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E8613704-45B1-42EF-9BAF-E8B51FB131EC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Report'!$K$1:$S$110</definedName>
    <definedName name="_xlnm._FilterDatabase" localSheetId="3" hidden="1">'Customer List'!$A$1:$F$218</definedName>
    <definedName name="_xlnm._FilterDatabase" localSheetId="4" hidden="1">'Disptach Document'!$A$1:$F$456</definedName>
    <definedName name="_xlnm._FilterDatabase" localSheetId="8" hidden="1">'Item Wise Current Inventory'!$A$1:$I$144</definedName>
    <definedName name="_xlnm._FilterDatabase" localSheetId="0" hidden="1">MasterSheet!$A$1:$AC$3277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907" i="1" l="1"/>
  <c r="Z2907" i="1"/>
  <c r="Y2907" i="1"/>
  <c r="Y3132" i="1"/>
  <c r="Z3132" i="1"/>
  <c r="AA3132" i="1"/>
  <c r="AB3132" i="1"/>
  <c r="F3132" i="1" s="1"/>
  <c r="G3132" i="1" s="1"/>
  <c r="AC3132" i="1"/>
  <c r="Y3146" i="1"/>
  <c r="Z3146" i="1"/>
  <c r="AA3146" i="1"/>
  <c r="AB3146" i="1"/>
  <c r="F3146" i="1" s="1"/>
  <c r="G3146" i="1" s="1"/>
  <c r="AC3146" i="1"/>
  <c r="Y3151" i="1"/>
  <c r="Z3151" i="1"/>
  <c r="AA3151" i="1"/>
  <c r="AB3151" i="1"/>
  <c r="F3151" i="1" s="1"/>
  <c r="G3151" i="1" s="1"/>
  <c r="AC3151" i="1"/>
  <c r="Y3177" i="1"/>
  <c r="Z3177" i="1"/>
  <c r="AA3177" i="1"/>
  <c r="AB3177" i="1"/>
  <c r="F3177" i="1" s="1"/>
  <c r="G3177" i="1" s="1"/>
  <c r="AC3177" i="1"/>
  <c r="Y3199" i="1"/>
  <c r="Z3199" i="1"/>
  <c r="AA3199" i="1"/>
  <c r="AB3199" i="1"/>
  <c r="F3199" i="1" s="1"/>
  <c r="G3199" i="1" s="1"/>
  <c r="AC3199" i="1"/>
  <c r="Y3256" i="1"/>
  <c r="Z3256" i="1"/>
  <c r="AA3256" i="1"/>
  <c r="AB3256" i="1"/>
  <c r="F3256" i="1" s="1"/>
  <c r="G3256" i="1" s="1"/>
  <c r="AC3256" i="1"/>
  <c r="Y3266" i="1"/>
  <c r="Z3266" i="1"/>
  <c r="AA3266" i="1"/>
  <c r="AB3266" i="1"/>
  <c r="F3266" i="1" s="1"/>
  <c r="G3266" i="1" s="1"/>
  <c r="AC3266" i="1"/>
  <c r="Y3267" i="1"/>
  <c r="Z3267" i="1"/>
  <c r="AA3267" i="1"/>
  <c r="AB3267" i="1"/>
  <c r="F3267" i="1" s="1"/>
  <c r="G3267" i="1" s="1"/>
  <c r="AC3267" i="1"/>
  <c r="Y3268" i="1"/>
  <c r="Z3268" i="1"/>
  <c r="AA3268" i="1"/>
  <c r="AB3268" i="1"/>
  <c r="F3268" i="1" s="1"/>
  <c r="G3268" i="1" s="1"/>
  <c r="AC3268" i="1"/>
  <c r="Y3269" i="1"/>
  <c r="Z3269" i="1"/>
  <c r="AA3269" i="1"/>
  <c r="AB3269" i="1"/>
  <c r="F3269" i="1" s="1"/>
  <c r="G3269" i="1" s="1"/>
  <c r="AC3269" i="1"/>
  <c r="Y3276" i="1"/>
  <c r="Z3276" i="1"/>
  <c r="AA3276" i="1"/>
  <c r="AB3276" i="1"/>
  <c r="F3276" i="1" s="1"/>
  <c r="G3276" i="1" s="1"/>
  <c r="AC3276" i="1"/>
  <c r="V3132" i="1"/>
  <c r="V3146" i="1"/>
  <c r="V3151" i="1"/>
  <c r="V3177" i="1"/>
  <c r="V3199" i="1"/>
  <c r="V3256" i="1"/>
  <c r="V3266" i="1"/>
  <c r="V3267" i="1"/>
  <c r="V3268" i="1"/>
  <c r="V3269" i="1"/>
  <c r="V3276" i="1"/>
  <c r="L3132" i="1"/>
  <c r="L3146" i="1"/>
  <c r="L3151" i="1"/>
  <c r="L3177" i="1"/>
  <c r="L3199" i="1"/>
  <c r="L3256" i="1"/>
  <c r="L3266" i="1"/>
  <c r="L3267" i="1"/>
  <c r="L3268" i="1"/>
  <c r="L3269" i="1"/>
  <c r="L3276" i="1"/>
  <c r="L3277" i="1"/>
  <c r="F3277" i="1"/>
  <c r="G3277" i="1" s="1"/>
  <c r="L3217" i="1"/>
  <c r="V3217" i="1"/>
  <c r="Y3217" i="1"/>
  <c r="Z3217" i="1"/>
  <c r="AA3217" i="1"/>
  <c r="AB3217" i="1"/>
  <c r="F3217" i="1" s="1"/>
  <c r="G3217" i="1" s="1"/>
  <c r="AC3217" i="1"/>
  <c r="L3218" i="1"/>
  <c r="V3218" i="1"/>
  <c r="Y3218" i="1"/>
  <c r="Z3218" i="1"/>
  <c r="AA3218" i="1"/>
  <c r="AB3218" i="1"/>
  <c r="F3218" i="1" s="1"/>
  <c r="G3218" i="1" s="1"/>
  <c r="AC3218" i="1"/>
  <c r="L3219" i="1"/>
  <c r="V3219" i="1"/>
  <c r="Y3219" i="1"/>
  <c r="Z3219" i="1"/>
  <c r="AA3219" i="1"/>
  <c r="AB3219" i="1"/>
  <c r="F3219" i="1" s="1"/>
  <c r="G3219" i="1" s="1"/>
  <c r="AC3219" i="1"/>
  <c r="L3220" i="1"/>
  <c r="V3220" i="1"/>
  <c r="Y3220" i="1"/>
  <c r="Z3220" i="1"/>
  <c r="AA3220" i="1"/>
  <c r="AB3220" i="1"/>
  <c r="F3220" i="1" s="1"/>
  <c r="G3220" i="1" s="1"/>
  <c r="AC3220" i="1"/>
  <c r="L3221" i="1"/>
  <c r="V3221" i="1"/>
  <c r="Y3221" i="1"/>
  <c r="Z3221" i="1"/>
  <c r="AA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Y3223" i="1"/>
  <c r="Z3223" i="1"/>
  <c r="AA3223" i="1"/>
  <c r="AB3223" i="1"/>
  <c r="F3223" i="1" s="1"/>
  <c r="G3223" i="1" s="1"/>
  <c r="AC3223" i="1"/>
  <c r="L3224" i="1"/>
  <c r="V3224" i="1"/>
  <c r="Y3224" i="1"/>
  <c r="Z3224" i="1"/>
  <c r="AA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Y3229" i="1"/>
  <c r="Z3229" i="1"/>
  <c r="AA3229" i="1"/>
  <c r="AB3229" i="1"/>
  <c r="F3229" i="1" s="1"/>
  <c r="G3229" i="1" s="1"/>
  <c r="AC3229" i="1"/>
  <c r="L3230" i="1"/>
  <c r="V3230" i="1"/>
  <c r="Y3230" i="1"/>
  <c r="Z3230" i="1"/>
  <c r="AA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Y3232" i="1"/>
  <c r="Z3232" i="1"/>
  <c r="AA3232" i="1"/>
  <c r="AB3232" i="1"/>
  <c r="F3232" i="1" s="1"/>
  <c r="G3232" i="1" s="1"/>
  <c r="AC3232" i="1"/>
  <c r="L3233" i="1"/>
  <c r="V3233" i="1"/>
  <c r="Y3233" i="1"/>
  <c r="Z3233" i="1"/>
  <c r="AA3233" i="1"/>
  <c r="AB3233" i="1"/>
  <c r="F3233" i="1" s="1"/>
  <c r="G3233" i="1" s="1"/>
  <c r="AC3233" i="1"/>
  <c r="L3234" i="1"/>
  <c r="V3234" i="1"/>
  <c r="Y3234" i="1"/>
  <c r="Z3234" i="1"/>
  <c r="AA3234" i="1"/>
  <c r="AB3234" i="1"/>
  <c r="F3234" i="1" s="1"/>
  <c r="G3234" i="1" s="1"/>
  <c r="AC3234" i="1"/>
  <c r="L3235" i="1"/>
  <c r="V3235" i="1"/>
  <c r="Y3235" i="1"/>
  <c r="Z3235" i="1"/>
  <c r="AA3235" i="1"/>
  <c r="AB3235" i="1"/>
  <c r="F3235" i="1" s="1"/>
  <c r="G3235" i="1" s="1"/>
  <c r="AC3235" i="1"/>
  <c r="L3236" i="1"/>
  <c r="V3236" i="1"/>
  <c r="Y3236" i="1"/>
  <c r="Z3236" i="1"/>
  <c r="AA3236" i="1"/>
  <c r="AB3236" i="1"/>
  <c r="F3236" i="1" s="1"/>
  <c r="G3236" i="1" s="1"/>
  <c r="AC3236" i="1"/>
  <c r="L3237" i="1"/>
  <c r="V3237" i="1"/>
  <c r="Y3237" i="1"/>
  <c r="Z3237" i="1"/>
  <c r="AA3237" i="1"/>
  <c r="AB3237" i="1"/>
  <c r="F3237" i="1" s="1"/>
  <c r="G3237" i="1" s="1"/>
  <c r="AC3237" i="1"/>
  <c r="L3238" i="1"/>
  <c r="V3238" i="1"/>
  <c r="Y3238" i="1"/>
  <c r="Z3238" i="1"/>
  <c r="AA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Y3240" i="1"/>
  <c r="Z3240" i="1"/>
  <c r="AA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Y3245" i="1"/>
  <c r="Z3245" i="1"/>
  <c r="AA3245" i="1"/>
  <c r="AB3245" i="1"/>
  <c r="F3245" i="1" s="1"/>
  <c r="G3245" i="1" s="1"/>
  <c r="AC3245" i="1"/>
  <c r="L3246" i="1"/>
  <c r="V3246" i="1"/>
  <c r="Y3246" i="1"/>
  <c r="Z3246" i="1"/>
  <c r="AA3246" i="1"/>
  <c r="AB3246" i="1"/>
  <c r="F3246" i="1" s="1"/>
  <c r="G3246" i="1" s="1"/>
  <c r="AC3246" i="1"/>
  <c r="L3247" i="1"/>
  <c r="V3247" i="1"/>
  <c r="Y3247" i="1"/>
  <c r="Z3247" i="1"/>
  <c r="AA3247" i="1"/>
  <c r="AB3247" i="1"/>
  <c r="F3247" i="1" s="1"/>
  <c r="G3247" i="1" s="1"/>
  <c r="AC3247" i="1"/>
  <c r="L3248" i="1"/>
  <c r="V3248" i="1"/>
  <c r="Y3248" i="1"/>
  <c r="Z3248" i="1"/>
  <c r="AA3248" i="1"/>
  <c r="AB3248" i="1"/>
  <c r="F3248" i="1" s="1"/>
  <c r="G3248" i="1" s="1"/>
  <c r="AC3248" i="1"/>
  <c r="L3249" i="1"/>
  <c r="V3249" i="1"/>
  <c r="Y3249" i="1"/>
  <c r="Z3249" i="1"/>
  <c r="AA3249" i="1"/>
  <c r="AB3249" i="1"/>
  <c r="F3249" i="1" s="1"/>
  <c r="G3249" i="1" s="1"/>
  <c r="AC3249" i="1"/>
  <c r="L3250" i="1"/>
  <c r="V3250" i="1"/>
  <c r="Y3250" i="1"/>
  <c r="Z3250" i="1"/>
  <c r="AA3250" i="1"/>
  <c r="AB3250" i="1"/>
  <c r="F3250" i="1" s="1"/>
  <c r="G3250" i="1" s="1"/>
  <c r="AC3250" i="1"/>
  <c r="L3251" i="1"/>
  <c r="V3251" i="1"/>
  <c r="Y3251" i="1"/>
  <c r="Z3251" i="1"/>
  <c r="AA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Y3253" i="1"/>
  <c r="Z3253" i="1"/>
  <c r="AA3253" i="1"/>
  <c r="AB3253" i="1"/>
  <c r="F3253" i="1" s="1"/>
  <c r="G3253" i="1" s="1"/>
  <c r="AC3253" i="1"/>
  <c r="L3254" i="1"/>
  <c r="V3254" i="1"/>
  <c r="Y3254" i="1"/>
  <c r="Z3254" i="1"/>
  <c r="AA3254" i="1"/>
  <c r="AB3254" i="1"/>
  <c r="F3254" i="1" s="1"/>
  <c r="G3254" i="1" s="1"/>
  <c r="AC3254" i="1"/>
  <c r="L3255" i="1"/>
  <c r="V3255" i="1"/>
  <c r="Y3255" i="1"/>
  <c r="Z3255" i="1"/>
  <c r="AA3255" i="1"/>
  <c r="AB3255" i="1"/>
  <c r="F3255" i="1" s="1"/>
  <c r="G3255" i="1" s="1"/>
  <c r="AC3255" i="1"/>
  <c r="L3131" i="1"/>
  <c r="V3131" i="1"/>
  <c r="Y3131" i="1"/>
  <c r="Z3131" i="1"/>
  <c r="AA3131" i="1"/>
  <c r="AB3131" i="1"/>
  <c r="F3131" i="1" s="1"/>
  <c r="G3131" i="1" s="1"/>
  <c r="AC3131" i="1"/>
  <c r="L3257" i="1"/>
  <c r="V3257" i="1"/>
  <c r="Y3257" i="1"/>
  <c r="Z3257" i="1"/>
  <c r="AA3257" i="1"/>
  <c r="AB3257" i="1"/>
  <c r="F3257" i="1" s="1"/>
  <c r="G3257" i="1" s="1"/>
  <c r="AC3257" i="1"/>
  <c r="L3258" i="1"/>
  <c r="V3258" i="1"/>
  <c r="Y3258" i="1"/>
  <c r="Z3258" i="1"/>
  <c r="AA3258" i="1"/>
  <c r="AB3258" i="1"/>
  <c r="F3258" i="1" s="1"/>
  <c r="G3258" i="1" s="1"/>
  <c r="AC3258" i="1"/>
  <c r="L3259" i="1"/>
  <c r="V3259" i="1"/>
  <c r="Y3259" i="1"/>
  <c r="Z3259" i="1"/>
  <c r="AA3259" i="1"/>
  <c r="AB3259" i="1"/>
  <c r="F3259" i="1" s="1"/>
  <c r="G3259" i="1" s="1"/>
  <c r="AC3259" i="1"/>
  <c r="L3260" i="1"/>
  <c r="V3260" i="1"/>
  <c r="Y3260" i="1"/>
  <c r="Z3260" i="1"/>
  <c r="AA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0" i="1"/>
  <c r="V30" i="1"/>
  <c r="Y30" i="1"/>
  <c r="Z30" i="1"/>
  <c r="AA30" i="1"/>
  <c r="AB30" i="1"/>
  <c r="F30" i="1" s="1"/>
  <c r="G30" i="1" s="1"/>
  <c r="AC30" i="1"/>
  <c r="AC3048" i="1"/>
  <c r="AC3049" i="1"/>
  <c r="AC3050" i="1"/>
  <c r="AB3048" i="1"/>
  <c r="F3048" i="1" s="1"/>
  <c r="G3048" i="1" s="1"/>
  <c r="AB3049" i="1"/>
  <c r="F3049" i="1" s="1"/>
  <c r="G3049" i="1" s="1"/>
  <c r="AB3050" i="1"/>
  <c r="F3050" i="1" s="1"/>
  <c r="G3050" i="1" s="1"/>
  <c r="V3048" i="1"/>
  <c r="V3049" i="1"/>
  <c r="V3050" i="1"/>
  <c r="L3048" i="1"/>
  <c r="L3049" i="1"/>
  <c r="L3050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V3039" i="1"/>
  <c r="V3040" i="1"/>
  <c r="V3041" i="1"/>
  <c r="V3042" i="1"/>
  <c r="V3043" i="1"/>
  <c r="V3044" i="1"/>
  <c r="V3045" i="1"/>
  <c r="V3046" i="1"/>
  <c r="V3047" i="1"/>
  <c r="A220" i="20"/>
  <c r="L3039" i="1"/>
  <c r="L3040" i="1"/>
  <c r="L3041" i="1"/>
  <c r="L3042" i="1"/>
  <c r="L3043" i="1"/>
  <c r="L3044" i="1"/>
  <c r="L3045" i="1"/>
  <c r="L3046" i="1"/>
  <c r="L3047" i="1"/>
  <c r="L2706" i="1"/>
  <c r="V2706" i="1"/>
  <c r="Y2706" i="1"/>
  <c r="Z2706" i="1"/>
  <c r="AA2706" i="1"/>
  <c r="AB2706" i="1"/>
  <c r="F2706" i="1" s="1"/>
  <c r="G2706" i="1" s="1"/>
  <c r="AC2706" i="1"/>
  <c r="L2541" i="1"/>
  <c r="V2541" i="1"/>
  <c r="Y2541" i="1"/>
  <c r="Z2541" i="1"/>
  <c r="AA2541" i="1"/>
  <c r="AB2541" i="1"/>
  <c r="F2541" i="1" s="1"/>
  <c r="G2541" i="1" s="1"/>
  <c r="AC2541" i="1"/>
  <c r="V2506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AC3052" i="1"/>
  <c r="Y3053" i="1"/>
  <c r="Z3053" i="1"/>
  <c r="AA3053" i="1"/>
  <c r="AB3053" i="1"/>
  <c r="AC3053" i="1"/>
  <c r="Y3054" i="1"/>
  <c r="Z3054" i="1"/>
  <c r="AA3054" i="1"/>
  <c r="AB3054" i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2905" i="1"/>
  <c r="Z2905" i="1"/>
  <c r="AA2905" i="1"/>
  <c r="AB2905" i="1"/>
  <c r="F2905" i="1" s="1"/>
  <c r="G2905" i="1" s="1"/>
  <c r="AC290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274" i="1"/>
  <c r="Z3274" i="1"/>
  <c r="AA3274" i="1"/>
  <c r="AB3274" i="1"/>
  <c r="F3274" i="1" s="1"/>
  <c r="G3274" i="1" s="1"/>
  <c r="AC327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095" i="1"/>
  <c r="Z3095" i="1"/>
  <c r="AA3095" i="1"/>
  <c r="AB3095" i="1"/>
  <c r="F3095" i="1" s="1"/>
  <c r="G3095" i="1" s="1"/>
  <c r="AC3095" i="1"/>
  <c r="Y3271" i="1"/>
  <c r="Z3271" i="1"/>
  <c r="AA3271" i="1"/>
  <c r="AB3271" i="1"/>
  <c r="F3271" i="1" s="1"/>
  <c r="G3271" i="1" s="1"/>
  <c r="AC3271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272" i="1"/>
  <c r="Z3272" i="1"/>
  <c r="AA3272" i="1"/>
  <c r="AB3272" i="1"/>
  <c r="F3272" i="1" s="1"/>
  <c r="G3272" i="1" s="1"/>
  <c r="AC3272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275" i="1"/>
  <c r="Z3275" i="1"/>
  <c r="AA3275" i="1"/>
  <c r="AB3275" i="1"/>
  <c r="F3275" i="1" s="1"/>
  <c r="G3275" i="1" s="1"/>
  <c r="AC3275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273" i="1"/>
  <c r="Z3273" i="1"/>
  <c r="AA3273" i="1"/>
  <c r="AB3273" i="1"/>
  <c r="F3273" i="1" s="1"/>
  <c r="G3273" i="1" s="1"/>
  <c r="AC3273" i="1"/>
  <c r="Y3104" i="1"/>
  <c r="Z3104" i="1"/>
  <c r="AA3104" i="1"/>
  <c r="AB3104" i="1"/>
  <c r="F3104" i="1" s="1"/>
  <c r="G3104" i="1" s="1"/>
  <c r="AC3104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08" i="1"/>
  <c r="Z3108" i="1"/>
  <c r="AA3108" i="1"/>
  <c r="AB3108" i="1"/>
  <c r="F3108" i="1" s="1"/>
  <c r="G3108" i="1" s="1"/>
  <c r="AC3108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09" i="1"/>
  <c r="Z3109" i="1"/>
  <c r="AA3109" i="1"/>
  <c r="AB3109" i="1"/>
  <c r="F3109" i="1" s="1"/>
  <c r="G3109" i="1" s="1"/>
  <c r="AC3109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15" i="1"/>
  <c r="Z3115" i="1"/>
  <c r="AA3115" i="1"/>
  <c r="AB3115" i="1"/>
  <c r="F3115" i="1" s="1"/>
  <c r="G3115" i="1" s="1"/>
  <c r="AC3115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21" i="1"/>
  <c r="Z3121" i="1"/>
  <c r="AA3121" i="1"/>
  <c r="AB3121" i="1"/>
  <c r="F3121" i="1" s="1"/>
  <c r="G3121" i="1" s="1"/>
  <c r="AC3121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2905" i="1"/>
  <c r="V3096" i="1"/>
  <c r="V3097" i="1"/>
  <c r="V3098" i="1"/>
  <c r="V3099" i="1"/>
  <c r="V3100" i="1"/>
  <c r="V3101" i="1"/>
  <c r="V3102" i="1"/>
  <c r="V3103" i="1"/>
  <c r="V3274" i="1"/>
  <c r="V3105" i="1"/>
  <c r="V3106" i="1"/>
  <c r="V3107" i="1"/>
  <c r="V3095" i="1"/>
  <c r="V3271" i="1"/>
  <c r="V3110" i="1"/>
  <c r="V3111" i="1"/>
  <c r="V3112" i="1"/>
  <c r="V3113" i="1"/>
  <c r="V3114" i="1"/>
  <c r="V3272" i="1"/>
  <c r="V3116" i="1"/>
  <c r="V3117" i="1"/>
  <c r="V3118" i="1"/>
  <c r="V3119" i="1"/>
  <c r="V3120" i="1"/>
  <c r="V3275" i="1"/>
  <c r="V3122" i="1"/>
  <c r="V3123" i="1"/>
  <c r="V3124" i="1"/>
  <c r="V3125" i="1"/>
  <c r="V3126" i="1"/>
  <c r="V3127" i="1"/>
  <c r="V3128" i="1"/>
  <c r="V3129" i="1"/>
  <c r="V3130" i="1"/>
  <c r="V3273" i="1"/>
  <c r="V3104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08" i="1"/>
  <c r="V3147" i="1"/>
  <c r="V3148" i="1"/>
  <c r="V3149" i="1"/>
  <c r="V3150" i="1"/>
  <c r="V3109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15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21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F3052" i="1"/>
  <c r="G3052" i="1" s="1"/>
  <c r="F3053" i="1"/>
  <c r="G3053" i="1" s="1"/>
  <c r="F3054" i="1"/>
  <c r="G3054" i="1" s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2905" i="1"/>
  <c r="L3096" i="1"/>
  <c r="L3097" i="1"/>
  <c r="L3098" i="1"/>
  <c r="L3099" i="1"/>
  <c r="L3100" i="1"/>
  <c r="L3101" i="1"/>
  <c r="L3102" i="1"/>
  <c r="L3103" i="1"/>
  <c r="L3274" i="1"/>
  <c r="L3105" i="1"/>
  <c r="L3106" i="1"/>
  <c r="L3107" i="1"/>
  <c r="L3095" i="1"/>
  <c r="L3271" i="1"/>
  <c r="L3110" i="1"/>
  <c r="L3111" i="1"/>
  <c r="L3112" i="1"/>
  <c r="L3113" i="1"/>
  <c r="L3114" i="1"/>
  <c r="L3272" i="1"/>
  <c r="L3116" i="1"/>
  <c r="L3117" i="1"/>
  <c r="L3118" i="1"/>
  <c r="L3119" i="1"/>
  <c r="L3120" i="1"/>
  <c r="L3275" i="1"/>
  <c r="L3122" i="1"/>
  <c r="L3123" i="1"/>
  <c r="L3124" i="1"/>
  <c r="L3125" i="1"/>
  <c r="L3126" i="1"/>
  <c r="L3127" i="1"/>
  <c r="L3128" i="1"/>
  <c r="L3129" i="1"/>
  <c r="L3130" i="1"/>
  <c r="L3273" i="1"/>
  <c r="L3104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08" i="1"/>
  <c r="L3147" i="1"/>
  <c r="L3148" i="1"/>
  <c r="L3149" i="1"/>
  <c r="L3150" i="1"/>
  <c r="L3109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15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21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A1" i="25" a="1"/>
  <c r="D3151" i="25" s="1"/>
  <c r="G3158" i="25" l="1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H3151" i="25" s="1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4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D2962" i="25"/>
  <c r="K2965" i="25"/>
  <c r="G2969" i="25"/>
  <c r="E2972" i="25"/>
  <c r="E2974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J2965" i="25" s="1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6" i="1"/>
  <c r="Z3036" i="1"/>
  <c r="AA3036" i="1"/>
  <c r="AB3036" i="1"/>
  <c r="F3036" i="1" s="1"/>
  <c r="AC3036" i="1"/>
  <c r="Y3037" i="1"/>
  <c r="Z3037" i="1"/>
  <c r="AA3037" i="1"/>
  <c r="AB3037" i="1"/>
  <c r="F3037" i="1" s="1"/>
  <c r="G3037" i="1" s="1"/>
  <c r="AC3037" i="1"/>
  <c r="Y3038" i="1"/>
  <c r="Z3038" i="1"/>
  <c r="AA3038" i="1"/>
  <c r="AB3038" i="1"/>
  <c r="F3038" i="1" s="1"/>
  <c r="G3038" i="1" s="1"/>
  <c r="AC3038" i="1"/>
  <c r="V3036" i="1"/>
  <c r="V3037" i="1"/>
  <c r="V3038" i="1"/>
  <c r="L3036" i="1"/>
  <c r="I2940" i="25" s="1"/>
  <c r="L3037" i="1"/>
  <c r="L3038" i="1"/>
  <c r="AA2906" i="1"/>
  <c r="Z2906" i="1"/>
  <c r="Y2906" i="1"/>
  <c r="Y2904" i="1"/>
  <c r="Z2904" i="1"/>
  <c r="AA2904" i="1"/>
  <c r="Y3035" i="1"/>
  <c r="Z3035" i="1"/>
  <c r="AA3035" i="1"/>
  <c r="AB3035" i="1"/>
  <c r="F3035" i="1" s="1"/>
  <c r="AC3035" i="1"/>
  <c r="V3035" i="1"/>
  <c r="L3035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G3033" i="1" s="1"/>
  <c r="AC3033" i="1"/>
  <c r="V3033" i="1"/>
  <c r="L3033" i="1"/>
  <c r="I2937" i="25" s="1"/>
  <c r="Y3031" i="1"/>
  <c r="Z3031" i="1"/>
  <c r="AA3031" i="1"/>
  <c r="AB3031" i="1"/>
  <c r="F3031" i="1" s="1"/>
  <c r="G3031" i="1" s="1"/>
  <c r="AC3031" i="1"/>
  <c r="Y3032" i="1"/>
  <c r="Z3032" i="1"/>
  <c r="AA3032" i="1"/>
  <c r="AB3032" i="1"/>
  <c r="F3032" i="1" s="1"/>
  <c r="G3032" i="1" s="1"/>
  <c r="AC3032" i="1"/>
  <c r="V3031" i="1"/>
  <c r="V3032" i="1"/>
  <c r="L3031" i="1"/>
  <c r="L3032" i="1"/>
  <c r="S22" i="19"/>
  <c r="S23" i="19"/>
  <c r="S24" i="19"/>
  <c r="S25" i="19"/>
  <c r="S26" i="19"/>
  <c r="S27" i="19"/>
  <c r="S28" i="19"/>
  <c r="S29" i="19"/>
  <c r="S30" i="19"/>
  <c r="S31" i="19"/>
  <c r="S32" i="19"/>
  <c r="AB2101" i="1"/>
  <c r="F2101" i="1" s="1"/>
  <c r="G2101" i="1" s="1"/>
  <c r="AC2101" i="1"/>
  <c r="V2101" i="1"/>
  <c r="L2101" i="1"/>
  <c r="Y3028" i="1"/>
  <c r="Y3029" i="1"/>
  <c r="Y3030" i="1"/>
  <c r="Z3028" i="1"/>
  <c r="AA3028" i="1"/>
  <c r="AB3028" i="1"/>
  <c r="AC3028" i="1"/>
  <c r="Z3029" i="1"/>
  <c r="AA3029" i="1"/>
  <c r="AB3029" i="1"/>
  <c r="F3029" i="1" s="1"/>
  <c r="G3029" i="1" s="1"/>
  <c r="AC3029" i="1"/>
  <c r="Z3030" i="1"/>
  <c r="AA3030" i="1"/>
  <c r="AB3030" i="1"/>
  <c r="F3030" i="1" s="1"/>
  <c r="AC3030" i="1"/>
  <c r="V3028" i="1"/>
  <c r="V3029" i="1"/>
  <c r="V3030" i="1"/>
  <c r="L3028" i="1"/>
  <c r="L3029" i="1"/>
  <c r="L3030" i="1"/>
  <c r="F3028" i="1"/>
  <c r="G3028" i="1" s="1"/>
  <c r="L21" i="1"/>
  <c r="V21" i="1"/>
  <c r="Y21" i="1"/>
  <c r="Z21" i="1"/>
  <c r="AA21" i="1"/>
  <c r="AB21" i="1"/>
  <c r="F21" i="1" s="1"/>
  <c r="G21" i="1" s="1"/>
  <c r="AC21" i="1"/>
  <c r="L2888" i="1"/>
  <c r="L2906" i="1"/>
  <c r="L2909" i="1"/>
  <c r="L2917" i="1"/>
  <c r="L2919" i="1"/>
  <c r="L2943" i="1"/>
  <c r="L2947" i="1"/>
  <c r="L2953" i="1"/>
  <c r="L2959" i="1"/>
  <c r="L2975" i="1"/>
  <c r="L2995" i="1"/>
  <c r="L3005" i="1"/>
  <c r="L3019" i="1"/>
  <c r="AC2906" i="1"/>
  <c r="AC2907" i="1"/>
  <c r="AC2908" i="1"/>
  <c r="AB2906" i="1"/>
  <c r="F2906" i="1" s="1"/>
  <c r="AB2907" i="1"/>
  <c r="F2907" i="1" s="1"/>
  <c r="G2907" i="1" s="1"/>
  <c r="AB2908" i="1"/>
  <c r="F2908" i="1" s="1"/>
  <c r="G2908" i="1" s="1"/>
  <c r="V2906" i="1"/>
  <c r="V2907" i="1"/>
  <c r="L2907" i="1"/>
  <c r="I2812" i="25" s="1"/>
  <c r="AB2904" i="1"/>
  <c r="F2904" i="1" s="1"/>
  <c r="AC2904" i="1"/>
  <c r="V2904" i="1"/>
  <c r="L2904" i="1"/>
  <c r="Y2908" i="1"/>
  <c r="Z2908" i="1"/>
  <c r="AA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L2908" i="1"/>
  <c r="L2910" i="1"/>
  <c r="L2911" i="1"/>
  <c r="L2912" i="1"/>
  <c r="L2913" i="1"/>
  <c r="L2914" i="1"/>
  <c r="L2915" i="1"/>
  <c r="L2916" i="1"/>
  <c r="L2918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4" i="1"/>
  <c r="L2945" i="1"/>
  <c r="L2946" i="1"/>
  <c r="L2948" i="1"/>
  <c r="L2949" i="1"/>
  <c r="L2950" i="1"/>
  <c r="L2951" i="1"/>
  <c r="L2952" i="1"/>
  <c r="L2954" i="1"/>
  <c r="L2955" i="1"/>
  <c r="L2956" i="1"/>
  <c r="L2957" i="1"/>
  <c r="L2958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6" i="1"/>
  <c r="L2997" i="1"/>
  <c r="L2998" i="1"/>
  <c r="L2999" i="1"/>
  <c r="L3000" i="1"/>
  <c r="L3001" i="1"/>
  <c r="L3002" i="1"/>
  <c r="L3003" i="1"/>
  <c r="L3004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20" i="1"/>
  <c r="L3021" i="1"/>
  <c r="L3022" i="1"/>
  <c r="L3023" i="1"/>
  <c r="L3024" i="1"/>
  <c r="L3025" i="1"/>
  <c r="L3026" i="1"/>
  <c r="L3027" i="1"/>
  <c r="F2910" i="1"/>
  <c r="G2910" i="1" s="1"/>
  <c r="L2174" i="1"/>
  <c r="V2174" i="1"/>
  <c r="Y2174" i="1"/>
  <c r="Z2174" i="1"/>
  <c r="AA2174" i="1"/>
  <c r="AB2174" i="1"/>
  <c r="F2174" i="1" s="1"/>
  <c r="G2174" i="1" s="1"/>
  <c r="AC2174" i="1"/>
  <c r="Y2903" i="1"/>
  <c r="Z2903" i="1"/>
  <c r="AA2903" i="1"/>
  <c r="AB2903" i="1"/>
  <c r="F2903" i="1" s="1"/>
  <c r="G2903" i="1" s="1"/>
  <c r="AC2903" i="1"/>
  <c r="V2903" i="1"/>
  <c r="L2903" i="1"/>
  <c r="I2808" i="25" s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Z2885" i="1"/>
  <c r="AA2885" i="1"/>
  <c r="AB2885" i="1"/>
  <c r="F2885" i="1" s="1"/>
  <c r="AC2885" i="1"/>
  <c r="Z2886" i="1"/>
  <c r="AA2886" i="1"/>
  <c r="AB2886" i="1"/>
  <c r="F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AC2900" i="1"/>
  <c r="Z2901" i="1"/>
  <c r="AA2901" i="1"/>
  <c r="AB2901" i="1"/>
  <c r="F2901" i="1" s="1"/>
  <c r="G2901" i="1" s="1"/>
  <c r="AC2901" i="1"/>
  <c r="Z2902" i="1"/>
  <c r="AA2902" i="1"/>
  <c r="AB2902" i="1"/>
  <c r="F2902" i="1" s="1"/>
  <c r="G2902" i="1" s="1"/>
  <c r="AC2902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L2885" i="1"/>
  <c r="L2886" i="1"/>
  <c r="L2887" i="1"/>
  <c r="L2889" i="1"/>
  <c r="I2795" i="25" s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Y2545" i="1"/>
  <c r="Z2545" i="1"/>
  <c r="AA2545" i="1"/>
  <c r="AB2545" i="1"/>
  <c r="F2545" i="1" s="1"/>
  <c r="G2545" i="1" s="1"/>
  <c r="AC2545" i="1"/>
  <c r="V2545" i="1"/>
  <c r="L2545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V2880" i="1"/>
  <c r="V2881" i="1"/>
  <c r="V2882" i="1"/>
  <c r="V2883" i="1"/>
  <c r="V2884" i="1"/>
  <c r="L2880" i="1"/>
  <c r="L2881" i="1"/>
  <c r="L2882" i="1"/>
  <c r="L2883" i="1"/>
  <c r="L2884" i="1"/>
  <c r="F2880" i="1"/>
  <c r="G2880" i="1" s="1"/>
  <c r="L2879" i="1"/>
  <c r="V2878" i="1"/>
  <c r="V2879" i="1"/>
  <c r="L2878" i="1"/>
  <c r="AA2762" i="1"/>
  <c r="Y2762" i="1"/>
  <c r="Y2874" i="1"/>
  <c r="Z2874" i="1"/>
  <c r="AA2874" i="1"/>
  <c r="AB2874" i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F2877" i="1" s="1"/>
  <c r="AC2877" i="1"/>
  <c r="V2876" i="1"/>
  <c r="V2877" i="1"/>
  <c r="L2876" i="1"/>
  <c r="L2877" i="1"/>
  <c r="I2784" i="25" s="1"/>
  <c r="O2784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3270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2" i="1"/>
  <c r="AC2543" i="1"/>
  <c r="AC2544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" i="1"/>
  <c r="L2875" i="1"/>
  <c r="I2782" i="25" s="1"/>
  <c r="L2874" i="1"/>
  <c r="V2874" i="1"/>
  <c r="V2875" i="1"/>
  <c r="F2874" i="1"/>
  <c r="G2874" i="1" s="1"/>
  <c r="Z2557" i="1"/>
  <c r="L2557" i="1"/>
  <c r="V2557" i="1"/>
  <c r="Y2557" i="1"/>
  <c r="AA2557" i="1"/>
  <c r="AB2557" i="1"/>
  <c r="F2557" i="1" s="1"/>
  <c r="G2557" i="1" s="1"/>
  <c r="L2683" i="1"/>
  <c r="V2683" i="1"/>
  <c r="Y2683" i="1"/>
  <c r="Z2683" i="1"/>
  <c r="AA2683" i="1"/>
  <c r="AB2683" i="1"/>
  <c r="F2683" i="1" s="1"/>
  <c r="G2683" i="1" s="1"/>
  <c r="L2694" i="1"/>
  <c r="V2694" i="1"/>
  <c r="Y2694" i="1"/>
  <c r="Z2694" i="1"/>
  <c r="AA2694" i="1"/>
  <c r="AB2694" i="1"/>
  <c r="F2694" i="1" s="1"/>
  <c r="G2694" i="1" s="1"/>
  <c r="Z2762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Y2873" i="1"/>
  <c r="Z2873" i="1"/>
  <c r="AA2873" i="1"/>
  <c r="AB2870" i="1"/>
  <c r="F2870" i="1" s="1"/>
  <c r="G2870" i="1" s="1"/>
  <c r="AB2871" i="1"/>
  <c r="F2871" i="1" s="1"/>
  <c r="G2871" i="1" s="1"/>
  <c r="AB2872" i="1"/>
  <c r="F2872" i="1" s="1"/>
  <c r="G2872" i="1" s="1"/>
  <c r="AB2873" i="1"/>
  <c r="F2873" i="1" s="1"/>
  <c r="V2870" i="1"/>
  <c r="V2871" i="1"/>
  <c r="V2872" i="1"/>
  <c r="V2873" i="1"/>
  <c r="L2870" i="1"/>
  <c r="L2871" i="1"/>
  <c r="L2872" i="1"/>
  <c r="L2873" i="1"/>
  <c r="AB2869" i="1"/>
  <c r="F2869" i="1" s="1"/>
  <c r="V2869" i="1"/>
  <c r="L2869" i="1"/>
  <c r="AB2762" i="1"/>
  <c r="F2762" i="1" s="1"/>
  <c r="G2762" i="1" s="1"/>
  <c r="V2762" i="1"/>
  <c r="L2762" i="1"/>
  <c r="I2669" i="25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G2867" i="1" s="1"/>
  <c r="Y2868" i="1"/>
  <c r="Z2868" i="1"/>
  <c r="AA2868" i="1"/>
  <c r="AB2868" i="1"/>
  <c r="F2868" i="1" s="1"/>
  <c r="G2868" i="1" s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I2691" i="25" s="1"/>
  <c r="L2785" i="1"/>
  <c r="L2786" i="1"/>
  <c r="L2787" i="1"/>
  <c r="L2788" i="1"/>
  <c r="I2695" i="25" s="1"/>
  <c r="L2789" i="1"/>
  <c r="L2790" i="1"/>
  <c r="L2791" i="1"/>
  <c r="L2792" i="1"/>
  <c r="I2699" i="25" s="1"/>
  <c r="L2793" i="1"/>
  <c r="L2794" i="1"/>
  <c r="L2795" i="1"/>
  <c r="L2796" i="1"/>
  <c r="I2703" i="25" s="1"/>
  <c r="L2797" i="1"/>
  <c r="L2798" i="1"/>
  <c r="L2799" i="1"/>
  <c r="L2800" i="1"/>
  <c r="I2707" i="25" s="1"/>
  <c r="L2801" i="1"/>
  <c r="L2802" i="1"/>
  <c r="L2803" i="1"/>
  <c r="L2804" i="1"/>
  <c r="I2711" i="25" s="1"/>
  <c r="L2805" i="1"/>
  <c r="L2806" i="1"/>
  <c r="L2807" i="1"/>
  <c r="L2808" i="1"/>
  <c r="I2715" i="25" s="1"/>
  <c r="L2809" i="1"/>
  <c r="L2810" i="1"/>
  <c r="L2811" i="1"/>
  <c r="L2812" i="1"/>
  <c r="I2719" i="25" s="1"/>
  <c r="L2813" i="1"/>
  <c r="L2814" i="1"/>
  <c r="L2815" i="1"/>
  <c r="L2816" i="1"/>
  <c r="I2723" i="25" s="1"/>
  <c r="L2817" i="1"/>
  <c r="L2818" i="1"/>
  <c r="L2819" i="1"/>
  <c r="L2820" i="1"/>
  <c r="I2727" i="25" s="1"/>
  <c r="L2821" i="1"/>
  <c r="L2822" i="1"/>
  <c r="L2823" i="1"/>
  <c r="L2824" i="1"/>
  <c r="I2731" i="25" s="1"/>
  <c r="L2825" i="1"/>
  <c r="L2826" i="1"/>
  <c r="L2827" i="1"/>
  <c r="L2828" i="1"/>
  <c r="I2735" i="25" s="1"/>
  <c r="L2829" i="1"/>
  <c r="L2830" i="1"/>
  <c r="L2831" i="1"/>
  <c r="L2832" i="1"/>
  <c r="I2739" i="25" s="1"/>
  <c r="L2833" i="1"/>
  <c r="L2834" i="1"/>
  <c r="L2835" i="1"/>
  <c r="L2836" i="1"/>
  <c r="I2743" i="25" s="1"/>
  <c r="L2837" i="1"/>
  <c r="L2838" i="1"/>
  <c r="L2839" i="1"/>
  <c r="L2840" i="1"/>
  <c r="I2747" i="25" s="1"/>
  <c r="L2841" i="1"/>
  <c r="L2842" i="1"/>
  <c r="L2843" i="1"/>
  <c r="L2844" i="1"/>
  <c r="I2751" i="25" s="1"/>
  <c r="L2845" i="1"/>
  <c r="L2846" i="1"/>
  <c r="L2847" i="1"/>
  <c r="L2848" i="1"/>
  <c r="I2755" i="25" s="1"/>
  <c r="L2849" i="1"/>
  <c r="L2850" i="1"/>
  <c r="L2851" i="1"/>
  <c r="L2852" i="1"/>
  <c r="I2759" i="25" s="1"/>
  <c r="L2853" i="1"/>
  <c r="L2854" i="1"/>
  <c r="L2855" i="1"/>
  <c r="L2856" i="1"/>
  <c r="I2763" i="25" s="1"/>
  <c r="L2857" i="1"/>
  <c r="L2858" i="1"/>
  <c r="L2859" i="1"/>
  <c r="L2860" i="1"/>
  <c r="I2767" i="25" s="1"/>
  <c r="L2861" i="1"/>
  <c r="L2862" i="1"/>
  <c r="L2863" i="1"/>
  <c r="L2864" i="1"/>
  <c r="I2771" i="25" s="1"/>
  <c r="L2865" i="1"/>
  <c r="L2866" i="1"/>
  <c r="L2867" i="1"/>
  <c r="L2868" i="1"/>
  <c r="I2775" i="25" s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AB2759" i="1"/>
  <c r="F2759" i="1" s="1"/>
  <c r="G2759" i="1" s="1"/>
  <c r="AB2760" i="1"/>
  <c r="F2760" i="1" s="1"/>
  <c r="G2760" i="1" s="1"/>
  <c r="AB2761" i="1"/>
  <c r="F2761" i="1" s="1"/>
  <c r="V2759" i="1"/>
  <c r="V2760" i="1"/>
  <c r="V2761" i="1"/>
  <c r="L2759" i="1"/>
  <c r="L2760" i="1"/>
  <c r="I2667" i="25" s="1"/>
  <c r="L2761" i="1"/>
  <c r="AB2750" i="1"/>
  <c r="F2750" i="1" s="1"/>
  <c r="G2750" i="1" s="1"/>
  <c r="AB2751" i="1"/>
  <c r="F2751" i="1" s="1"/>
  <c r="G2751" i="1" s="1"/>
  <c r="AB2752" i="1"/>
  <c r="F2752" i="1" s="1"/>
  <c r="AB2753" i="1"/>
  <c r="F2753" i="1" s="1"/>
  <c r="AB2754" i="1"/>
  <c r="F2754" i="1" s="1"/>
  <c r="G2754" i="1" s="1"/>
  <c r="AB2755" i="1"/>
  <c r="F2755" i="1" s="1"/>
  <c r="G2755" i="1" s="1"/>
  <c r="AB2756" i="1"/>
  <c r="F2756" i="1" s="1"/>
  <c r="AB2757" i="1"/>
  <c r="F2757" i="1" s="1"/>
  <c r="AB2758" i="1"/>
  <c r="F2758" i="1" s="1"/>
  <c r="V2750" i="1"/>
  <c r="V2751" i="1"/>
  <c r="V2752" i="1"/>
  <c r="V2753" i="1"/>
  <c r="V2754" i="1"/>
  <c r="V2755" i="1"/>
  <c r="V2756" i="1"/>
  <c r="V2757" i="1"/>
  <c r="V2758" i="1"/>
  <c r="L2750" i="1"/>
  <c r="I2657" i="25" s="1"/>
  <c r="L2751" i="1"/>
  <c r="L2752" i="1"/>
  <c r="L2753" i="1"/>
  <c r="L2754" i="1"/>
  <c r="I2661" i="25" s="1"/>
  <c r="L2755" i="1"/>
  <c r="L2756" i="1"/>
  <c r="L2757" i="1"/>
  <c r="L2758" i="1"/>
  <c r="I2665" i="25" s="1"/>
  <c r="AB2748" i="1"/>
  <c r="F2748" i="1" s="1"/>
  <c r="AB2749" i="1"/>
  <c r="F2749" i="1" s="1"/>
  <c r="V2748" i="1"/>
  <c r="V2749" i="1"/>
  <c r="L2748" i="1"/>
  <c r="L2749" i="1"/>
  <c r="L36" i="1"/>
  <c r="V36" i="1"/>
  <c r="Y36" i="1"/>
  <c r="Z36" i="1"/>
  <c r="AA36" i="1"/>
  <c r="AB36" i="1"/>
  <c r="F36" i="1" s="1"/>
  <c r="G36" i="1" s="1"/>
  <c r="L2131" i="1"/>
  <c r="V2131" i="1"/>
  <c r="Y2131" i="1"/>
  <c r="Z2131" i="1"/>
  <c r="AA2131" i="1"/>
  <c r="AB2131" i="1"/>
  <c r="F2131" i="1" s="1"/>
  <c r="G2131" i="1" s="1"/>
  <c r="L2747" i="1"/>
  <c r="L2746" i="1"/>
  <c r="I2653" i="25" s="1"/>
  <c r="AB2746" i="1"/>
  <c r="F2746" i="1" s="1"/>
  <c r="G2746" i="1" s="1"/>
  <c r="AB2747" i="1"/>
  <c r="F2747" i="1" s="1"/>
  <c r="G2747" i="1" s="1"/>
  <c r="V2746" i="1"/>
  <c r="V2747" i="1"/>
  <c r="L2330" i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L2717" i="1"/>
  <c r="L2718" i="1"/>
  <c r="I2625" i="25" s="1"/>
  <c r="L2719" i="1"/>
  <c r="L2720" i="1"/>
  <c r="L2721" i="1"/>
  <c r="L2722" i="1"/>
  <c r="I2629" i="25" s="1"/>
  <c r="L2723" i="1"/>
  <c r="L2724" i="1"/>
  <c r="L2725" i="1"/>
  <c r="L2726" i="1"/>
  <c r="I2633" i="25" s="1"/>
  <c r="L2727" i="1"/>
  <c r="L2728" i="1"/>
  <c r="L2729" i="1"/>
  <c r="L2730" i="1"/>
  <c r="I2637" i="25" s="1"/>
  <c r="L2731" i="1"/>
  <c r="L2732" i="1"/>
  <c r="L2733" i="1"/>
  <c r="L2734" i="1"/>
  <c r="I2641" i="25" s="1"/>
  <c r="L2735" i="1"/>
  <c r="L2736" i="1"/>
  <c r="L2737" i="1"/>
  <c r="L2738" i="1"/>
  <c r="I2645" i="25" s="1"/>
  <c r="L2739" i="1"/>
  <c r="L2740" i="1"/>
  <c r="L2741" i="1"/>
  <c r="L2742" i="1"/>
  <c r="I2649" i="25" s="1"/>
  <c r="L2743" i="1"/>
  <c r="L2744" i="1"/>
  <c r="L2745" i="1"/>
  <c r="Y2715" i="1"/>
  <c r="Z2715" i="1"/>
  <c r="AA2715" i="1"/>
  <c r="Y2716" i="1"/>
  <c r="Z2716" i="1"/>
  <c r="AA2716" i="1"/>
  <c r="AB2715" i="1"/>
  <c r="F2715" i="1" s="1"/>
  <c r="AB2716" i="1"/>
  <c r="F2716" i="1" s="1"/>
  <c r="V2715" i="1"/>
  <c r="V2716" i="1"/>
  <c r="L2715" i="1"/>
  <c r="L2716" i="1"/>
  <c r="L2617" i="1"/>
  <c r="V2617" i="1"/>
  <c r="Y2617" i="1"/>
  <c r="Z2617" i="1"/>
  <c r="AA2617" i="1"/>
  <c r="AB2617" i="1"/>
  <c r="F2617" i="1" s="1"/>
  <c r="G2617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1" i="1"/>
  <c r="L32" i="1"/>
  <c r="L33" i="1"/>
  <c r="L34" i="1"/>
  <c r="L35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3270" i="1"/>
  <c r="I2955" i="25" s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I2308" i="25" s="1"/>
  <c r="L2390" i="1"/>
  <c r="L2391" i="1"/>
  <c r="L2392" i="1"/>
  <c r="L2393" i="1"/>
  <c r="I2311" i="25" s="1"/>
  <c r="L2394" i="1"/>
  <c r="I2312" i="25" s="1"/>
  <c r="L2395" i="1"/>
  <c r="I2313" i="25" s="1"/>
  <c r="L2396" i="1"/>
  <c r="L2397" i="1"/>
  <c r="I2315" i="25" s="1"/>
  <c r="L2398" i="1"/>
  <c r="I2316" i="25" s="1"/>
  <c r="L2399" i="1"/>
  <c r="I2317" i="25" s="1"/>
  <c r="L2400" i="1"/>
  <c r="L2401" i="1"/>
  <c r="I2319" i="25" s="1"/>
  <c r="L2402" i="1"/>
  <c r="I2320" i="25" s="1"/>
  <c r="L2403" i="1"/>
  <c r="I2321" i="25" s="1"/>
  <c r="L2404" i="1"/>
  <c r="L2405" i="1"/>
  <c r="I2323" i="25" s="1"/>
  <c r="L2406" i="1"/>
  <c r="I2324" i="25" s="1"/>
  <c r="L2407" i="1"/>
  <c r="I2325" i="25" s="1"/>
  <c r="L2408" i="1"/>
  <c r="L2409" i="1"/>
  <c r="I2327" i="25" s="1"/>
  <c r="L2410" i="1"/>
  <c r="I2328" i="25" s="1"/>
  <c r="L2411" i="1"/>
  <c r="I2329" i="25" s="1"/>
  <c r="L2412" i="1"/>
  <c r="L2413" i="1"/>
  <c r="I2331" i="25" s="1"/>
  <c r="L2414" i="1"/>
  <c r="I2332" i="25" s="1"/>
  <c r="L2415" i="1"/>
  <c r="I2333" i="25" s="1"/>
  <c r="L2416" i="1"/>
  <c r="L2417" i="1"/>
  <c r="I2335" i="25" s="1"/>
  <c r="L2418" i="1"/>
  <c r="I2336" i="25" s="1"/>
  <c r="L2419" i="1"/>
  <c r="I2337" i="25" s="1"/>
  <c r="L2420" i="1"/>
  <c r="L2421" i="1"/>
  <c r="I2339" i="25" s="1"/>
  <c r="L2422" i="1"/>
  <c r="I2340" i="25" s="1"/>
  <c r="L2423" i="1"/>
  <c r="I2341" i="25" s="1"/>
  <c r="L2424" i="1"/>
  <c r="L2425" i="1"/>
  <c r="I2343" i="25" s="1"/>
  <c r="L2426" i="1"/>
  <c r="I2344" i="25" s="1"/>
  <c r="L2427" i="1"/>
  <c r="I2345" i="25" s="1"/>
  <c r="L2428" i="1"/>
  <c r="L2429" i="1"/>
  <c r="I2347" i="25" s="1"/>
  <c r="L2430" i="1"/>
  <c r="I2348" i="25" s="1"/>
  <c r="L2431" i="1"/>
  <c r="I2349" i="25" s="1"/>
  <c r="L2432" i="1"/>
  <c r="L2433" i="1"/>
  <c r="I2351" i="25" s="1"/>
  <c r="L2434" i="1"/>
  <c r="I2352" i="25" s="1"/>
  <c r="L2435" i="1"/>
  <c r="I2353" i="25" s="1"/>
  <c r="L2436" i="1"/>
  <c r="L2437" i="1"/>
  <c r="I2355" i="25" s="1"/>
  <c r="L2438" i="1"/>
  <c r="I2356" i="25" s="1"/>
  <c r="L2439" i="1"/>
  <c r="I2357" i="25" s="1"/>
  <c r="L2440" i="1"/>
  <c r="L2441" i="1"/>
  <c r="I2359" i="25" s="1"/>
  <c r="L2442" i="1"/>
  <c r="I2360" i="25" s="1"/>
  <c r="L2443" i="1"/>
  <c r="I2361" i="25" s="1"/>
  <c r="L2444" i="1"/>
  <c r="L2445" i="1"/>
  <c r="I2363" i="25" s="1"/>
  <c r="L2446" i="1"/>
  <c r="I2364" i="25" s="1"/>
  <c r="L2447" i="1"/>
  <c r="I2365" i="25" s="1"/>
  <c r="L2448" i="1"/>
  <c r="L2449" i="1"/>
  <c r="I2367" i="25" s="1"/>
  <c r="L2450" i="1"/>
  <c r="I2368" i="25" s="1"/>
  <c r="L2451" i="1"/>
  <c r="I2369" i="25" s="1"/>
  <c r="L2452" i="1"/>
  <c r="L2453" i="1"/>
  <c r="I2371" i="25" s="1"/>
  <c r="L2454" i="1"/>
  <c r="I2372" i="25" s="1"/>
  <c r="L2455" i="1"/>
  <c r="I2373" i="25" s="1"/>
  <c r="L2456" i="1"/>
  <c r="L2457" i="1"/>
  <c r="I2375" i="25" s="1"/>
  <c r="L2458" i="1"/>
  <c r="I2376" i="25" s="1"/>
  <c r="L2459" i="1"/>
  <c r="I2377" i="25" s="1"/>
  <c r="L2460" i="1"/>
  <c r="L2461" i="1"/>
  <c r="I2379" i="25" s="1"/>
  <c r="L2462" i="1"/>
  <c r="I2380" i="25" s="1"/>
  <c r="L2463" i="1"/>
  <c r="I2381" i="25" s="1"/>
  <c r="L2464" i="1"/>
  <c r="L2465" i="1"/>
  <c r="I2383" i="25" s="1"/>
  <c r="L2466" i="1"/>
  <c r="I2384" i="25" s="1"/>
  <c r="L2467" i="1"/>
  <c r="L2468" i="1"/>
  <c r="L2469" i="1"/>
  <c r="L2470" i="1"/>
  <c r="I2387" i="25" s="1"/>
  <c r="L2471" i="1"/>
  <c r="I2388" i="25" s="1"/>
  <c r="L2472" i="1"/>
  <c r="L2473" i="1"/>
  <c r="I2390" i="25" s="1"/>
  <c r="L2474" i="1"/>
  <c r="I2391" i="25" s="1"/>
  <c r="L2475" i="1"/>
  <c r="I2392" i="25" s="1"/>
  <c r="L2476" i="1"/>
  <c r="L2477" i="1"/>
  <c r="I2394" i="25" s="1"/>
  <c r="L2478" i="1"/>
  <c r="I2395" i="25" s="1"/>
  <c r="L2479" i="1"/>
  <c r="I2396" i="25" s="1"/>
  <c r="L2480" i="1"/>
  <c r="L2481" i="1"/>
  <c r="I2398" i="25" s="1"/>
  <c r="L2482" i="1"/>
  <c r="I2399" i="25" s="1"/>
  <c r="L2483" i="1"/>
  <c r="I2400" i="25" s="1"/>
  <c r="L2484" i="1"/>
  <c r="L2485" i="1"/>
  <c r="I2402" i="25" s="1"/>
  <c r="L2486" i="1"/>
  <c r="I2403" i="25" s="1"/>
  <c r="L2487" i="1"/>
  <c r="I2404" i="25" s="1"/>
  <c r="L2488" i="1"/>
  <c r="L2489" i="1"/>
  <c r="I2406" i="25" s="1"/>
  <c r="L2490" i="1"/>
  <c r="I2407" i="25" s="1"/>
  <c r="L2491" i="1"/>
  <c r="I2408" i="25" s="1"/>
  <c r="L2492" i="1"/>
  <c r="L2493" i="1"/>
  <c r="I2410" i="25" s="1"/>
  <c r="L2494" i="1"/>
  <c r="I2411" i="25" s="1"/>
  <c r="L2495" i="1"/>
  <c r="I2412" i="25" s="1"/>
  <c r="L2496" i="1"/>
  <c r="L2497" i="1"/>
  <c r="I2414" i="25" s="1"/>
  <c r="L2498" i="1"/>
  <c r="I2415" i="25" s="1"/>
  <c r="L2499" i="1"/>
  <c r="I2416" i="25" s="1"/>
  <c r="L2500" i="1"/>
  <c r="L2501" i="1"/>
  <c r="I2418" i="25" s="1"/>
  <c r="L2502" i="1"/>
  <c r="I2419" i="25" s="1"/>
  <c r="L2503" i="1"/>
  <c r="I2420" i="25" s="1"/>
  <c r="L2504" i="1"/>
  <c r="L2505" i="1"/>
  <c r="I2422" i="25" s="1"/>
  <c r="L2506" i="1"/>
  <c r="I2423" i="25" s="1"/>
  <c r="L2507" i="1"/>
  <c r="I2424" i="25" s="1"/>
  <c r="L2508" i="1"/>
  <c r="L2509" i="1"/>
  <c r="I2426" i="25" s="1"/>
  <c r="L2510" i="1"/>
  <c r="I2427" i="25" s="1"/>
  <c r="L2511" i="1"/>
  <c r="I2428" i="25" s="1"/>
  <c r="L2512" i="1"/>
  <c r="L2513" i="1"/>
  <c r="I2430" i="25" s="1"/>
  <c r="L2514" i="1"/>
  <c r="I2431" i="25" s="1"/>
  <c r="L2515" i="1"/>
  <c r="I2432" i="25" s="1"/>
  <c r="L2516" i="1"/>
  <c r="L2517" i="1"/>
  <c r="I2434" i="25" s="1"/>
  <c r="L2518" i="1"/>
  <c r="I2435" i="25" s="1"/>
  <c r="L2519" i="1"/>
  <c r="I2436" i="25" s="1"/>
  <c r="L2520" i="1"/>
  <c r="L2521" i="1"/>
  <c r="I2438" i="25" s="1"/>
  <c r="L2522" i="1"/>
  <c r="I2439" i="25" s="1"/>
  <c r="L2523" i="1"/>
  <c r="I2440" i="25" s="1"/>
  <c r="L2524" i="1"/>
  <c r="L2525" i="1"/>
  <c r="I2442" i="25" s="1"/>
  <c r="L2526" i="1"/>
  <c r="L2527" i="1"/>
  <c r="L2528" i="1"/>
  <c r="L2529" i="1"/>
  <c r="I2445" i="25" s="1"/>
  <c r="L2530" i="1"/>
  <c r="I2446" i="25" s="1"/>
  <c r="L2531" i="1"/>
  <c r="I2447" i="25" s="1"/>
  <c r="L2532" i="1"/>
  <c r="L2533" i="1"/>
  <c r="I2449" i="25" s="1"/>
  <c r="L2534" i="1"/>
  <c r="I2450" i="25" s="1"/>
  <c r="L2535" i="1"/>
  <c r="I2451" i="25" s="1"/>
  <c r="L2536" i="1"/>
  <c r="L2537" i="1"/>
  <c r="I2453" i="25" s="1"/>
  <c r="L2538" i="1"/>
  <c r="I2454" i="25" s="1"/>
  <c r="L2539" i="1"/>
  <c r="I2455" i="25" s="1"/>
  <c r="L2540" i="1"/>
  <c r="L2542" i="1"/>
  <c r="I2457" i="25" s="1"/>
  <c r="L2543" i="1"/>
  <c r="L2544" i="1"/>
  <c r="I2459" i="25" s="1"/>
  <c r="L2546" i="1"/>
  <c r="L2547" i="1"/>
  <c r="I2462" i="25" s="1"/>
  <c r="L2548" i="1"/>
  <c r="L2549" i="1"/>
  <c r="I2464" i="25" s="1"/>
  <c r="L2550" i="1"/>
  <c r="L2551" i="1"/>
  <c r="I2466" i="25" s="1"/>
  <c r="L2552" i="1"/>
  <c r="L2553" i="1"/>
  <c r="I2468" i="25" s="1"/>
  <c r="L2554" i="1"/>
  <c r="L2555" i="1"/>
  <c r="I2470" i="25" s="1"/>
  <c r="L2556" i="1"/>
  <c r="L2558" i="1"/>
  <c r="I2472" i="25" s="1"/>
  <c r="L2559" i="1"/>
  <c r="L2560" i="1"/>
  <c r="I2474" i="25" s="1"/>
  <c r="L2561" i="1"/>
  <c r="L2562" i="1"/>
  <c r="I2476" i="25" s="1"/>
  <c r="L2563" i="1"/>
  <c r="L2564" i="1"/>
  <c r="I2478" i="25" s="1"/>
  <c r="L2565" i="1"/>
  <c r="L2566" i="1"/>
  <c r="I2480" i="25" s="1"/>
  <c r="L2567" i="1"/>
  <c r="L2568" i="1"/>
  <c r="I2482" i="25" s="1"/>
  <c r="L2569" i="1"/>
  <c r="L2570" i="1"/>
  <c r="I2484" i="25" s="1"/>
  <c r="L2571" i="1"/>
  <c r="L2572" i="1"/>
  <c r="I2486" i="25" s="1"/>
  <c r="L2573" i="1"/>
  <c r="L2574" i="1"/>
  <c r="I2488" i="25" s="1"/>
  <c r="L2575" i="1"/>
  <c r="L2576" i="1"/>
  <c r="I2490" i="25" s="1"/>
  <c r="L2577" i="1"/>
  <c r="L2578" i="1"/>
  <c r="I2492" i="25" s="1"/>
  <c r="L2579" i="1"/>
  <c r="L2580" i="1"/>
  <c r="I2494" i="25" s="1"/>
  <c r="L2581" i="1"/>
  <c r="L2582" i="1"/>
  <c r="I2496" i="25" s="1"/>
  <c r="L2583" i="1"/>
  <c r="L2584" i="1"/>
  <c r="I2498" i="25" s="1"/>
  <c r="L2585" i="1"/>
  <c r="L2586" i="1"/>
  <c r="I2500" i="25" s="1"/>
  <c r="L2587" i="1"/>
  <c r="L2588" i="1"/>
  <c r="I2502" i="25" s="1"/>
  <c r="L2589" i="1"/>
  <c r="L2590" i="1"/>
  <c r="I2504" i="25" s="1"/>
  <c r="L2591" i="1"/>
  <c r="L2592" i="1"/>
  <c r="I2506" i="25" s="1"/>
  <c r="L2593" i="1"/>
  <c r="L2594" i="1"/>
  <c r="I2508" i="25" s="1"/>
  <c r="L2595" i="1"/>
  <c r="L2596" i="1"/>
  <c r="I2510" i="25" s="1"/>
  <c r="L2597" i="1"/>
  <c r="L2598" i="1"/>
  <c r="I2512" i="25" s="1"/>
  <c r="L2599" i="1"/>
  <c r="L2600" i="1"/>
  <c r="I2514" i="25" s="1"/>
  <c r="L2601" i="1"/>
  <c r="L2602" i="1"/>
  <c r="I2516" i="25" s="1"/>
  <c r="L2603" i="1"/>
  <c r="L2604" i="1"/>
  <c r="I2518" i="25" s="1"/>
  <c r="L2605" i="1"/>
  <c r="L2606" i="1"/>
  <c r="I2520" i="25" s="1"/>
  <c r="L2607" i="1"/>
  <c r="L2608" i="1"/>
  <c r="I2522" i="25" s="1"/>
  <c r="L2609" i="1"/>
  <c r="L2610" i="1"/>
  <c r="I2524" i="25" s="1"/>
  <c r="L2611" i="1"/>
  <c r="L2612" i="1"/>
  <c r="I2526" i="25" s="1"/>
  <c r="L2613" i="1"/>
  <c r="L2614" i="1"/>
  <c r="I2528" i="25" s="1"/>
  <c r="L2615" i="1"/>
  <c r="L2616" i="1"/>
  <c r="L2618" i="1"/>
  <c r="L2619" i="1"/>
  <c r="I2532" i="25" s="1"/>
  <c r="L2620" i="1"/>
  <c r="L2621" i="1"/>
  <c r="I2534" i="25" s="1"/>
  <c r="L2622" i="1"/>
  <c r="L2623" i="1"/>
  <c r="I2536" i="25" s="1"/>
  <c r="L2624" i="1"/>
  <c r="L2625" i="1"/>
  <c r="I2538" i="25" s="1"/>
  <c r="L2626" i="1"/>
  <c r="L2627" i="1"/>
  <c r="I2540" i="25" s="1"/>
  <c r="L2628" i="1"/>
  <c r="L2629" i="1"/>
  <c r="I2542" i="25" s="1"/>
  <c r="L2630" i="1"/>
  <c r="L2631" i="1"/>
  <c r="I2544" i="25" s="1"/>
  <c r="L2632" i="1"/>
  <c r="L2633" i="1"/>
  <c r="I2546" i="25" s="1"/>
  <c r="L2634" i="1"/>
  <c r="L2635" i="1"/>
  <c r="I2548" i="25" s="1"/>
  <c r="L2636" i="1"/>
  <c r="L2637" i="1"/>
  <c r="I2550" i="25" s="1"/>
  <c r="L2638" i="1"/>
  <c r="L2639" i="1"/>
  <c r="L2640" i="1"/>
  <c r="L2641" i="1"/>
  <c r="I2553" i="25" s="1"/>
  <c r="L2642" i="1"/>
  <c r="L2643" i="1"/>
  <c r="I2555" i="25" s="1"/>
  <c r="L2644" i="1"/>
  <c r="L2645" i="1"/>
  <c r="I2557" i="25" s="1"/>
  <c r="L2646" i="1"/>
  <c r="L2647" i="1"/>
  <c r="I2559" i="25" s="1"/>
  <c r="L2648" i="1"/>
  <c r="L2649" i="1"/>
  <c r="I2561" i="25" s="1"/>
  <c r="L2650" i="1"/>
  <c r="L2651" i="1"/>
  <c r="L2652" i="1"/>
  <c r="L2653" i="1"/>
  <c r="I2564" i="25" s="1"/>
  <c r="L2654" i="1"/>
  <c r="L2655" i="1"/>
  <c r="I2566" i="25" s="1"/>
  <c r="L2656" i="1"/>
  <c r="L2657" i="1"/>
  <c r="I2568" i="25" s="1"/>
  <c r="L2658" i="1"/>
  <c r="L2659" i="1"/>
  <c r="I2570" i="25" s="1"/>
  <c r="L2660" i="1"/>
  <c r="L2661" i="1"/>
  <c r="L2662" i="1"/>
  <c r="L2663" i="1"/>
  <c r="I2573" i="25" s="1"/>
  <c r="L2664" i="1"/>
  <c r="L2665" i="1"/>
  <c r="I2575" i="25" s="1"/>
  <c r="L2666" i="1"/>
  <c r="L2667" i="1"/>
  <c r="I2577" i="25" s="1"/>
  <c r="L2668" i="1"/>
  <c r="L2669" i="1"/>
  <c r="I2579" i="25" s="1"/>
  <c r="L2670" i="1"/>
  <c r="L2671" i="1"/>
  <c r="I2581" i="25" s="1"/>
  <c r="L2672" i="1"/>
  <c r="L2673" i="1"/>
  <c r="I2583" i="25" s="1"/>
  <c r="L2674" i="1"/>
  <c r="L2675" i="1"/>
  <c r="I2585" i="25" s="1"/>
  <c r="L2676" i="1"/>
  <c r="L2677" i="1"/>
  <c r="I2587" i="25" s="1"/>
  <c r="L2678" i="1"/>
  <c r="L2679" i="1"/>
  <c r="I2589" i="25" s="1"/>
  <c r="L2680" i="1"/>
  <c r="L2681" i="1"/>
  <c r="I2591" i="25" s="1"/>
  <c r="L2682" i="1"/>
  <c r="L2684" i="1"/>
  <c r="I2593" i="25" s="1"/>
  <c r="L2685" i="1"/>
  <c r="L2686" i="1"/>
  <c r="I2595" i="25" s="1"/>
  <c r="L2687" i="1"/>
  <c r="L2688" i="1"/>
  <c r="I2597" i="25" s="1"/>
  <c r="L2689" i="1"/>
  <c r="L2690" i="1"/>
  <c r="I2599" i="25" s="1"/>
  <c r="L2691" i="1"/>
  <c r="L2692" i="1"/>
  <c r="I2601" i="25" s="1"/>
  <c r="L2693" i="1"/>
  <c r="L2695" i="1"/>
  <c r="I2603" i="25" s="1"/>
  <c r="L2696" i="1"/>
  <c r="L2697" i="1"/>
  <c r="I2605" i="25" s="1"/>
  <c r="L2698" i="1"/>
  <c r="L2699" i="1"/>
  <c r="I2607" i="25" s="1"/>
  <c r="L2700" i="1"/>
  <c r="L2701" i="1"/>
  <c r="I2609" i="25" s="1"/>
  <c r="L2702" i="1"/>
  <c r="L2703" i="1"/>
  <c r="I2611" i="25" s="1"/>
  <c r="L2704" i="1"/>
  <c r="L2705" i="1"/>
  <c r="I2613" i="25" s="1"/>
  <c r="L2707" i="1"/>
  <c r="L2708" i="1"/>
  <c r="I2615" i="25" s="1"/>
  <c r="L2709" i="1"/>
  <c r="L2710" i="1"/>
  <c r="I2617" i="25" s="1"/>
  <c r="L2711" i="1"/>
  <c r="L2712" i="1"/>
  <c r="I2619" i="25" s="1"/>
  <c r="L2713" i="1"/>
  <c r="L2714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5" i="1"/>
  <c r="Z35" i="1"/>
  <c r="AA35" i="1"/>
  <c r="AB35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3270" i="1"/>
  <c r="Z3270" i="1"/>
  <c r="AA3270" i="1"/>
  <c r="AB3270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F2309" i="1" s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F2639" i="1" s="1"/>
  <c r="G2639" i="1" s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F2651" i="1" s="1"/>
  <c r="G2651" i="1" s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F2661" i="1" s="1"/>
  <c r="G2661" i="1" s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7" i="1"/>
  <c r="Z2707" i="1"/>
  <c r="AA2707" i="1"/>
  <c r="AB2707" i="1"/>
  <c r="F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G2714" i="1" s="1"/>
  <c r="V2651" i="1"/>
  <c r="V2639" i="1"/>
  <c r="V2661" i="1"/>
  <c r="V2713" i="1"/>
  <c r="V2714" i="1"/>
  <c r="V2712" i="1"/>
  <c r="V2708" i="1"/>
  <c r="V2709" i="1"/>
  <c r="V2710" i="1"/>
  <c r="V2711" i="1"/>
  <c r="V2707" i="1"/>
  <c r="V2702" i="1"/>
  <c r="V2703" i="1"/>
  <c r="V2704" i="1"/>
  <c r="V2705" i="1"/>
  <c r="V2700" i="1"/>
  <c r="V2701" i="1"/>
  <c r="V2698" i="1"/>
  <c r="V2699" i="1"/>
  <c r="V2309" i="1"/>
  <c r="I2386" i="25" l="1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H2958" i="25"/>
  <c r="J2980" i="25"/>
  <c r="J2948" i="25"/>
  <c r="H3153" i="25"/>
  <c r="J3153" i="25"/>
  <c r="F3153" i="25"/>
  <c r="J3138" i="25"/>
  <c r="J2962" i="25"/>
  <c r="F2958" i="25"/>
  <c r="H3034" i="25"/>
  <c r="F3137" i="25"/>
  <c r="F2964" i="25"/>
  <c r="H2951" i="25"/>
  <c r="H2977" i="25"/>
  <c r="J2987" i="25"/>
  <c r="F2948" i="25"/>
  <c r="F2987" i="25"/>
  <c r="H2948" i="25"/>
  <c r="J2977" i="25"/>
  <c r="F3125" i="25"/>
  <c r="J2949" i="25"/>
  <c r="J3034" i="25"/>
  <c r="H2949" i="25"/>
  <c r="F2980" i="25"/>
  <c r="J3122" i="25"/>
  <c r="J2964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3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H2967" i="25"/>
  <c r="F3126" i="25"/>
  <c r="F3138" i="25"/>
  <c r="F2967" i="25"/>
  <c r="F2947" i="25"/>
  <c r="J3137" i="25"/>
  <c r="H3122" i="25"/>
  <c r="H3149" i="25"/>
  <c r="H3141" i="25"/>
  <c r="H3137" i="25"/>
  <c r="H3125" i="25"/>
  <c r="H2964" i="25"/>
  <c r="J2958" i="25"/>
  <c r="F3034" i="25"/>
  <c r="H2962" i="25"/>
  <c r="J2970" i="25"/>
  <c r="J3148" i="25"/>
  <c r="J3141" i="25"/>
  <c r="F3148" i="25"/>
  <c r="H3138" i="25"/>
  <c r="H3126" i="25"/>
  <c r="F3135" i="25"/>
  <c r="F3149" i="25"/>
  <c r="F3141" i="25"/>
  <c r="F2962" i="25"/>
  <c r="F2965" i="25"/>
  <c r="J2947" i="25"/>
  <c r="J3149" i="25"/>
  <c r="J3150" i="25"/>
  <c r="F3150" i="25"/>
  <c r="H3148" i="25"/>
  <c r="H3136" i="25"/>
  <c r="F2977" i="25"/>
  <c r="H2965" i="25"/>
  <c r="H2980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5" i="1"/>
  <c r="G2741" i="1"/>
  <c r="D2648" i="25"/>
  <c r="H2648" i="25" s="1"/>
  <c r="G2738" i="1"/>
  <c r="D2645" i="25"/>
  <c r="J2645" i="25" s="1"/>
  <c r="G2737" i="1"/>
  <c r="D2644" i="25"/>
  <c r="G2736" i="1"/>
  <c r="D2643" i="25"/>
  <c r="H2643" i="25" s="1"/>
  <c r="G2735" i="1"/>
  <c r="D2642" i="25"/>
  <c r="F2642" i="25" s="1"/>
  <c r="G2732" i="1"/>
  <c r="D2639" i="25"/>
  <c r="H2639" i="25" s="1"/>
  <c r="G2729" i="1"/>
  <c r="D2636" i="25"/>
  <c r="H2636" i="25" s="1"/>
  <c r="G2728" i="1"/>
  <c r="D2635" i="25"/>
  <c r="G2726" i="1"/>
  <c r="D2633" i="25"/>
  <c r="H2633" i="25" s="1"/>
  <c r="G2725" i="1"/>
  <c r="D2632" i="25"/>
  <c r="G2724" i="1"/>
  <c r="D2631" i="25"/>
  <c r="F2631" i="25" s="1"/>
  <c r="G2720" i="1"/>
  <c r="D2627" i="25"/>
  <c r="G2748" i="1"/>
  <c r="G2757" i="1"/>
  <c r="D2664" i="25"/>
  <c r="G2753" i="1"/>
  <c r="D2660" i="25"/>
  <c r="H2660" i="25" s="1"/>
  <c r="I2787" i="25"/>
  <c r="G2900" i="1"/>
  <c r="D2805" i="25"/>
  <c r="F2805" i="25" s="1"/>
  <c r="G2899" i="1"/>
  <c r="D2804" i="25"/>
  <c r="G2898" i="1"/>
  <c r="D2803" i="25"/>
  <c r="F2803" i="25" s="1"/>
  <c r="G2897" i="1"/>
  <c r="D2802" i="25"/>
  <c r="H2802" i="25" s="1"/>
  <c r="G2895" i="1"/>
  <c r="G2889" i="1"/>
  <c r="D2795" i="25"/>
  <c r="J2795" i="25" s="1"/>
  <c r="G2886" i="1"/>
  <c r="D2792" i="25"/>
  <c r="H2792" i="25" s="1"/>
  <c r="G2885" i="1"/>
  <c r="I2859" i="25"/>
  <c r="G2997" i="1"/>
  <c r="D2901" i="25"/>
  <c r="H2901" i="25" s="1"/>
  <c r="G2993" i="1"/>
  <c r="D2897" i="25"/>
  <c r="G2977" i="1"/>
  <c r="G2961" i="1"/>
  <c r="D2865" i="25"/>
  <c r="G2937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3" i="1"/>
  <c r="D2620" i="25"/>
  <c r="G2712" i="1"/>
  <c r="D2619" i="25"/>
  <c r="H2619" i="25" s="1"/>
  <c r="G2711" i="1"/>
  <c r="D2618" i="25"/>
  <c r="H2618" i="25" s="1"/>
  <c r="G2710" i="1"/>
  <c r="D2617" i="25"/>
  <c r="J2617" i="25" s="1"/>
  <c r="G2709" i="1"/>
  <c r="D2616" i="25"/>
  <c r="G2707" i="1"/>
  <c r="G2701" i="1"/>
  <c r="D2609" i="25"/>
  <c r="F2609" i="25" s="1"/>
  <c r="G2699" i="1"/>
  <c r="D2607" i="25"/>
  <c r="F2607" i="25" s="1"/>
  <c r="G2698" i="1"/>
  <c r="G2309" i="1"/>
  <c r="D2228" i="25"/>
  <c r="I2385" i="25"/>
  <c r="G2756" i="1"/>
  <c r="D2663" i="25"/>
  <c r="G2752" i="1"/>
  <c r="D2659" i="25"/>
  <c r="F2659" i="25" s="1"/>
  <c r="G2866" i="1"/>
  <c r="D2773" i="25"/>
  <c r="G2865" i="1"/>
  <c r="D2772" i="25"/>
  <c r="G2864" i="1"/>
  <c r="D2771" i="25"/>
  <c r="H2771" i="25" s="1"/>
  <c r="G2863" i="1"/>
  <c r="D2770" i="25"/>
  <c r="J2770" i="25" s="1"/>
  <c r="G2862" i="1"/>
  <c r="D2769" i="25"/>
  <c r="G2861" i="1"/>
  <c r="G2856" i="1"/>
  <c r="D2763" i="25"/>
  <c r="F2763" i="25" s="1"/>
  <c r="G2854" i="1"/>
  <c r="D2761" i="25"/>
  <c r="H2761" i="25" s="1"/>
  <c r="G2852" i="1"/>
  <c r="D2759" i="25"/>
  <c r="H2759" i="25" s="1"/>
  <c r="G2851" i="1"/>
  <c r="D2758" i="25"/>
  <c r="F2758" i="25" s="1"/>
  <c r="G2848" i="1"/>
  <c r="G2845" i="1"/>
  <c r="G2839" i="1"/>
  <c r="D2746" i="25"/>
  <c r="G2835" i="1"/>
  <c r="D2742" i="25"/>
  <c r="F2742" i="25" s="1"/>
  <c r="G2834" i="1"/>
  <c r="D2741" i="25"/>
  <c r="H2741" i="25" s="1"/>
  <c r="G2833" i="1"/>
  <c r="G2831" i="1"/>
  <c r="G2825" i="1"/>
  <c r="G2821" i="1"/>
  <c r="G2819" i="1"/>
  <c r="G2817" i="1"/>
  <c r="D2724" i="25"/>
  <c r="H2724" i="25" s="1"/>
  <c r="G2816" i="1"/>
  <c r="G2802" i="1"/>
  <c r="G2798" i="1"/>
  <c r="D2705" i="25"/>
  <c r="H2705" i="25" s="1"/>
  <c r="G2797" i="1"/>
  <c r="D2704" i="25"/>
  <c r="G2796" i="1"/>
  <c r="D2703" i="25"/>
  <c r="F2703" i="25" s="1"/>
  <c r="G2793" i="1"/>
  <c r="D2700" i="25"/>
  <c r="H2700" i="25" s="1"/>
  <c r="G2792" i="1"/>
  <c r="D2699" i="25"/>
  <c r="J2699" i="25" s="1"/>
  <c r="G2789" i="1"/>
  <c r="G2787" i="1"/>
  <c r="D2694" i="25"/>
  <c r="H2694" i="25" s="1"/>
  <c r="G2784" i="1"/>
  <c r="G2782" i="1"/>
  <c r="D2689" i="25"/>
  <c r="H2689" i="25" s="1"/>
  <c r="G2781" i="1"/>
  <c r="D2688" i="25"/>
  <c r="G2780" i="1"/>
  <c r="D2687" i="25"/>
  <c r="H2687" i="25" s="1"/>
  <c r="G2777" i="1"/>
  <c r="D2684" i="25"/>
  <c r="H2684" i="25" s="1"/>
  <c r="G2776" i="1"/>
  <c r="D2683" i="25"/>
  <c r="F2683" i="25" s="1"/>
  <c r="G2775" i="1"/>
  <c r="G2770" i="1"/>
  <c r="D2677" i="25"/>
  <c r="F2677" i="25" s="1"/>
  <c r="G2768" i="1"/>
  <c r="G2764" i="1"/>
  <c r="D2671" i="25"/>
  <c r="H2671" i="25" s="1"/>
  <c r="G2763" i="1"/>
  <c r="D2670" i="25"/>
  <c r="H2670" i="25" s="1"/>
  <c r="G3024" i="1"/>
  <c r="D2928" i="25"/>
  <c r="H2928" i="25" s="1"/>
  <c r="G3008" i="1"/>
  <c r="D2912" i="25"/>
  <c r="J2912" i="25" s="1"/>
  <c r="G3000" i="1"/>
  <c r="D2904" i="25"/>
  <c r="H2904" i="25" s="1"/>
  <c r="G2996" i="1"/>
  <c r="G2992" i="1"/>
  <c r="G2972" i="1"/>
  <c r="D2876" i="25"/>
  <c r="F2876" i="25" s="1"/>
  <c r="G2968" i="1"/>
  <c r="D2872" i="25"/>
  <c r="H2872" i="25" s="1"/>
  <c r="G2960" i="1"/>
  <c r="D2864" i="25"/>
  <c r="H2864" i="25" s="1"/>
  <c r="G2956" i="1"/>
  <c r="D2860" i="25"/>
  <c r="F2860" i="25" s="1"/>
  <c r="G2920" i="1"/>
  <c r="G2906" i="1"/>
  <c r="G3030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6" i="1"/>
  <c r="D2623" i="25"/>
  <c r="H2623" i="25" s="1"/>
  <c r="G2761" i="1"/>
  <c r="G2869" i="1"/>
  <c r="D2776" i="25"/>
  <c r="H2776" i="25" s="1"/>
  <c r="G2877" i="1"/>
  <c r="I2793" i="25"/>
  <c r="G3027" i="1"/>
  <c r="D2931" i="25"/>
  <c r="H2931" i="25" s="1"/>
  <c r="G3023" i="1"/>
  <c r="D2927" i="25"/>
  <c r="H2927" i="25" s="1"/>
  <c r="G3015" i="1"/>
  <c r="D2919" i="25"/>
  <c r="H2919" i="25" s="1"/>
  <c r="G3011" i="1"/>
  <c r="G3007" i="1"/>
  <c r="D2911" i="25"/>
  <c r="H2911" i="25" s="1"/>
  <c r="G2987" i="1"/>
  <c r="D2891" i="25"/>
  <c r="G2983" i="1"/>
  <c r="D2887" i="25"/>
  <c r="J2887" i="25" s="1"/>
  <c r="G2979" i="1"/>
  <c r="G2975" i="1"/>
  <c r="D2879" i="25"/>
  <c r="G2971" i="1"/>
  <c r="D2875" i="25"/>
  <c r="H2875" i="25" s="1"/>
  <c r="G2963" i="1"/>
  <c r="D2867" i="25"/>
  <c r="H2867" i="25" s="1"/>
  <c r="G2959" i="1"/>
  <c r="G2951" i="1"/>
  <c r="D2856" i="25"/>
  <c r="H2856" i="25" s="1"/>
  <c r="G2947" i="1"/>
  <c r="G2943" i="1"/>
  <c r="G2939" i="1"/>
  <c r="D2844" i="25"/>
  <c r="H2844" i="25" s="1"/>
  <c r="G2915" i="1"/>
  <c r="D2820" i="25"/>
  <c r="G3036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5" i="1"/>
  <c r="D2622" i="25"/>
  <c r="F2622" i="25" s="1"/>
  <c r="G2749" i="1"/>
  <c r="D2656" i="25"/>
  <c r="H2656" i="25" s="1"/>
  <c r="G2758" i="1"/>
  <c r="D2665" i="25"/>
  <c r="H2665" i="25" s="1"/>
  <c r="G2873" i="1"/>
  <c r="G3026" i="1"/>
  <c r="D2930" i="25"/>
  <c r="H2930" i="25" s="1"/>
  <c r="G3022" i="1"/>
  <c r="D2926" i="25"/>
  <c r="H2926" i="25" s="1"/>
  <c r="G2982" i="1"/>
  <c r="D2886" i="25"/>
  <c r="H2886" i="25" s="1"/>
  <c r="G2970" i="1"/>
  <c r="G2966" i="1"/>
  <c r="G2962" i="1"/>
  <c r="D2866" i="25"/>
  <c r="J2866" i="25" s="1"/>
  <c r="G2954" i="1"/>
  <c r="D2859" i="25"/>
  <c r="H2859" i="25" s="1"/>
  <c r="G2950" i="1"/>
  <c r="D2855" i="25"/>
  <c r="F2855" i="25" s="1"/>
  <c r="G2938" i="1"/>
  <c r="D2843" i="25"/>
  <c r="G2926" i="1"/>
  <c r="G2918" i="1"/>
  <c r="G2914" i="1"/>
  <c r="D2819" i="25"/>
  <c r="H2819" i="25" s="1"/>
  <c r="G2904" i="1"/>
  <c r="G3034" i="1"/>
  <c r="D2938" i="25"/>
  <c r="F2938" i="25" s="1"/>
  <c r="G3035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0" i="1"/>
  <c r="F1680" i="1"/>
  <c r="G1680" i="1" s="1"/>
  <c r="V1680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40" i="1"/>
  <c r="V2641" i="1"/>
  <c r="V2642" i="1"/>
  <c r="V2643" i="1"/>
  <c r="V2644" i="1"/>
  <c r="V2645" i="1"/>
  <c r="V2646" i="1"/>
  <c r="V2647" i="1"/>
  <c r="V2648" i="1"/>
  <c r="V2649" i="1"/>
  <c r="V2650" i="1"/>
  <c r="V2652" i="1"/>
  <c r="V2653" i="1"/>
  <c r="V2654" i="1"/>
  <c r="V2655" i="1"/>
  <c r="V2656" i="1"/>
  <c r="V2657" i="1"/>
  <c r="V2658" i="1"/>
  <c r="V2659" i="1"/>
  <c r="V2660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4" i="1"/>
  <c r="V2685" i="1"/>
  <c r="V2686" i="1"/>
  <c r="V2687" i="1"/>
  <c r="V2688" i="1"/>
  <c r="V2689" i="1"/>
  <c r="V2690" i="1"/>
  <c r="V2691" i="1"/>
  <c r="V2692" i="1"/>
  <c r="V2693" i="1"/>
  <c r="V2695" i="1"/>
  <c r="V2696" i="1"/>
  <c r="V2697" i="1"/>
  <c r="F2556" i="1"/>
  <c r="G2556" i="1" s="1"/>
  <c r="F2558" i="1"/>
  <c r="F2559" i="1"/>
  <c r="G2559" i="1" s="1"/>
  <c r="F2560" i="1"/>
  <c r="F2561" i="1"/>
  <c r="G2561" i="1" s="1"/>
  <c r="F2562" i="1"/>
  <c r="F2563" i="1"/>
  <c r="F2564" i="1"/>
  <c r="G2564" i="1" s="1"/>
  <c r="F2565" i="1"/>
  <c r="F2566" i="1"/>
  <c r="F2567" i="1"/>
  <c r="F2568" i="1"/>
  <c r="G2568" i="1" s="1"/>
  <c r="F2569" i="1"/>
  <c r="G2569" i="1" s="1"/>
  <c r="F2570" i="1"/>
  <c r="F2571" i="1"/>
  <c r="F2572" i="1"/>
  <c r="G2572" i="1" s="1"/>
  <c r="F2573" i="1"/>
  <c r="F2574" i="1"/>
  <c r="F2575" i="1"/>
  <c r="F2576" i="1"/>
  <c r="F2577" i="1"/>
  <c r="F2578" i="1"/>
  <c r="F2579" i="1"/>
  <c r="F2580" i="1"/>
  <c r="F2581" i="1"/>
  <c r="G2581" i="1" s="1"/>
  <c r="F2582" i="1"/>
  <c r="F2583" i="1"/>
  <c r="F2584" i="1"/>
  <c r="F2585" i="1"/>
  <c r="F2586" i="1"/>
  <c r="F2587" i="1"/>
  <c r="F2588" i="1"/>
  <c r="F2589" i="1"/>
  <c r="G2589" i="1" s="1"/>
  <c r="F2590" i="1"/>
  <c r="F2591" i="1"/>
  <c r="F2592" i="1"/>
  <c r="F2593" i="1"/>
  <c r="G2593" i="1" s="1"/>
  <c r="F2594" i="1"/>
  <c r="D2825" i="25" s="1"/>
  <c r="F2825" i="25" s="1"/>
  <c r="F2595" i="1"/>
  <c r="G2595" i="1" s="1"/>
  <c r="F2596" i="1"/>
  <c r="F2597" i="1"/>
  <c r="F2598" i="1"/>
  <c r="G2598" i="1" s="1"/>
  <c r="F2599" i="1"/>
  <c r="F2600" i="1"/>
  <c r="F2601" i="1"/>
  <c r="F2602" i="1"/>
  <c r="F2603" i="1"/>
  <c r="F2604" i="1"/>
  <c r="F2605" i="1"/>
  <c r="F2606" i="1"/>
  <c r="F2607" i="1"/>
  <c r="F2608" i="1"/>
  <c r="G2608" i="1" s="1"/>
  <c r="F2609" i="1"/>
  <c r="G2609" i="1" s="1"/>
  <c r="F2610" i="1"/>
  <c r="G2610" i="1" s="1"/>
  <c r="F2611" i="1"/>
  <c r="F2612" i="1"/>
  <c r="F2613" i="1"/>
  <c r="F2614" i="1"/>
  <c r="G2614" i="1" s="1"/>
  <c r="F2615" i="1"/>
  <c r="F2616" i="1"/>
  <c r="G2616" i="1" s="1"/>
  <c r="F2618" i="1"/>
  <c r="F2619" i="1"/>
  <c r="F2620" i="1"/>
  <c r="F2621" i="1"/>
  <c r="F2622" i="1"/>
  <c r="F2623" i="1"/>
  <c r="F2624" i="1"/>
  <c r="F2625" i="1"/>
  <c r="F2626" i="1"/>
  <c r="F2627" i="1"/>
  <c r="D2896" i="25" s="1"/>
  <c r="H2896" i="25" s="1"/>
  <c r="F2628" i="1"/>
  <c r="F2629" i="1"/>
  <c r="F2630" i="1"/>
  <c r="F2631" i="1"/>
  <c r="G2631" i="1" s="1"/>
  <c r="F2632" i="1"/>
  <c r="G2632" i="1" s="1"/>
  <c r="F2633" i="1"/>
  <c r="G2633" i="1" s="1"/>
  <c r="F2634" i="1"/>
  <c r="F2635" i="1"/>
  <c r="G2635" i="1" s="1"/>
  <c r="F2636" i="1"/>
  <c r="G2636" i="1" s="1"/>
  <c r="F2637" i="1"/>
  <c r="G2637" i="1" s="1"/>
  <c r="F2638" i="1"/>
  <c r="G2638" i="1" s="1"/>
  <c r="F2640" i="1"/>
  <c r="G2640" i="1" s="1"/>
  <c r="F2641" i="1"/>
  <c r="G2641" i="1" s="1"/>
  <c r="F2642" i="1"/>
  <c r="G2642" i="1" s="1"/>
  <c r="F2643" i="1"/>
  <c r="F2644" i="1"/>
  <c r="F2645" i="1"/>
  <c r="F2646" i="1"/>
  <c r="G2646" i="1" s="1"/>
  <c r="F2647" i="1"/>
  <c r="G2647" i="1" s="1"/>
  <c r="F2648" i="1"/>
  <c r="F2649" i="1"/>
  <c r="F2650" i="1"/>
  <c r="F2652" i="1"/>
  <c r="G2652" i="1" s="1"/>
  <c r="F2653" i="1"/>
  <c r="F2654" i="1"/>
  <c r="F2655" i="1"/>
  <c r="F2656" i="1"/>
  <c r="F2657" i="1"/>
  <c r="G2657" i="1" s="1"/>
  <c r="F2658" i="1"/>
  <c r="F2659" i="1"/>
  <c r="F2660" i="1"/>
  <c r="G2660" i="1" s="1"/>
  <c r="F2662" i="1"/>
  <c r="F2663" i="1"/>
  <c r="G2663" i="1" s="1"/>
  <c r="F2664" i="1"/>
  <c r="G2664" i="1" s="1"/>
  <c r="F2665" i="1"/>
  <c r="F2666" i="1"/>
  <c r="F2667" i="1"/>
  <c r="F2668" i="1"/>
  <c r="F2669" i="1"/>
  <c r="G2669" i="1" s="1"/>
  <c r="F2670" i="1"/>
  <c r="G2670" i="1" s="1"/>
  <c r="F2671" i="1"/>
  <c r="F2672" i="1"/>
  <c r="G2672" i="1" s="1"/>
  <c r="F2673" i="1"/>
  <c r="G2673" i="1" s="1"/>
  <c r="F2674" i="1"/>
  <c r="G2674" i="1" s="1"/>
  <c r="F2675" i="1"/>
  <c r="F2676" i="1"/>
  <c r="F2677" i="1"/>
  <c r="F2678" i="1"/>
  <c r="F2679" i="1"/>
  <c r="F2680" i="1"/>
  <c r="D2755" i="25" s="1"/>
  <c r="H2755" i="25" s="1"/>
  <c r="F2681" i="1"/>
  <c r="G2681" i="1" s="1"/>
  <c r="F2682" i="1"/>
  <c r="G2682" i="1" s="1"/>
  <c r="F2684" i="1"/>
  <c r="G2684" i="1" s="1"/>
  <c r="F2685" i="1"/>
  <c r="G2685" i="1" s="1"/>
  <c r="F2686" i="1"/>
  <c r="F2687" i="1"/>
  <c r="F2688" i="1"/>
  <c r="F2689" i="1"/>
  <c r="F2690" i="1"/>
  <c r="F2691" i="1"/>
  <c r="F2692" i="1"/>
  <c r="G2692" i="1" s="1"/>
  <c r="F2693" i="1"/>
  <c r="G2693" i="1" s="1"/>
  <c r="F2695" i="1"/>
  <c r="F2696" i="1"/>
  <c r="F2697" i="1"/>
  <c r="D2606" i="25" s="1"/>
  <c r="H2606" i="25" s="1"/>
  <c r="V2177" i="1"/>
  <c r="V2556" i="1"/>
  <c r="O2523" i="1"/>
  <c r="O2465" i="1"/>
  <c r="O2469" i="1"/>
  <c r="O2461" i="1"/>
  <c r="F2554" i="1"/>
  <c r="F2555" i="1"/>
  <c r="V2554" i="1"/>
  <c r="V2555" i="1"/>
  <c r="F2552" i="1"/>
  <c r="F2553" i="1"/>
  <c r="G2553" i="1" s="1"/>
  <c r="V2552" i="1"/>
  <c r="V2553" i="1"/>
  <c r="F2547" i="1"/>
  <c r="F2548" i="1"/>
  <c r="F2549" i="1"/>
  <c r="F2550" i="1"/>
  <c r="F2551" i="1"/>
  <c r="V2550" i="1"/>
  <c r="V2551" i="1"/>
  <c r="V2547" i="1"/>
  <c r="V2548" i="1"/>
  <c r="V2549" i="1"/>
  <c r="F2546" i="1"/>
  <c r="G2546" i="1" s="1"/>
  <c r="V2546" i="1"/>
  <c r="V2538" i="1"/>
  <c r="V2539" i="1"/>
  <c r="V2540" i="1"/>
  <c r="V2542" i="1"/>
  <c r="V2543" i="1"/>
  <c r="V2544" i="1"/>
  <c r="F2386" i="1"/>
  <c r="G2386" i="1" s="1"/>
  <c r="F2387" i="1"/>
  <c r="F2388" i="1"/>
  <c r="F2389" i="1"/>
  <c r="G2389" i="1" s="1"/>
  <c r="F2390" i="1"/>
  <c r="F2391" i="1"/>
  <c r="G2391" i="1" s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F2400" i="1"/>
  <c r="G2400" i="1" s="1"/>
  <c r="F2401" i="1"/>
  <c r="G2401" i="1" s="1"/>
  <c r="F2402" i="1"/>
  <c r="F2403" i="1"/>
  <c r="G2403" i="1" s="1"/>
  <c r="F2404" i="1"/>
  <c r="G2404" i="1" s="1"/>
  <c r="F2405" i="1"/>
  <c r="G2405" i="1" s="1"/>
  <c r="F2406" i="1"/>
  <c r="F2407" i="1"/>
  <c r="F2408" i="1"/>
  <c r="F2409" i="1"/>
  <c r="F2410" i="1"/>
  <c r="F2411" i="1"/>
  <c r="F2412" i="1"/>
  <c r="F2413" i="1"/>
  <c r="G2413" i="1" s="1"/>
  <c r="F2414" i="1"/>
  <c r="F2415" i="1"/>
  <c r="F2416" i="1"/>
  <c r="F2417" i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F2432" i="1"/>
  <c r="G2432" i="1" s="1"/>
  <c r="F2433" i="1"/>
  <c r="G2433" i="1" s="1"/>
  <c r="F2434" i="1"/>
  <c r="G2434" i="1" s="1"/>
  <c r="F2435" i="1"/>
  <c r="G2435" i="1" s="1"/>
  <c r="F2436" i="1"/>
  <c r="F2437" i="1"/>
  <c r="F2438" i="1"/>
  <c r="G2438" i="1" s="1"/>
  <c r="F2439" i="1"/>
  <c r="F2440" i="1"/>
  <c r="G2440" i="1" s="1"/>
  <c r="F2441" i="1"/>
  <c r="F2442" i="1"/>
  <c r="F2443" i="1"/>
  <c r="G2443" i="1" s="1"/>
  <c r="F2444" i="1"/>
  <c r="G2444" i="1" s="1"/>
  <c r="F2445" i="1"/>
  <c r="F2446" i="1"/>
  <c r="G2446" i="1" s="1"/>
  <c r="F2447" i="1"/>
  <c r="G2447" i="1" s="1"/>
  <c r="F2448" i="1"/>
  <c r="F2449" i="1"/>
  <c r="F2450" i="1"/>
  <c r="F2451" i="1"/>
  <c r="F2452" i="1"/>
  <c r="G2452" i="1" s="1"/>
  <c r="F2453" i="1"/>
  <c r="F2454" i="1"/>
  <c r="F2455" i="1"/>
  <c r="G2455" i="1" s="1"/>
  <c r="F2456" i="1"/>
  <c r="F2457" i="1"/>
  <c r="G2457" i="1" s="1"/>
  <c r="F2458" i="1"/>
  <c r="F2459" i="1"/>
  <c r="F2460" i="1"/>
  <c r="F2461" i="1"/>
  <c r="G2461" i="1" s="1"/>
  <c r="F2462" i="1"/>
  <c r="F2463" i="1"/>
  <c r="F2464" i="1"/>
  <c r="F2465" i="1"/>
  <c r="F2466" i="1"/>
  <c r="F2467" i="1"/>
  <c r="F2468" i="1"/>
  <c r="G2468" i="1" s="1"/>
  <c r="F2469" i="1"/>
  <c r="F2470" i="1"/>
  <c r="F2471" i="1"/>
  <c r="G2471" i="1" s="1"/>
  <c r="F2472" i="1"/>
  <c r="F2473" i="1"/>
  <c r="F2474" i="1"/>
  <c r="F2475" i="1"/>
  <c r="G2475" i="1" s="1"/>
  <c r="F2476" i="1"/>
  <c r="F2477" i="1"/>
  <c r="F2478" i="1"/>
  <c r="G2478" i="1" s="1"/>
  <c r="F2479" i="1"/>
  <c r="F2480" i="1"/>
  <c r="G2480" i="1" s="1"/>
  <c r="F2481" i="1"/>
  <c r="F2482" i="1"/>
  <c r="F2483" i="1"/>
  <c r="F2484" i="1"/>
  <c r="F2485" i="1"/>
  <c r="F2486" i="1"/>
  <c r="G2486" i="1" s="1"/>
  <c r="F2487" i="1"/>
  <c r="F2488" i="1"/>
  <c r="F2489" i="1"/>
  <c r="G2489" i="1" s="1"/>
  <c r="F2490" i="1"/>
  <c r="F2491" i="1"/>
  <c r="F2492" i="1"/>
  <c r="F2493" i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F2502" i="1"/>
  <c r="F2503" i="1"/>
  <c r="F2504" i="1"/>
  <c r="F2505" i="1"/>
  <c r="F2506" i="1"/>
  <c r="F2507" i="1"/>
  <c r="G2507" i="1" s="1"/>
  <c r="F2508" i="1"/>
  <c r="G2508" i="1" s="1"/>
  <c r="F2509" i="1"/>
  <c r="F2510" i="1"/>
  <c r="F2511" i="1"/>
  <c r="F2512" i="1"/>
  <c r="F2513" i="1"/>
  <c r="F2514" i="1"/>
  <c r="G2514" i="1" s="1"/>
  <c r="F2515" i="1"/>
  <c r="G2515" i="1" s="1"/>
  <c r="F2516" i="1"/>
  <c r="G2516" i="1" s="1"/>
  <c r="F2517" i="1"/>
  <c r="F2518" i="1"/>
  <c r="F2519" i="1"/>
  <c r="G2519" i="1" s="1"/>
  <c r="F2520" i="1"/>
  <c r="F2521" i="1"/>
  <c r="F2522" i="1"/>
  <c r="G2522" i="1" s="1"/>
  <c r="F2523" i="1"/>
  <c r="G2523" i="1" s="1"/>
  <c r="F2524" i="1"/>
  <c r="F2525" i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F2536" i="1"/>
  <c r="F2537" i="1"/>
  <c r="F2538" i="1"/>
  <c r="F2539" i="1"/>
  <c r="F2540" i="1"/>
  <c r="G2540" i="1" s="1"/>
  <c r="F2542" i="1"/>
  <c r="G2542" i="1" s="1"/>
  <c r="F2543" i="1"/>
  <c r="G2543" i="1" s="1"/>
  <c r="F2544" i="1"/>
  <c r="G2544" i="1" s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1" i="1"/>
  <c r="G31" i="1" s="1"/>
  <c r="F32" i="1"/>
  <c r="G32" i="1" s="1"/>
  <c r="F33" i="1"/>
  <c r="G33" i="1" s="1"/>
  <c r="F34" i="1"/>
  <c r="F35" i="1"/>
  <c r="G35" i="1" s="1"/>
  <c r="F37" i="1"/>
  <c r="F38" i="1"/>
  <c r="G38" i="1" s="1"/>
  <c r="F39" i="1"/>
  <c r="F40" i="1"/>
  <c r="F41" i="1"/>
  <c r="F42" i="1"/>
  <c r="G42" i="1" s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G66" i="1" s="1"/>
  <c r="F67" i="1"/>
  <c r="F68" i="1"/>
  <c r="F69" i="1"/>
  <c r="F70" i="1"/>
  <c r="F71" i="1"/>
  <c r="F72" i="1"/>
  <c r="F73" i="1"/>
  <c r="F74" i="1"/>
  <c r="F75" i="1"/>
  <c r="G75" i="1" s="1"/>
  <c r="F76" i="1"/>
  <c r="D2816" i="25" s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G92" i="1" s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D2835" i="25" s="1"/>
  <c r="F2835" i="25" s="1"/>
  <c r="F134" i="1"/>
  <c r="G134" i="1" s="1"/>
  <c r="F135" i="1"/>
  <c r="F136" i="1"/>
  <c r="F137" i="1"/>
  <c r="D2838" i="25" s="1"/>
  <c r="F2838" i="25" s="1"/>
  <c r="F138" i="1"/>
  <c r="D2841" i="25" s="1"/>
  <c r="F139" i="1"/>
  <c r="G139" i="1" s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G158" i="1" s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G179" i="1" s="1"/>
  <c r="F180" i="1"/>
  <c r="G180" i="1" s="1"/>
  <c r="F181" i="1"/>
  <c r="G181" i="1" s="1"/>
  <c r="F182" i="1"/>
  <c r="F183" i="1"/>
  <c r="F184" i="1"/>
  <c r="F185" i="1"/>
  <c r="F186" i="1"/>
  <c r="F187" i="1"/>
  <c r="F188" i="1"/>
  <c r="F189" i="1"/>
  <c r="F190" i="1"/>
  <c r="F191" i="1"/>
  <c r="G191" i="1" s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G212" i="1" s="1"/>
  <c r="F213" i="1"/>
  <c r="F214" i="1"/>
  <c r="F215" i="1"/>
  <c r="F216" i="1"/>
  <c r="F217" i="1"/>
  <c r="F218" i="1"/>
  <c r="G218" i="1" s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D2831" i="25" s="1"/>
  <c r="J2831" i="25" s="1"/>
  <c r="F234" i="1"/>
  <c r="F235" i="1"/>
  <c r="F236" i="1"/>
  <c r="F237" i="1"/>
  <c r="F238" i="1"/>
  <c r="G238" i="1" s="1"/>
  <c r="F239" i="1"/>
  <c r="F240" i="1"/>
  <c r="F241" i="1"/>
  <c r="F242" i="1"/>
  <c r="F243" i="1"/>
  <c r="D2874" i="25" s="1"/>
  <c r="F244" i="1"/>
  <c r="F245" i="1"/>
  <c r="D2852" i="25" s="1"/>
  <c r="H2852" i="25" s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G278" i="1" s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D2740" i="25" s="1"/>
  <c r="H2740" i="25" s="1"/>
  <c r="F341" i="1"/>
  <c r="F342" i="1"/>
  <c r="F343" i="1"/>
  <c r="F344" i="1"/>
  <c r="F345" i="1"/>
  <c r="F346" i="1"/>
  <c r="F347" i="1"/>
  <c r="F348" i="1"/>
  <c r="F349" i="1"/>
  <c r="F350" i="1"/>
  <c r="G350" i="1" s="1"/>
  <c r="F351" i="1"/>
  <c r="G351" i="1" s="1"/>
  <c r="F352" i="1"/>
  <c r="F353" i="1"/>
  <c r="F354" i="1"/>
  <c r="F355" i="1"/>
  <c r="F356" i="1"/>
  <c r="F357" i="1"/>
  <c r="F358" i="1"/>
  <c r="F359" i="1"/>
  <c r="D2957" i="25" s="1"/>
  <c r="J2957" i="25" s="1"/>
  <c r="F360" i="1"/>
  <c r="F361" i="1"/>
  <c r="F362" i="1"/>
  <c r="G362" i="1" s="1"/>
  <c r="F363" i="1"/>
  <c r="F364" i="1"/>
  <c r="F365" i="1"/>
  <c r="F366" i="1"/>
  <c r="F367" i="1"/>
  <c r="G367" i="1" s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G384" i="1" s="1"/>
  <c r="F385" i="1"/>
  <c r="G385" i="1" s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D2978" i="25" s="1"/>
  <c r="H2978" i="25" s="1"/>
  <c r="F404" i="1"/>
  <c r="F405" i="1"/>
  <c r="F406" i="1"/>
  <c r="F407" i="1"/>
  <c r="F408" i="1"/>
  <c r="F409" i="1"/>
  <c r="G409" i="1" s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D2730" i="25" s="1"/>
  <c r="F2730" i="25" s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G453" i="1" s="1"/>
  <c r="F454" i="1"/>
  <c r="F455" i="1"/>
  <c r="F456" i="1"/>
  <c r="F457" i="1"/>
  <c r="F458" i="1"/>
  <c r="F459" i="1"/>
  <c r="G459" i="1" s="1"/>
  <c r="F460" i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G480" i="1" s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D3139" i="25" s="1"/>
  <c r="H3139" i="25" s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D2988" i="25" s="1"/>
  <c r="F2988" i="25" s="1"/>
  <c r="F512" i="1"/>
  <c r="F513" i="1"/>
  <c r="G513" i="1" s="1"/>
  <c r="F514" i="1"/>
  <c r="F515" i="1"/>
  <c r="G515" i="1" s="1"/>
  <c r="F516" i="1"/>
  <c r="F517" i="1"/>
  <c r="G517" i="1" s="1"/>
  <c r="F518" i="1"/>
  <c r="F519" i="1"/>
  <c r="G519" i="1" s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G583" i="1" s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G599" i="1" s="1"/>
  <c r="F600" i="1"/>
  <c r="F601" i="1"/>
  <c r="F602" i="1"/>
  <c r="G602" i="1" s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2818" i="25" s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G650" i="1" s="1"/>
  <c r="F651" i="1"/>
  <c r="G651" i="1" s="1"/>
  <c r="F652" i="1"/>
  <c r="F653" i="1"/>
  <c r="F654" i="1"/>
  <c r="G654" i="1" s="1"/>
  <c r="F655" i="1"/>
  <c r="F656" i="1"/>
  <c r="F657" i="1"/>
  <c r="G657" i="1" s="1"/>
  <c r="F658" i="1"/>
  <c r="F659" i="1"/>
  <c r="F660" i="1"/>
  <c r="F661" i="1"/>
  <c r="F662" i="1"/>
  <c r="F663" i="1"/>
  <c r="F664" i="1"/>
  <c r="G664" i="1" s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G692" i="1" s="1"/>
  <c r="F693" i="1"/>
  <c r="G693" i="1" s="1"/>
  <c r="F694" i="1"/>
  <c r="F695" i="1"/>
  <c r="F696" i="1"/>
  <c r="F697" i="1"/>
  <c r="G697" i="1" s="1"/>
  <c r="F698" i="1"/>
  <c r="F699" i="1"/>
  <c r="F700" i="1"/>
  <c r="G700" i="1" s="1"/>
  <c r="F701" i="1"/>
  <c r="G701" i="1" s="1"/>
  <c r="F702" i="1"/>
  <c r="G702" i="1" s="1"/>
  <c r="F703" i="1"/>
  <c r="F704" i="1"/>
  <c r="G704" i="1" s="1"/>
  <c r="F705" i="1"/>
  <c r="F706" i="1"/>
  <c r="F707" i="1"/>
  <c r="F708" i="1"/>
  <c r="F709" i="1"/>
  <c r="F710" i="1"/>
  <c r="F711" i="1"/>
  <c r="F712" i="1"/>
  <c r="G712" i="1" s="1"/>
  <c r="F713" i="1"/>
  <c r="F714" i="1"/>
  <c r="F715" i="1"/>
  <c r="F716" i="1"/>
  <c r="F717" i="1"/>
  <c r="F718" i="1"/>
  <c r="F719" i="1"/>
  <c r="F720" i="1"/>
  <c r="F721" i="1"/>
  <c r="F722" i="1"/>
  <c r="D2768" i="25" s="1"/>
  <c r="H2768" i="25" s="1"/>
  <c r="F723" i="1"/>
  <c r="G723" i="1" s="1"/>
  <c r="F724" i="1"/>
  <c r="G724" i="1" s="1"/>
  <c r="F725" i="1"/>
  <c r="F726" i="1"/>
  <c r="G726" i="1" s="1"/>
  <c r="F727" i="1"/>
  <c r="F728" i="1"/>
  <c r="F729" i="1"/>
  <c r="F730" i="1"/>
  <c r="F731" i="1"/>
  <c r="F732" i="1"/>
  <c r="F733" i="1"/>
  <c r="F734" i="1"/>
  <c r="F735" i="1"/>
  <c r="F736" i="1"/>
  <c r="F737" i="1"/>
  <c r="D2936" i="25" s="1"/>
  <c r="H2936" i="25" s="1"/>
  <c r="F738" i="1"/>
  <c r="F739" i="1"/>
  <c r="F740" i="1"/>
  <c r="F741" i="1"/>
  <c r="F742" i="1"/>
  <c r="F743" i="1"/>
  <c r="F744" i="1"/>
  <c r="F745" i="1"/>
  <c r="G745" i="1" s="1"/>
  <c r="F746" i="1"/>
  <c r="G746" i="1" s="1"/>
  <c r="F747" i="1"/>
  <c r="G747" i="1" s="1"/>
  <c r="F748" i="1"/>
  <c r="F749" i="1"/>
  <c r="F750" i="1"/>
  <c r="F751" i="1"/>
  <c r="F752" i="1"/>
  <c r="G752" i="1" s="1"/>
  <c r="F753" i="1"/>
  <c r="F754" i="1"/>
  <c r="F755" i="1"/>
  <c r="F756" i="1"/>
  <c r="G756" i="1" s="1"/>
  <c r="F757" i="1"/>
  <c r="G757" i="1" s="1"/>
  <c r="F758" i="1"/>
  <c r="D2709" i="25" s="1"/>
  <c r="J2709" i="25" s="1"/>
  <c r="F759" i="1"/>
  <c r="G759" i="1" s="1"/>
  <c r="F760" i="1"/>
  <c r="F761" i="1"/>
  <c r="F762" i="1"/>
  <c r="F763" i="1"/>
  <c r="F764" i="1"/>
  <c r="F765" i="1"/>
  <c r="F766" i="1"/>
  <c r="F767" i="1"/>
  <c r="F768" i="1"/>
  <c r="D2800" i="25" s="1"/>
  <c r="F769" i="1"/>
  <c r="F770" i="1"/>
  <c r="G770" i="1" s="1"/>
  <c r="F771" i="1"/>
  <c r="F772" i="1"/>
  <c r="F773" i="1"/>
  <c r="F774" i="1"/>
  <c r="F775" i="1"/>
  <c r="G775" i="1" s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G789" i="1" s="1"/>
  <c r="F790" i="1"/>
  <c r="F791" i="1"/>
  <c r="G791" i="1" s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D2682" i="25" s="1"/>
  <c r="H2682" i="25" s="1"/>
  <c r="F811" i="1"/>
  <c r="F812" i="1"/>
  <c r="G812" i="1" s="1"/>
  <c r="F813" i="1"/>
  <c r="F814" i="1"/>
  <c r="G814" i="1" s="1"/>
  <c r="F815" i="1"/>
  <c r="G815" i="1" s="1"/>
  <c r="F816" i="1"/>
  <c r="G816" i="1" s="1"/>
  <c r="F817" i="1"/>
  <c r="F818" i="1"/>
  <c r="F819" i="1"/>
  <c r="F820" i="1"/>
  <c r="F821" i="1"/>
  <c r="G821" i="1" s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G840" i="1" s="1"/>
  <c r="F841" i="1"/>
  <c r="G841" i="1" s="1"/>
  <c r="F842" i="1"/>
  <c r="F843" i="1"/>
  <c r="G843" i="1" s="1"/>
  <c r="F844" i="1"/>
  <c r="G844" i="1" s="1"/>
  <c r="F845" i="1"/>
  <c r="F846" i="1"/>
  <c r="F847" i="1"/>
  <c r="F848" i="1"/>
  <c r="F849" i="1"/>
  <c r="F850" i="1"/>
  <c r="F851" i="1"/>
  <c r="G851" i="1" s="1"/>
  <c r="F852" i="1"/>
  <c r="G852" i="1" s="1"/>
  <c r="F853" i="1"/>
  <c r="F854" i="1"/>
  <c r="G854" i="1" s="1"/>
  <c r="F855" i="1"/>
  <c r="F856" i="1"/>
  <c r="F857" i="1"/>
  <c r="G857" i="1" s="1"/>
  <c r="F858" i="1"/>
  <c r="F859" i="1"/>
  <c r="F860" i="1"/>
  <c r="F861" i="1"/>
  <c r="F862" i="1"/>
  <c r="F863" i="1"/>
  <c r="G863" i="1" s="1"/>
  <c r="F864" i="1"/>
  <c r="F865" i="1"/>
  <c r="F866" i="1"/>
  <c r="G866" i="1" s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G889" i="1" s="1"/>
  <c r="F890" i="1"/>
  <c r="F891" i="1"/>
  <c r="G891" i="1" s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G908" i="1" s="1"/>
  <c r="F909" i="1"/>
  <c r="F910" i="1"/>
  <c r="F911" i="1"/>
  <c r="G911" i="1" s="1"/>
  <c r="F912" i="1"/>
  <c r="D2858" i="25" s="1"/>
  <c r="F2858" i="25" s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G954" i="1" s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F984" i="1"/>
  <c r="F985" i="1"/>
  <c r="F986" i="1"/>
  <c r="G986" i="1" s="1"/>
  <c r="F987" i="1"/>
  <c r="F988" i="1"/>
  <c r="F989" i="1"/>
  <c r="F990" i="1"/>
  <c r="F991" i="1"/>
  <c r="G991" i="1" s="1"/>
  <c r="F992" i="1"/>
  <c r="F993" i="1"/>
  <c r="F994" i="1"/>
  <c r="F995" i="1"/>
  <c r="F996" i="1"/>
  <c r="F997" i="1"/>
  <c r="F998" i="1"/>
  <c r="F999" i="1"/>
  <c r="G999" i="1" s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G1013" i="1" s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G1037" i="1" s="1"/>
  <c r="F1038" i="1"/>
  <c r="F1039" i="1"/>
  <c r="F1040" i="1"/>
  <c r="F1041" i="1"/>
  <c r="F1042" i="1"/>
  <c r="F1043" i="1"/>
  <c r="F1044" i="1"/>
  <c r="F1045" i="1"/>
  <c r="G1045" i="1" s="1"/>
  <c r="F1046" i="1"/>
  <c r="F1047" i="1"/>
  <c r="F1048" i="1"/>
  <c r="F1049" i="1"/>
  <c r="F1050" i="1"/>
  <c r="F1051" i="1"/>
  <c r="D2732" i="25" s="1"/>
  <c r="F1052" i="1"/>
  <c r="F1053" i="1"/>
  <c r="F1054" i="1"/>
  <c r="F1055" i="1"/>
  <c r="F1056" i="1"/>
  <c r="F1057" i="1"/>
  <c r="F1058" i="1"/>
  <c r="F1059" i="1"/>
  <c r="F1060" i="1"/>
  <c r="F1061" i="1"/>
  <c r="D2863" i="25" s="1"/>
  <c r="F2863" i="25" s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D2881" i="25" s="1"/>
  <c r="F1074" i="1"/>
  <c r="G1074" i="1" s="1"/>
  <c r="F1075" i="1"/>
  <c r="F1076" i="1"/>
  <c r="D2738" i="25" s="1"/>
  <c r="F1077" i="1"/>
  <c r="G1077" i="1" s="1"/>
  <c r="F1078" i="1"/>
  <c r="F1079" i="1"/>
  <c r="F1080" i="1"/>
  <c r="F1081" i="1"/>
  <c r="G1081" i="1" s="1"/>
  <c r="F1082" i="1"/>
  <c r="F1083" i="1"/>
  <c r="F1084" i="1"/>
  <c r="F1085" i="1"/>
  <c r="F1086" i="1"/>
  <c r="F1087" i="1"/>
  <c r="F1088" i="1"/>
  <c r="F1089" i="1"/>
  <c r="G1089" i="1" s="1"/>
  <c r="F1090" i="1"/>
  <c r="G1090" i="1" s="1"/>
  <c r="F1091" i="1"/>
  <c r="F1092" i="1"/>
  <c r="F1093" i="1"/>
  <c r="F1094" i="1"/>
  <c r="F1095" i="1"/>
  <c r="D2917" i="25" s="1"/>
  <c r="J2917" i="25" s="1"/>
  <c r="F1096" i="1"/>
  <c r="F1097" i="1"/>
  <c r="G1097" i="1" s="1"/>
  <c r="F1098" i="1"/>
  <c r="F1099" i="1"/>
  <c r="G1099" i="1" s="1"/>
  <c r="F1100" i="1"/>
  <c r="F1101" i="1"/>
  <c r="F1102" i="1"/>
  <c r="G1102" i="1" s="1"/>
  <c r="F1103" i="1"/>
  <c r="G1103" i="1" s="1"/>
  <c r="F1104" i="1"/>
  <c r="F1105" i="1"/>
  <c r="F1106" i="1"/>
  <c r="G1106" i="1" s="1"/>
  <c r="F1107" i="1"/>
  <c r="G1107" i="1" s="1"/>
  <c r="F1108" i="1"/>
  <c r="F1109" i="1"/>
  <c r="F1110" i="1"/>
  <c r="F1111" i="1"/>
  <c r="F1112" i="1"/>
  <c r="F1113" i="1"/>
  <c r="F1114" i="1"/>
  <c r="F1115" i="1"/>
  <c r="G1115" i="1" s="1"/>
  <c r="F1116" i="1"/>
  <c r="G1116" i="1" s="1"/>
  <c r="F1117" i="1"/>
  <c r="F1118" i="1"/>
  <c r="F1119" i="1"/>
  <c r="F1120" i="1"/>
  <c r="F1121" i="1"/>
  <c r="F1122" i="1"/>
  <c r="F1123" i="1"/>
  <c r="G1123" i="1" s="1"/>
  <c r="F1124" i="1"/>
  <c r="F1125" i="1"/>
  <c r="F1126" i="1"/>
  <c r="F1127" i="1"/>
  <c r="F1128" i="1"/>
  <c r="G1128" i="1" s="1"/>
  <c r="F1129" i="1"/>
  <c r="F1130" i="1"/>
  <c r="G1130" i="1" s="1"/>
  <c r="F1131" i="1"/>
  <c r="F1132" i="1"/>
  <c r="D2791" i="25" s="1"/>
  <c r="F1133" i="1"/>
  <c r="D2934" i="25" s="1"/>
  <c r="J2934" i="25" s="1"/>
  <c r="F1134" i="1"/>
  <c r="F1135" i="1"/>
  <c r="F1136" i="1"/>
  <c r="F1137" i="1"/>
  <c r="G1137" i="1" s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G1180" i="1" s="1"/>
  <c r="F1181" i="1"/>
  <c r="F1182" i="1"/>
  <c r="D2870" i="25" s="1"/>
  <c r="J2870" i="25" s="1"/>
  <c r="F1183" i="1"/>
  <c r="F1184" i="1"/>
  <c r="F1185" i="1"/>
  <c r="F1186" i="1"/>
  <c r="F1187" i="1"/>
  <c r="F1188" i="1"/>
  <c r="G1188" i="1" s="1"/>
  <c r="F1189" i="1"/>
  <c r="F1190" i="1"/>
  <c r="G1190" i="1" s="1"/>
  <c r="F1191" i="1"/>
  <c r="F1192" i="1"/>
  <c r="F1193" i="1"/>
  <c r="G1193" i="1" s="1"/>
  <c r="F1194" i="1"/>
  <c r="F1195" i="1"/>
  <c r="F1196" i="1"/>
  <c r="F1197" i="1"/>
  <c r="F1198" i="1"/>
  <c r="D2915" i="25" s="1"/>
  <c r="F1199" i="1"/>
  <c r="F1200" i="1"/>
  <c r="F1201" i="1"/>
  <c r="F1202" i="1"/>
  <c r="F1203" i="1"/>
  <c r="G1203" i="1" s="1"/>
  <c r="F1204" i="1"/>
  <c r="F1205" i="1"/>
  <c r="F1206" i="1"/>
  <c r="F1207" i="1"/>
  <c r="F1208" i="1"/>
  <c r="F1209" i="1"/>
  <c r="F1210" i="1"/>
  <c r="F1211" i="1"/>
  <c r="F1212" i="1"/>
  <c r="F1213" i="1"/>
  <c r="G1213" i="1" s="1"/>
  <c r="F1214" i="1"/>
  <c r="F1215" i="1"/>
  <c r="F1216" i="1"/>
  <c r="G1216" i="1" s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G1235" i="1" s="1"/>
  <c r="F1236" i="1"/>
  <c r="G1236" i="1" s="1"/>
  <c r="F1237" i="1"/>
  <c r="G1237" i="1" s="1"/>
  <c r="F1238" i="1"/>
  <c r="F1239" i="1"/>
  <c r="F1240" i="1"/>
  <c r="G1240" i="1" s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G1255" i="1" s="1"/>
  <c r="F1256" i="1"/>
  <c r="F1257" i="1"/>
  <c r="D2723" i="25" s="1"/>
  <c r="J2723" i="25" s="1"/>
  <c r="F1258" i="1"/>
  <c r="G1258" i="1" s="1"/>
  <c r="F1259" i="1"/>
  <c r="F1260" i="1"/>
  <c r="F1261" i="1"/>
  <c r="F1262" i="1"/>
  <c r="G1262" i="1" s="1"/>
  <c r="F1263" i="1"/>
  <c r="F1264" i="1"/>
  <c r="F1265" i="1"/>
  <c r="D2828" i="25" s="1"/>
  <c r="F1266" i="1"/>
  <c r="F1267" i="1"/>
  <c r="D3047" i="25" s="1"/>
  <c r="F3047" i="25" s="1"/>
  <c r="F1268" i="1"/>
  <c r="G1268" i="1" s="1"/>
  <c r="F1269" i="1"/>
  <c r="G1269" i="1" s="1"/>
  <c r="F1270" i="1"/>
  <c r="F1271" i="1"/>
  <c r="F1272" i="1"/>
  <c r="F1273" i="1"/>
  <c r="F1274" i="1"/>
  <c r="F1275" i="1"/>
  <c r="F1276" i="1"/>
  <c r="F1277" i="1"/>
  <c r="G1277" i="1" s="1"/>
  <c r="F1278" i="1"/>
  <c r="F1279" i="1"/>
  <c r="F1280" i="1"/>
  <c r="F1281" i="1"/>
  <c r="F1282" i="1"/>
  <c r="G1282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G1294" i="1" s="1"/>
  <c r="F1295" i="1"/>
  <c r="F1296" i="1"/>
  <c r="F1297" i="1"/>
  <c r="F1298" i="1"/>
  <c r="G1298" i="1" s="1"/>
  <c r="F1299" i="1"/>
  <c r="D2883" i="25" s="1"/>
  <c r="J2883" i="25" s="1"/>
  <c r="F1300" i="1"/>
  <c r="D2885" i="25" s="1"/>
  <c r="F1301" i="1"/>
  <c r="F1302" i="1"/>
  <c r="F1303" i="1"/>
  <c r="F1304" i="1"/>
  <c r="F1305" i="1"/>
  <c r="G1305" i="1" s="1"/>
  <c r="F1306" i="1"/>
  <c r="F1307" i="1"/>
  <c r="F1308" i="1"/>
  <c r="G1308" i="1" s="1"/>
  <c r="F1309" i="1"/>
  <c r="F1310" i="1"/>
  <c r="F1311" i="1"/>
  <c r="F1312" i="1"/>
  <c r="F1313" i="1"/>
  <c r="G1313" i="1" s="1"/>
  <c r="F1314" i="1"/>
  <c r="F1315" i="1"/>
  <c r="D2744" i="25" s="1"/>
  <c r="H2744" i="25" s="1"/>
  <c r="F1316" i="1"/>
  <c r="G1316" i="1" s="1"/>
  <c r="F1317" i="1"/>
  <c r="F1318" i="1"/>
  <c r="F1319" i="1"/>
  <c r="F1320" i="1"/>
  <c r="F1321" i="1"/>
  <c r="F1322" i="1"/>
  <c r="F1323" i="1"/>
  <c r="G1323" i="1" s="1"/>
  <c r="F1324" i="1"/>
  <c r="F1325" i="1"/>
  <c r="F1326" i="1"/>
  <c r="F1327" i="1"/>
  <c r="G1327" i="1" s="1"/>
  <c r="F1328" i="1"/>
  <c r="G1328" i="1" s="1"/>
  <c r="F1329" i="1"/>
  <c r="F1330" i="1"/>
  <c r="F1331" i="1"/>
  <c r="F1332" i="1"/>
  <c r="F1333" i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F1343" i="1"/>
  <c r="F1344" i="1"/>
  <c r="G1344" i="1" s="1"/>
  <c r="F1345" i="1"/>
  <c r="G1345" i="1" s="1"/>
  <c r="F1346" i="1"/>
  <c r="F1347" i="1"/>
  <c r="F1348" i="1"/>
  <c r="F1349" i="1"/>
  <c r="F1350" i="1"/>
  <c r="F1351" i="1"/>
  <c r="G1351" i="1" s="1"/>
  <c r="F1352" i="1"/>
  <c r="G1352" i="1" s="1"/>
  <c r="F1353" i="1"/>
  <c r="F1354" i="1"/>
  <c r="F1355" i="1"/>
  <c r="G1355" i="1" s="1"/>
  <c r="F1356" i="1"/>
  <c r="F1357" i="1"/>
  <c r="F1358" i="1"/>
  <c r="D2922" i="25" s="1"/>
  <c r="H2922" i="25" s="1"/>
  <c r="F1359" i="1"/>
  <c r="D2924" i="25" s="1"/>
  <c r="H2924" i="25" s="1"/>
  <c r="F1360" i="1"/>
  <c r="G1360" i="1" s="1"/>
  <c r="F1361" i="1"/>
  <c r="G1361" i="1" s="1"/>
  <c r="F1362" i="1"/>
  <c r="G1362" i="1" s="1"/>
  <c r="F1363" i="1"/>
  <c r="F1364" i="1"/>
  <c r="D3124" i="25" s="1"/>
  <c r="J3124" i="25" s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G1380" i="1" s="1"/>
  <c r="F1381" i="1"/>
  <c r="G1381" i="1" s="1"/>
  <c r="F1382" i="1"/>
  <c r="G1382" i="1" s="1"/>
  <c r="F1383" i="1"/>
  <c r="G1383" i="1" s="1"/>
  <c r="F1384" i="1"/>
  <c r="F1385" i="1"/>
  <c r="F1386" i="1"/>
  <c r="F1387" i="1"/>
  <c r="F1388" i="1"/>
  <c r="F1389" i="1"/>
  <c r="F1390" i="1"/>
  <c r="F1391" i="1"/>
  <c r="G1391" i="1" s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G1404" i="1" s="1"/>
  <c r="F1405" i="1"/>
  <c r="F1406" i="1"/>
  <c r="F1407" i="1"/>
  <c r="F1408" i="1"/>
  <c r="F1409" i="1"/>
  <c r="F1410" i="1"/>
  <c r="G1410" i="1" s="1"/>
  <c r="F1411" i="1"/>
  <c r="F1412" i="1"/>
  <c r="F1413" i="1"/>
  <c r="G1413" i="1" s="1"/>
  <c r="F1414" i="1"/>
  <c r="F1415" i="1"/>
  <c r="G1415" i="1" s="1"/>
  <c r="F1416" i="1"/>
  <c r="F1417" i="1"/>
  <c r="G1417" i="1" s="1"/>
  <c r="F1418" i="1"/>
  <c r="F1419" i="1"/>
  <c r="F1420" i="1"/>
  <c r="F1421" i="1"/>
  <c r="F1422" i="1"/>
  <c r="F1423" i="1"/>
  <c r="F1424" i="1"/>
  <c r="G1424" i="1" s="1"/>
  <c r="F1425" i="1"/>
  <c r="G1425" i="1" s="1"/>
  <c r="F1426" i="1"/>
  <c r="F1427" i="1"/>
  <c r="G1427" i="1" s="1"/>
  <c r="F1428" i="1"/>
  <c r="G1428" i="1" s="1"/>
  <c r="F1429" i="1"/>
  <c r="G1429" i="1" s="1"/>
  <c r="F1430" i="1"/>
  <c r="F1431" i="1"/>
  <c r="F1432" i="1"/>
  <c r="G1432" i="1" s="1"/>
  <c r="F1433" i="1"/>
  <c r="F1434" i="1"/>
  <c r="F1435" i="1"/>
  <c r="F1436" i="1"/>
  <c r="F1437" i="1"/>
  <c r="F1438" i="1"/>
  <c r="D2975" i="25" s="1"/>
  <c r="H2975" i="25" s="1"/>
  <c r="F1439" i="1"/>
  <c r="F1440" i="1"/>
  <c r="F1441" i="1"/>
  <c r="F1442" i="1"/>
  <c r="F1443" i="1"/>
  <c r="F1444" i="1"/>
  <c r="G1444" i="1" s="1"/>
  <c r="F1445" i="1"/>
  <c r="G1445" i="1" s="1"/>
  <c r="F1446" i="1"/>
  <c r="F1447" i="1"/>
  <c r="F1448" i="1"/>
  <c r="G1448" i="1" s="1"/>
  <c r="F1449" i="1"/>
  <c r="F1450" i="1"/>
  <c r="G1450" i="1" s="1"/>
  <c r="F1451" i="1"/>
  <c r="G1451" i="1" s="1"/>
  <c r="F1452" i="1"/>
  <c r="F1453" i="1"/>
  <c r="F1454" i="1"/>
  <c r="F1455" i="1"/>
  <c r="D2823" i="25" s="1"/>
  <c r="F1456" i="1"/>
  <c r="F1457" i="1"/>
  <c r="F1458" i="1"/>
  <c r="F1459" i="1"/>
  <c r="F1460" i="1"/>
  <c r="G1460" i="1" s="1"/>
  <c r="F1461" i="1"/>
  <c r="G1461" i="1" s="1"/>
  <c r="F1462" i="1"/>
  <c r="F1463" i="1"/>
  <c r="F1464" i="1"/>
  <c r="F1465" i="1"/>
  <c r="F1466" i="1"/>
  <c r="G1466" i="1" s="1"/>
  <c r="F1467" i="1"/>
  <c r="G1467" i="1" s="1"/>
  <c r="F1468" i="1"/>
  <c r="G1468" i="1" s="1"/>
  <c r="F1469" i="1"/>
  <c r="G1469" i="1" s="1"/>
  <c r="F1470" i="1"/>
  <c r="F1471" i="1"/>
  <c r="F1472" i="1"/>
  <c r="F1473" i="1"/>
  <c r="F1474" i="1"/>
  <c r="G1474" i="1" s="1"/>
  <c r="F1475" i="1"/>
  <c r="F1476" i="1"/>
  <c r="F1477" i="1"/>
  <c r="D3057" i="25" s="1"/>
  <c r="F1478" i="1"/>
  <c r="F1479" i="1"/>
  <c r="G1479" i="1" s="1"/>
  <c r="F1480" i="1"/>
  <c r="F1481" i="1"/>
  <c r="F1482" i="1"/>
  <c r="F1483" i="1"/>
  <c r="F1484" i="1"/>
  <c r="F1485" i="1"/>
  <c r="G1485" i="1" s="1"/>
  <c r="F1486" i="1"/>
  <c r="F1487" i="1"/>
  <c r="F1488" i="1"/>
  <c r="G1488" i="1" s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G1500" i="1" s="1"/>
  <c r="F1501" i="1"/>
  <c r="F1502" i="1"/>
  <c r="G1502" i="1" s="1"/>
  <c r="F1503" i="1"/>
  <c r="F1504" i="1"/>
  <c r="G1504" i="1" s="1"/>
  <c r="F1505" i="1"/>
  <c r="F1506" i="1"/>
  <c r="F1507" i="1"/>
  <c r="D3093" i="25" s="1"/>
  <c r="H3093" i="25" s="1"/>
  <c r="F1508" i="1"/>
  <c r="G1508" i="1" s="1"/>
  <c r="F1509" i="1"/>
  <c r="G1509" i="1" s="1"/>
  <c r="F1510" i="1"/>
  <c r="F1511" i="1"/>
  <c r="F1512" i="1"/>
  <c r="F1513" i="1"/>
  <c r="F1514" i="1"/>
  <c r="F1515" i="1"/>
  <c r="F1516" i="1"/>
  <c r="G1516" i="1" s="1"/>
  <c r="F1517" i="1"/>
  <c r="G1517" i="1" s="1"/>
  <c r="F1518" i="1"/>
  <c r="G1518" i="1" s="1"/>
  <c r="F1519" i="1"/>
  <c r="F1520" i="1"/>
  <c r="F1521" i="1"/>
  <c r="G1521" i="1" s="1"/>
  <c r="F1522" i="1"/>
  <c r="F1523" i="1"/>
  <c r="G1523" i="1" s="1"/>
  <c r="F1524" i="1"/>
  <c r="F1525" i="1"/>
  <c r="F1526" i="1"/>
  <c r="F1527" i="1"/>
  <c r="G1527" i="1" s="1"/>
  <c r="F1528" i="1"/>
  <c r="F1529" i="1"/>
  <c r="F1530" i="1"/>
  <c r="G1530" i="1" s="1"/>
  <c r="F1531" i="1"/>
  <c r="F1532" i="1"/>
  <c r="G1532" i="1" s="1"/>
  <c r="F1533" i="1"/>
  <c r="F1534" i="1"/>
  <c r="F1535" i="1"/>
  <c r="F1536" i="1"/>
  <c r="F1537" i="1"/>
  <c r="F1538" i="1"/>
  <c r="F1539" i="1"/>
  <c r="F1540" i="1"/>
  <c r="F1541" i="1"/>
  <c r="G1541" i="1" s="1"/>
  <c r="F1542" i="1"/>
  <c r="F1543" i="1"/>
  <c r="F1544" i="1"/>
  <c r="G1544" i="1" s="1"/>
  <c r="F1545" i="1"/>
  <c r="F1546" i="1"/>
  <c r="F1547" i="1"/>
  <c r="G1547" i="1" s="1"/>
  <c r="F1548" i="1"/>
  <c r="F1549" i="1"/>
  <c r="F1550" i="1"/>
  <c r="F1551" i="1"/>
  <c r="F1552" i="1"/>
  <c r="F1553" i="1"/>
  <c r="F1554" i="1"/>
  <c r="G1554" i="1" s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G1573" i="1" s="1"/>
  <c r="F1574" i="1"/>
  <c r="F1575" i="1"/>
  <c r="G1575" i="1" s="1"/>
  <c r="F1576" i="1"/>
  <c r="F1577" i="1"/>
  <c r="G1577" i="1" s="1"/>
  <c r="F1578" i="1"/>
  <c r="F1579" i="1"/>
  <c r="D2788" i="25" s="1"/>
  <c r="F1580" i="1"/>
  <c r="F1581" i="1"/>
  <c r="F1582" i="1"/>
  <c r="F1583" i="1"/>
  <c r="F1584" i="1"/>
  <c r="F1585" i="1"/>
  <c r="G1585" i="1" s="1"/>
  <c r="F1586" i="1"/>
  <c r="F1587" i="1"/>
  <c r="F1588" i="1"/>
  <c r="F1589" i="1"/>
  <c r="F1590" i="1"/>
  <c r="G1590" i="1" s="1"/>
  <c r="F1591" i="1"/>
  <c r="F1592" i="1"/>
  <c r="G1592" i="1" s="1"/>
  <c r="F1593" i="1"/>
  <c r="D2716" i="25" s="1"/>
  <c r="J2716" i="25" s="1"/>
  <c r="F1594" i="1"/>
  <c r="G1594" i="1" s="1"/>
  <c r="F1595" i="1"/>
  <c r="F1596" i="1"/>
  <c r="F1597" i="1"/>
  <c r="F1598" i="1"/>
  <c r="F1599" i="1"/>
  <c r="F1600" i="1"/>
  <c r="F1601" i="1"/>
  <c r="F1602" i="1"/>
  <c r="F1603" i="1"/>
  <c r="G1603" i="1" s="1"/>
  <c r="F1604" i="1"/>
  <c r="G1604" i="1" s="1"/>
  <c r="F1605" i="1"/>
  <c r="F1606" i="1"/>
  <c r="F1607" i="1"/>
  <c r="F1608" i="1"/>
  <c r="F1609" i="1"/>
  <c r="G1609" i="1" s="1"/>
  <c r="F1610" i="1"/>
  <c r="F1611" i="1"/>
  <c r="G1611" i="1" s="1"/>
  <c r="F1612" i="1"/>
  <c r="G1612" i="1" s="1"/>
  <c r="F1613" i="1"/>
  <c r="G1613" i="1" s="1"/>
  <c r="F1614" i="1"/>
  <c r="F1615" i="1"/>
  <c r="F1616" i="1"/>
  <c r="F1617" i="1"/>
  <c r="F1618" i="1"/>
  <c r="G1618" i="1" s="1"/>
  <c r="F1619" i="1"/>
  <c r="G1619" i="1" s="1"/>
  <c r="F1620" i="1"/>
  <c r="F1621" i="1"/>
  <c r="G1621" i="1" s="1"/>
  <c r="F1622" i="1"/>
  <c r="F1623" i="1"/>
  <c r="F1624" i="1"/>
  <c r="G1624" i="1" s="1"/>
  <c r="F1625" i="1"/>
  <c r="G1625" i="1" s="1"/>
  <c r="F1626" i="1"/>
  <c r="F1627" i="1"/>
  <c r="F1628" i="1"/>
  <c r="F1629" i="1"/>
  <c r="F1630" i="1"/>
  <c r="F1631" i="1"/>
  <c r="G1631" i="1" s="1"/>
  <c r="F1632" i="1"/>
  <c r="F1633" i="1"/>
  <c r="F1634" i="1"/>
  <c r="G1634" i="1" s="1"/>
  <c r="F1635" i="1"/>
  <c r="F1636" i="1"/>
  <c r="F1637" i="1"/>
  <c r="F1638" i="1"/>
  <c r="G1638" i="1" s="1"/>
  <c r="F1639" i="1"/>
  <c r="F1640" i="1"/>
  <c r="G1640" i="1" s="1"/>
  <c r="F1641" i="1"/>
  <c r="F1642" i="1"/>
  <c r="G1642" i="1" s="1"/>
  <c r="F1643" i="1"/>
  <c r="G1643" i="1" s="1"/>
  <c r="F1644" i="1"/>
  <c r="F1645" i="1"/>
  <c r="F1646" i="1"/>
  <c r="G1646" i="1" s="1"/>
  <c r="F1647" i="1"/>
  <c r="F1648" i="1"/>
  <c r="F1649" i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F1656" i="1"/>
  <c r="F1657" i="1"/>
  <c r="G1657" i="1" s="1"/>
  <c r="F1658" i="1"/>
  <c r="D3127" i="25" s="1"/>
  <c r="J3127" i="25" s="1"/>
  <c r="F1659" i="1"/>
  <c r="G1659" i="1" s="1"/>
  <c r="F1660" i="1"/>
  <c r="F1661" i="1"/>
  <c r="F1662" i="1"/>
  <c r="F1663" i="1"/>
  <c r="F1664" i="1"/>
  <c r="F1665" i="1"/>
  <c r="F1666" i="1"/>
  <c r="F1667" i="1"/>
  <c r="G1667" i="1" s="1"/>
  <c r="F1668" i="1"/>
  <c r="F1669" i="1"/>
  <c r="F1670" i="1"/>
  <c r="G1670" i="1" s="1"/>
  <c r="F1671" i="1"/>
  <c r="F1672" i="1"/>
  <c r="F1673" i="1"/>
  <c r="F1674" i="1"/>
  <c r="F1675" i="1"/>
  <c r="F1676" i="1"/>
  <c r="F1677" i="1"/>
  <c r="F1678" i="1"/>
  <c r="F1679" i="1"/>
  <c r="D2655" i="25" s="1"/>
  <c r="H2655" i="25" s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G1704" i="1" s="1"/>
  <c r="F1705" i="1"/>
  <c r="F1706" i="1"/>
  <c r="F1707" i="1"/>
  <c r="G1707" i="1" s="1"/>
  <c r="F1708" i="1"/>
  <c r="F1709" i="1"/>
  <c r="F1710" i="1"/>
  <c r="G1710" i="1" s="1"/>
  <c r="F1711" i="1"/>
  <c r="G1711" i="1" s="1"/>
  <c r="F1712" i="1"/>
  <c r="F1713" i="1"/>
  <c r="G1713" i="1" s="1"/>
  <c r="F1714" i="1"/>
  <c r="F1715" i="1"/>
  <c r="F1716" i="1"/>
  <c r="G1716" i="1" s="1"/>
  <c r="F1717" i="1"/>
  <c r="F1718" i="1"/>
  <c r="G1718" i="1" s="1"/>
  <c r="F1719" i="1"/>
  <c r="F1720" i="1"/>
  <c r="G1720" i="1" s="1"/>
  <c r="F1721" i="1"/>
  <c r="F1722" i="1"/>
  <c r="F1723" i="1"/>
  <c r="F1724" i="1"/>
  <c r="F1725" i="1"/>
  <c r="F1726" i="1"/>
  <c r="G1726" i="1" s="1"/>
  <c r="F1727" i="1"/>
  <c r="D2963" i="25" s="1"/>
  <c r="F2963" i="25" s="1"/>
  <c r="F1728" i="1"/>
  <c r="F1729" i="1"/>
  <c r="F1730" i="1"/>
  <c r="F1731" i="1"/>
  <c r="F1732" i="1"/>
  <c r="G1732" i="1" s="1"/>
  <c r="F1733" i="1"/>
  <c r="F1734" i="1"/>
  <c r="F1735" i="1"/>
  <c r="F1736" i="1"/>
  <c r="G1736" i="1" s="1"/>
  <c r="F1737" i="1"/>
  <c r="F1738" i="1"/>
  <c r="F1739" i="1"/>
  <c r="F1740" i="1"/>
  <c r="F1741" i="1"/>
  <c r="F1742" i="1"/>
  <c r="G1742" i="1" s="1"/>
  <c r="F1743" i="1"/>
  <c r="F1744" i="1"/>
  <c r="F1745" i="1"/>
  <c r="F1746" i="1"/>
  <c r="F1747" i="1"/>
  <c r="F1748" i="1"/>
  <c r="F1749" i="1"/>
  <c r="F1750" i="1"/>
  <c r="F1751" i="1"/>
  <c r="G1751" i="1" s="1"/>
  <c r="F1752" i="1"/>
  <c r="F1753" i="1"/>
  <c r="F1754" i="1"/>
  <c r="G1754" i="1" s="1"/>
  <c r="F1755" i="1"/>
  <c r="G1755" i="1" s="1"/>
  <c r="F1756" i="1"/>
  <c r="F1757" i="1"/>
  <c r="G1757" i="1" s="1"/>
  <c r="F1758" i="1"/>
  <c r="G1758" i="1" s="1"/>
  <c r="F1759" i="1"/>
  <c r="F1760" i="1"/>
  <c r="G1760" i="1" s="1"/>
  <c r="F1761" i="1"/>
  <c r="F1762" i="1"/>
  <c r="F1763" i="1"/>
  <c r="F1764" i="1"/>
  <c r="F1765" i="1"/>
  <c r="F1766" i="1"/>
  <c r="D3056" i="25" s="1"/>
  <c r="J3056" i="25" s="1"/>
  <c r="F1767" i="1"/>
  <c r="F1768" i="1"/>
  <c r="F1769" i="1"/>
  <c r="F1770" i="1"/>
  <c r="G1770" i="1" s="1"/>
  <c r="F1771" i="1"/>
  <c r="G1771" i="1" s="1"/>
  <c r="F1772" i="1"/>
  <c r="F1773" i="1"/>
  <c r="F1774" i="1"/>
  <c r="G1774" i="1" s="1"/>
  <c r="F1775" i="1"/>
  <c r="G1775" i="1" s="1"/>
  <c r="F1776" i="1"/>
  <c r="F1777" i="1"/>
  <c r="F1778" i="1"/>
  <c r="F1779" i="1"/>
  <c r="D2728" i="25" s="1"/>
  <c r="F1780" i="1"/>
  <c r="F1781" i="1"/>
  <c r="F1782" i="1"/>
  <c r="G1782" i="1" s="1"/>
  <c r="F1783" i="1"/>
  <c r="F1784" i="1"/>
  <c r="G1784" i="1" s="1"/>
  <c r="F1785" i="1"/>
  <c r="F1786" i="1"/>
  <c r="F1787" i="1"/>
  <c r="F1788" i="1"/>
  <c r="F1789" i="1"/>
  <c r="F1790" i="1"/>
  <c r="F1791" i="1"/>
  <c r="F1792" i="1"/>
  <c r="F1793" i="1"/>
  <c r="G1793" i="1" s="1"/>
  <c r="F1794" i="1"/>
  <c r="F1795" i="1"/>
  <c r="G1795" i="1" s="1"/>
  <c r="F1796" i="1"/>
  <c r="F1797" i="1"/>
  <c r="G1797" i="1" s="1"/>
  <c r="F1798" i="1"/>
  <c r="G1798" i="1" s="1"/>
  <c r="F1799" i="1"/>
  <c r="F1800" i="1"/>
  <c r="F1801" i="1"/>
  <c r="F1802" i="1"/>
  <c r="G1802" i="1" s="1"/>
  <c r="F1803" i="1"/>
  <c r="F1804" i="1"/>
  <c r="G1804" i="1" s="1"/>
  <c r="F1805" i="1"/>
  <c r="F1806" i="1"/>
  <c r="F1807" i="1"/>
  <c r="G1807" i="1" s="1"/>
  <c r="F1808" i="1"/>
  <c r="F1809" i="1"/>
  <c r="F1810" i="1"/>
  <c r="G1810" i="1" s="1"/>
  <c r="F1811" i="1"/>
  <c r="F1812" i="1"/>
  <c r="F1813" i="1"/>
  <c r="F1814" i="1"/>
  <c r="F1815" i="1"/>
  <c r="F1816" i="1"/>
  <c r="F1817" i="1"/>
  <c r="F1818" i="1"/>
  <c r="D2811" i="25" s="1"/>
  <c r="J2811" i="25" s="1"/>
  <c r="F1819" i="1"/>
  <c r="G1819" i="1" s="1"/>
  <c r="F1820" i="1"/>
  <c r="F1821" i="1"/>
  <c r="F1822" i="1"/>
  <c r="F1823" i="1"/>
  <c r="G1823" i="1" s="1"/>
  <c r="F1824" i="1"/>
  <c r="F1825" i="1"/>
  <c r="G1825" i="1" s="1"/>
  <c r="F1826" i="1"/>
  <c r="G1826" i="1" s="1"/>
  <c r="F1827" i="1"/>
  <c r="F1828" i="1"/>
  <c r="F1829" i="1"/>
  <c r="G1829" i="1" s="1"/>
  <c r="F1830" i="1"/>
  <c r="G1830" i="1" s="1"/>
  <c r="F1831" i="1"/>
  <c r="F1832" i="1"/>
  <c r="F1833" i="1"/>
  <c r="G1833" i="1" s="1"/>
  <c r="F1834" i="1"/>
  <c r="G1834" i="1" s="1"/>
  <c r="F1835" i="1"/>
  <c r="F1836" i="1"/>
  <c r="G1836" i="1" s="1"/>
  <c r="F1837" i="1"/>
  <c r="F1838" i="1"/>
  <c r="F1839" i="1"/>
  <c r="F1840" i="1"/>
  <c r="G1840" i="1" s="1"/>
  <c r="F1841" i="1"/>
  <c r="G1841" i="1" s="1"/>
  <c r="F1842" i="1"/>
  <c r="F1843" i="1"/>
  <c r="F1844" i="1"/>
  <c r="F1845" i="1"/>
  <c r="G1845" i="1" s="1"/>
  <c r="F1846" i="1"/>
  <c r="D2966" i="25" s="1"/>
  <c r="J2966" i="25" s="1"/>
  <c r="F1847" i="1"/>
  <c r="F1848" i="1"/>
  <c r="G1848" i="1" s="1"/>
  <c r="F1849" i="1"/>
  <c r="F1850" i="1"/>
  <c r="F1851" i="1"/>
  <c r="F1852" i="1"/>
  <c r="F1853" i="1"/>
  <c r="F1854" i="1"/>
  <c r="G1854" i="1" s="1"/>
  <c r="F1855" i="1"/>
  <c r="F1856" i="1"/>
  <c r="F1857" i="1"/>
  <c r="G1857" i="1" s="1"/>
  <c r="F1858" i="1"/>
  <c r="F1859" i="1"/>
  <c r="F1860" i="1"/>
  <c r="F1861" i="1"/>
  <c r="G1861" i="1" s="1"/>
  <c r="F1862" i="1"/>
  <c r="D2696" i="25" s="1"/>
  <c r="F1863" i="1"/>
  <c r="F1864" i="1"/>
  <c r="F1865" i="1"/>
  <c r="F1866" i="1"/>
  <c r="F1867" i="1"/>
  <c r="F1868" i="1"/>
  <c r="F1869" i="1"/>
  <c r="F1870" i="1"/>
  <c r="F1871" i="1"/>
  <c r="F1872" i="1"/>
  <c r="F1873" i="1"/>
  <c r="G1873" i="1" s="1"/>
  <c r="F1874" i="1"/>
  <c r="F1875" i="1"/>
  <c r="G1875" i="1" s="1"/>
  <c r="F1876" i="1"/>
  <c r="F1877" i="1"/>
  <c r="G1877" i="1" s="1"/>
  <c r="F1878" i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F1887" i="1"/>
  <c r="F1888" i="1"/>
  <c r="D2848" i="25" s="1"/>
  <c r="F1889" i="1"/>
  <c r="F1890" i="1"/>
  <c r="G1890" i="1" s="1"/>
  <c r="F1891" i="1"/>
  <c r="G1891" i="1" s="1"/>
  <c r="F1892" i="1"/>
  <c r="F1893" i="1"/>
  <c r="F1894" i="1"/>
  <c r="G1894" i="1" s="1"/>
  <c r="F1895" i="1"/>
  <c r="F1896" i="1"/>
  <c r="F1897" i="1"/>
  <c r="F1898" i="1"/>
  <c r="F1899" i="1"/>
  <c r="F1900" i="1"/>
  <c r="F1901" i="1"/>
  <c r="F1902" i="1"/>
  <c r="F1903" i="1"/>
  <c r="F1904" i="1"/>
  <c r="F1905" i="1"/>
  <c r="G1905" i="1" s="1"/>
  <c r="F1906" i="1"/>
  <c r="F1907" i="1"/>
  <c r="F1908" i="1"/>
  <c r="F1909" i="1"/>
  <c r="F1910" i="1"/>
  <c r="F1911" i="1"/>
  <c r="F1912" i="1"/>
  <c r="F1913" i="1"/>
  <c r="G1913" i="1" s="1"/>
  <c r="F1914" i="1"/>
  <c r="F1915" i="1"/>
  <c r="G1915" i="1" s="1"/>
  <c r="F1916" i="1"/>
  <c r="G1916" i="1" s="1"/>
  <c r="F1917" i="1"/>
  <c r="F1918" i="1"/>
  <c r="F1919" i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F1926" i="1"/>
  <c r="G1926" i="1" s="1"/>
  <c r="F1927" i="1"/>
  <c r="G1927" i="1" s="1"/>
  <c r="F1928" i="1"/>
  <c r="G1928" i="1" s="1"/>
  <c r="F1929" i="1"/>
  <c r="F1930" i="1"/>
  <c r="F1931" i="1"/>
  <c r="G1931" i="1" s="1"/>
  <c r="F1932" i="1"/>
  <c r="G1932" i="1" s="1"/>
  <c r="F1933" i="1"/>
  <c r="F1934" i="1"/>
  <c r="F1935" i="1"/>
  <c r="G1935" i="1" s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G1951" i="1" s="1"/>
  <c r="F1952" i="1"/>
  <c r="F1953" i="1"/>
  <c r="F1954" i="1"/>
  <c r="G1954" i="1" s="1"/>
  <c r="F1955" i="1"/>
  <c r="G1955" i="1" s="1"/>
  <c r="F1956" i="1"/>
  <c r="G1956" i="1" s="1"/>
  <c r="F1957" i="1"/>
  <c r="F1958" i="1"/>
  <c r="G1958" i="1" s="1"/>
  <c r="F1959" i="1"/>
  <c r="F1960" i="1"/>
  <c r="F1961" i="1"/>
  <c r="F1962" i="1"/>
  <c r="F1963" i="1"/>
  <c r="F1964" i="1"/>
  <c r="F1965" i="1"/>
  <c r="D2813" i="25" s="1"/>
  <c r="H2813" i="25" s="1"/>
  <c r="F1966" i="1"/>
  <c r="F1967" i="1"/>
  <c r="G1967" i="1" s="1"/>
  <c r="F1968" i="1"/>
  <c r="G1968" i="1" s="1"/>
  <c r="F1969" i="1"/>
  <c r="G1969" i="1" s="1"/>
  <c r="F1970" i="1"/>
  <c r="G1970" i="1" s="1"/>
  <c r="F1971" i="1"/>
  <c r="F1972" i="1"/>
  <c r="F1973" i="1"/>
  <c r="F1974" i="1"/>
  <c r="F1975" i="1"/>
  <c r="F1976" i="1"/>
  <c r="G1976" i="1" s="1"/>
  <c r="F1977" i="1"/>
  <c r="F1978" i="1"/>
  <c r="F1979" i="1"/>
  <c r="F1980" i="1"/>
  <c r="F1981" i="1"/>
  <c r="F1982" i="1"/>
  <c r="F1983" i="1"/>
  <c r="F1984" i="1"/>
  <c r="G1984" i="1" s="1"/>
  <c r="F1985" i="1"/>
  <c r="G1985" i="1" s="1"/>
  <c r="F1986" i="1"/>
  <c r="G1986" i="1" s="1"/>
  <c r="F1987" i="1"/>
  <c r="D2752" i="25" s="1"/>
  <c r="H2752" i="25" s="1"/>
  <c r="F1988" i="1"/>
  <c r="G1988" i="1" s="1"/>
  <c r="F1989" i="1"/>
  <c r="G1989" i="1" s="1"/>
  <c r="F1990" i="1"/>
  <c r="G1990" i="1" s="1"/>
  <c r="F1991" i="1"/>
  <c r="G1991" i="1" s="1"/>
  <c r="F1992" i="1"/>
  <c r="F1993" i="1"/>
  <c r="G1993" i="1" s="1"/>
  <c r="F1994" i="1"/>
  <c r="G1994" i="1" s="1"/>
  <c r="F1995" i="1"/>
  <c r="F1996" i="1"/>
  <c r="G1996" i="1" s="1"/>
  <c r="F1997" i="1"/>
  <c r="F1998" i="1"/>
  <c r="F1999" i="1"/>
  <c r="F2000" i="1"/>
  <c r="F2001" i="1"/>
  <c r="F2002" i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F2016" i="1"/>
  <c r="F2017" i="1"/>
  <c r="G2017" i="1" s="1"/>
  <c r="F2018" i="1"/>
  <c r="F2019" i="1"/>
  <c r="G2019" i="1" s="1"/>
  <c r="F2020" i="1"/>
  <c r="F2021" i="1"/>
  <c r="F2022" i="1"/>
  <c r="F2023" i="1"/>
  <c r="F2024" i="1"/>
  <c r="F2025" i="1"/>
  <c r="G2025" i="1" s="1"/>
  <c r="F2026" i="1"/>
  <c r="G2026" i="1" s="1"/>
  <c r="F2027" i="1"/>
  <c r="F2028" i="1"/>
  <c r="F2029" i="1"/>
  <c r="F2030" i="1"/>
  <c r="G2030" i="1" s="1"/>
  <c r="F2031" i="1"/>
  <c r="G2031" i="1" s="1"/>
  <c r="F2032" i="1"/>
  <c r="F2033" i="1"/>
  <c r="F2034" i="1"/>
  <c r="G2034" i="1" s="1"/>
  <c r="F2035" i="1"/>
  <c r="G2035" i="1" s="1"/>
  <c r="F2036" i="1"/>
  <c r="G2036" i="1" s="1"/>
  <c r="F2037" i="1"/>
  <c r="F2038" i="1"/>
  <c r="F2039" i="1"/>
  <c r="F2040" i="1"/>
  <c r="F2041" i="1"/>
  <c r="F2042" i="1"/>
  <c r="F2043" i="1"/>
  <c r="F2044" i="1"/>
  <c r="G2044" i="1" s="1"/>
  <c r="F2045" i="1"/>
  <c r="F2046" i="1"/>
  <c r="G2046" i="1" s="1"/>
  <c r="F2047" i="1"/>
  <c r="F2048" i="1"/>
  <c r="G2048" i="1" s="1"/>
  <c r="F2049" i="1"/>
  <c r="F2050" i="1"/>
  <c r="F2051" i="1"/>
  <c r="G2051" i="1" s="1"/>
  <c r="F2052" i="1"/>
  <c r="F2053" i="1"/>
  <c r="F2054" i="1"/>
  <c r="F2055" i="1"/>
  <c r="F2056" i="1"/>
  <c r="F2057" i="1"/>
  <c r="G2057" i="1" s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G2071" i="1" s="1"/>
  <c r="F2072" i="1"/>
  <c r="F2073" i="1"/>
  <c r="F2074" i="1"/>
  <c r="F2075" i="1"/>
  <c r="F2076" i="1"/>
  <c r="G2076" i="1" s="1"/>
  <c r="F2077" i="1"/>
  <c r="F2078" i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F2088" i="1"/>
  <c r="F2089" i="1"/>
  <c r="F2090" i="1"/>
  <c r="G2090" i="1" s="1"/>
  <c r="F2091" i="1"/>
  <c r="G2091" i="1" s="1"/>
  <c r="F2092" i="1"/>
  <c r="G2092" i="1" s="1"/>
  <c r="F2093" i="1"/>
  <c r="G2093" i="1" s="1"/>
  <c r="F2094" i="1"/>
  <c r="F2095" i="1"/>
  <c r="F2096" i="1"/>
  <c r="G2096" i="1" s="1"/>
  <c r="F2097" i="1"/>
  <c r="G2097" i="1" s="1"/>
  <c r="F2098" i="1"/>
  <c r="G2098" i="1" s="1"/>
  <c r="F2099" i="1"/>
  <c r="F2100" i="1"/>
  <c r="F3270" i="1"/>
  <c r="G3270" i="1" s="1"/>
  <c r="F2102" i="1"/>
  <c r="G2102" i="1" s="1"/>
  <c r="F2103" i="1"/>
  <c r="G2103" i="1" s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D3152" i="25" s="1"/>
  <c r="F3152" i="25" s="1"/>
  <c r="F2117" i="1"/>
  <c r="F2118" i="1"/>
  <c r="F2119" i="1"/>
  <c r="F2120" i="1"/>
  <c r="G2120" i="1" s="1"/>
  <c r="F2121" i="1"/>
  <c r="F2122" i="1"/>
  <c r="F2123" i="1"/>
  <c r="F2124" i="1"/>
  <c r="F2125" i="1"/>
  <c r="F2126" i="1"/>
  <c r="G2126" i="1" s="1"/>
  <c r="F2127" i="1"/>
  <c r="G2127" i="1" s="1"/>
  <c r="F2128" i="1"/>
  <c r="F2129" i="1"/>
  <c r="G2129" i="1" s="1"/>
  <c r="F2130" i="1"/>
  <c r="G2130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F2142" i="1"/>
  <c r="G2142" i="1" s="1"/>
  <c r="F2143" i="1"/>
  <c r="F2144" i="1"/>
  <c r="F2145" i="1"/>
  <c r="G2145" i="1" s="1"/>
  <c r="F2146" i="1"/>
  <c r="G2146" i="1" s="1"/>
  <c r="F2147" i="1"/>
  <c r="F2148" i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F2159" i="1"/>
  <c r="G2159" i="1" s="1"/>
  <c r="F2160" i="1"/>
  <c r="F2161" i="1"/>
  <c r="F2162" i="1"/>
  <c r="F2163" i="1"/>
  <c r="F2164" i="1"/>
  <c r="F2165" i="1"/>
  <c r="F2166" i="1"/>
  <c r="F2167" i="1"/>
  <c r="G2167" i="1" s="1"/>
  <c r="F2168" i="1"/>
  <c r="F2169" i="1"/>
  <c r="F2170" i="1"/>
  <c r="F2171" i="1"/>
  <c r="G2171" i="1" s="1"/>
  <c r="F2172" i="1"/>
  <c r="D2954" i="25" s="1"/>
  <c r="H2954" i="25" s="1"/>
  <c r="F2173" i="1"/>
  <c r="G2173" i="1" s="1"/>
  <c r="F2175" i="1"/>
  <c r="G2175" i="1" s="1"/>
  <c r="F2176" i="1"/>
  <c r="F2177" i="1"/>
  <c r="F2178" i="1"/>
  <c r="F2179" i="1"/>
  <c r="F2180" i="1"/>
  <c r="F2181" i="1"/>
  <c r="F2182" i="1"/>
  <c r="F2183" i="1"/>
  <c r="F2184" i="1"/>
  <c r="F2185" i="1"/>
  <c r="G2185" i="1" s="1"/>
  <c r="F2186" i="1"/>
  <c r="F2187" i="1"/>
  <c r="F2188" i="1"/>
  <c r="G2188" i="1" s="1"/>
  <c r="F2189" i="1"/>
  <c r="F2190" i="1"/>
  <c r="F2191" i="1"/>
  <c r="F2192" i="1"/>
  <c r="F2193" i="1"/>
  <c r="F2194" i="1"/>
  <c r="F2195" i="1"/>
  <c r="G2195" i="1" s="1"/>
  <c r="F2196" i="1"/>
  <c r="F2197" i="1"/>
  <c r="F2198" i="1"/>
  <c r="F2199" i="1"/>
  <c r="F2200" i="1"/>
  <c r="D2809" i="25" s="1"/>
  <c r="H2809" i="25" s="1"/>
  <c r="F2201" i="1"/>
  <c r="G2201" i="1" s="1"/>
  <c r="F2202" i="1"/>
  <c r="F2203" i="1"/>
  <c r="F2204" i="1"/>
  <c r="F2205" i="1"/>
  <c r="F2206" i="1"/>
  <c r="G2206" i="1" s="1"/>
  <c r="F2207" i="1"/>
  <c r="G2207" i="1" s="1"/>
  <c r="F2208" i="1"/>
  <c r="D2784" i="25" s="1"/>
  <c r="J2784" i="25" s="1"/>
  <c r="F2209" i="1"/>
  <c r="F2210" i="1"/>
  <c r="F2211" i="1"/>
  <c r="G2211" i="1" s="1"/>
  <c r="F2212" i="1"/>
  <c r="F2213" i="1"/>
  <c r="F2214" i="1"/>
  <c r="F2215" i="1"/>
  <c r="G2215" i="1" s="1"/>
  <c r="F2216" i="1"/>
  <c r="F2217" i="1"/>
  <c r="F2218" i="1"/>
  <c r="F2219" i="1"/>
  <c r="G2219" i="1" s="1"/>
  <c r="F2220" i="1"/>
  <c r="F2221" i="1"/>
  <c r="F2222" i="1"/>
  <c r="F2223" i="1"/>
  <c r="F2224" i="1"/>
  <c r="G2224" i="1" s="1"/>
  <c r="F2225" i="1"/>
  <c r="F2226" i="1"/>
  <c r="F2227" i="1"/>
  <c r="F2228" i="1"/>
  <c r="F2229" i="1"/>
  <c r="G2229" i="1" s="1"/>
  <c r="F2230" i="1"/>
  <c r="F2231" i="1"/>
  <c r="D3004" i="25" s="1"/>
  <c r="F3004" i="25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F2238" i="1"/>
  <c r="G2238" i="1" s="1"/>
  <c r="F2239" i="1"/>
  <c r="F2240" i="1"/>
  <c r="F2241" i="1"/>
  <c r="F2242" i="1"/>
  <c r="G2242" i="1" s="1"/>
  <c r="F2243" i="1"/>
  <c r="G2243" i="1" s="1"/>
  <c r="F2244" i="1"/>
  <c r="F2245" i="1"/>
  <c r="F2246" i="1"/>
  <c r="F2247" i="1"/>
  <c r="F2248" i="1"/>
  <c r="G2248" i="1" s="1"/>
  <c r="F2249" i="1"/>
  <c r="F2250" i="1"/>
  <c r="G2250" i="1" s="1"/>
  <c r="F2251" i="1"/>
  <c r="G2251" i="1" s="1"/>
  <c r="F2252" i="1"/>
  <c r="F2253" i="1"/>
  <c r="F2254" i="1"/>
  <c r="F2255" i="1"/>
  <c r="F2256" i="1"/>
  <c r="F2257" i="1"/>
  <c r="F2258" i="1"/>
  <c r="F2259" i="1"/>
  <c r="G2259" i="1" s="1"/>
  <c r="F2260" i="1"/>
  <c r="F2261" i="1"/>
  <c r="F2262" i="1"/>
  <c r="G2262" i="1" s="1"/>
  <c r="F2263" i="1"/>
  <c r="G2263" i="1" s="1"/>
  <c r="F2264" i="1"/>
  <c r="F2265" i="1"/>
  <c r="F2266" i="1"/>
  <c r="F2267" i="1"/>
  <c r="G2267" i="1" s="1"/>
  <c r="F2268" i="1"/>
  <c r="F2269" i="1"/>
  <c r="G2269" i="1" s="1"/>
  <c r="F2270" i="1"/>
  <c r="F2271" i="1"/>
  <c r="G2271" i="1" s="1"/>
  <c r="F2272" i="1"/>
  <c r="F2273" i="1"/>
  <c r="F2274" i="1"/>
  <c r="F2275" i="1"/>
  <c r="G2275" i="1" s="1"/>
  <c r="F2276" i="1"/>
  <c r="G2276" i="1" s="1"/>
  <c r="F2277" i="1"/>
  <c r="G2277" i="1" s="1"/>
  <c r="F2278" i="1"/>
  <c r="F2279" i="1"/>
  <c r="F2280" i="1"/>
  <c r="F2281" i="1"/>
  <c r="F2282" i="1"/>
  <c r="F2283" i="1"/>
  <c r="F2284" i="1"/>
  <c r="D2900" i="25" s="1"/>
  <c r="H2900" i="25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F2295" i="1"/>
  <c r="F2296" i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F2303" i="1"/>
  <c r="G2303" i="1" s="1"/>
  <c r="F2304" i="1"/>
  <c r="F2305" i="1"/>
  <c r="D2668" i="25" s="1"/>
  <c r="H2668" i="25" s="1"/>
  <c r="F2306" i="1"/>
  <c r="G2306" i="1" s="1"/>
  <c r="F2307" i="1"/>
  <c r="F2308" i="1"/>
  <c r="G2308" i="1" s="1"/>
  <c r="F2310" i="1"/>
  <c r="F2311" i="1"/>
  <c r="F2312" i="1"/>
  <c r="F2313" i="1"/>
  <c r="F2314" i="1"/>
  <c r="F2315" i="1"/>
  <c r="G2315" i="1" s="1"/>
  <c r="F2316" i="1"/>
  <c r="F2317" i="1"/>
  <c r="F2318" i="1"/>
  <c r="G2318" i="1" s="1"/>
  <c r="F2319" i="1"/>
  <c r="F2320" i="1"/>
  <c r="F2321" i="1"/>
  <c r="F2322" i="1"/>
  <c r="F2323" i="1"/>
  <c r="F2324" i="1"/>
  <c r="F2325" i="1"/>
  <c r="F2326" i="1"/>
  <c r="F2327" i="1"/>
  <c r="F2328" i="1"/>
  <c r="F2329" i="1"/>
  <c r="G2329" i="1" s="1"/>
  <c r="F2330" i="1"/>
  <c r="F2331" i="1"/>
  <c r="F2332" i="1"/>
  <c r="F2333" i="1"/>
  <c r="F2334" i="1"/>
  <c r="G2334" i="1" s="1"/>
  <c r="F2335" i="1"/>
  <c r="G2335" i="1" s="1"/>
  <c r="F2336" i="1"/>
  <c r="F2337" i="1"/>
  <c r="F2338" i="1"/>
  <c r="F2339" i="1"/>
  <c r="F2340" i="1"/>
  <c r="F2341" i="1"/>
  <c r="F2342" i="1"/>
  <c r="F2343" i="1"/>
  <c r="G2343" i="1" s="1"/>
  <c r="F2344" i="1"/>
  <c r="G2344" i="1" s="1"/>
  <c r="F2345" i="1"/>
  <c r="G2345" i="1" s="1"/>
  <c r="F2346" i="1"/>
  <c r="F2347" i="1"/>
  <c r="F2348" i="1"/>
  <c r="F2349" i="1"/>
  <c r="F2350" i="1"/>
  <c r="G2350" i="1" s="1"/>
  <c r="F2351" i="1"/>
  <c r="F2352" i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F2361" i="1"/>
  <c r="G2361" i="1" s="1"/>
  <c r="F2362" i="1"/>
  <c r="F2363" i="1"/>
  <c r="F2364" i="1"/>
  <c r="G2364" i="1" s="1"/>
  <c r="F2365" i="1"/>
  <c r="G2365" i="1" s="1"/>
  <c r="F2366" i="1"/>
  <c r="G2366" i="1" s="1"/>
  <c r="F2367" i="1"/>
  <c r="F2368" i="1"/>
  <c r="F2369" i="1"/>
  <c r="F2370" i="1"/>
  <c r="G2370" i="1" s="1"/>
  <c r="F2371" i="1"/>
  <c r="G2371" i="1" s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D3157" i="25" s="1"/>
  <c r="J3157" i="25" s="1"/>
  <c r="F2385" i="1"/>
  <c r="G2385" i="1" s="1"/>
  <c r="AB2" i="1"/>
  <c r="F2" i="1" s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35" i="1"/>
  <c r="V2316" i="1"/>
  <c r="V2303" i="1"/>
  <c r="V2293" i="1"/>
  <c r="V2315" i="1"/>
  <c r="V2314" i="1"/>
  <c r="V2313" i="1"/>
  <c r="V2310" i="1"/>
  <c r="V2311" i="1"/>
  <c r="V2312" i="1"/>
  <c r="V3270" i="1"/>
  <c r="V1956" i="1"/>
  <c r="V1955" i="1"/>
  <c r="V1954" i="1"/>
  <c r="V1953" i="1"/>
  <c r="V1952" i="1"/>
  <c r="V1951" i="1"/>
  <c r="V2224" i="1"/>
  <c r="V2142" i="1"/>
  <c r="V2130" i="1"/>
  <c r="V515" i="1"/>
  <c r="V2307" i="1"/>
  <c r="V2308" i="1"/>
  <c r="V2305" i="1"/>
  <c r="V2306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4" i="1"/>
  <c r="V2295" i="1"/>
  <c r="V2296" i="1"/>
  <c r="V2297" i="1"/>
  <c r="V2298" i="1"/>
  <c r="V2299" i="1"/>
  <c r="V2300" i="1"/>
  <c r="V2301" i="1"/>
  <c r="V2302" i="1"/>
  <c r="V2304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J2460" i="25" l="1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63" i="25"/>
  <c r="J2975" i="25"/>
  <c r="F2957" i="25"/>
  <c r="F2966" i="25"/>
  <c r="H3152" i="25"/>
  <c r="H2963" i="25"/>
  <c r="D3030" i="25"/>
  <c r="F3030" i="25" s="1"/>
  <c r="D2984" i="25"/>
  <c r="D3022" i="25"/>
  <c r="H3022" i="25" s="1"/>
  <c r="D2976" i="25"/>
  <c r="J3152" i="25"/>
  <c r="D3046" i="25"/>
  <c r="H3046" i="25" s="1"/>
  <c r="H2957" i="25"/>
  <c r="F2975" i="25"/>
  <c r="F2978" i="25"/>
  <c r="D3025" i="25"/>
  <c r="J3025" i="25" s="1"/>
  <c r="D2979" i="25"/>
  <c r="J2978" i="25"/>
  <c r="H2966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H3010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F3084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F3056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56" i="25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F3022" i="25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J2995" i="25"/>
  <c r="H2988" i="25"/>
  <c r="J3047" i="25"/>
  <c r="F3066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3" i="1"/>
  <c r="D2302" i="25"/>
  <c r="G2379" i="1"/>
  <c r="D2298" i="25"/>
  <c r="G2375" i="1"/>
  <c r="D2294" i="25"/>
  <c r="G2367" i="1"/>
  <c r="D2286" i="25"/>
  <c r="G2363" i="1"/>
  <c r="D2282" i="25"/>
  <c r="G2351" i="1"/>
  <c r="D2270" i="25"/>
  <c r="G2347" i="1"/>
  <c r="D2266" i="25"/>
  <c r="G2339" i="1"/>
  <c r="D2258" i="25"/>
  <c r="G2331" i="1"/>
  <c r="D2250" i="25"/>
  <c r="G2327" i="1"/>
  <c r="D2246" i="25"/>
  <c r="G2323" i="1"/>
  <c r="D2242" i="25"/>
  <c r="G2319" i="1"/>
  <c r="D2238" i="25"/>
  <c r="G2311" i="1"/>
  <c r="D2230" i="25"/>
  <c r="G2302" i="1"/>
  <c r="D2222" i="25"/>
  <c r="G2294" i="1"/>
  <c r="D2214" i="25"/>
  <c r="G2282" i="1"/>
  <c r="D2203" i="25"/>
  <c r="G2278" i="1"/>
  <c r="D2199" i="25"/>
  <c r="G2274" i="1"/>
  <c r="D2195" i="25"/>
  <c r="G2270" i="1"/>
  <c r="D2191" i="25"/>
  <c r="G2266" i="1"/>
  <c r="D2187" i="25"/>
  <c r="G2258" i="1"/>
  <c r="D2179" i="25"/>
  <c r="G2254" i="1"/>
  <c r="D2175" i="25"/>
  <c r="G2246" i="1"/>
  <c r="D2167" i="25"/>
  <c r="G2230" i="1"/>
  <c r="D2151" i="25"/>
  <c r="D2364" i="25"/>
  <c r="G2226" i="1"/>
  <c r="D2147" i="25"/>
  <c r="G2222" i="1"/>
  <c r="D2144" i="25"/>
  <c r="G2218" i="1"/>
  <c r="D2140" i="25"/>
  <c r="G2214" i="1"/>
  <c r="D2136" i="25"/>
  <c r="G2210" i="1"/>
  <c r="D2132" i="25"/>
  <c r="G2202" i="1"/>
  <c r="D2124" i="25"/>
  <c r="G2198" i="1"/>
  <c r="D2121" i="25"/>
  <c r="G2194" i="1"/>
  <c r="D2118" i="25"/>
  <c r="G2190" i="1"/>
  <c r="D2114" i="25"/>
  <c r="D2129" i="25"/>
  <c r="G2186" i="1"/>
  <c r="D2111" i="25"/>
  <c r="D2128" i="25"/>
  <c r="G2182" i="1"/>
  <c r="D2108" i="25"/>
  <c r="G2178" i="1"/>
  <c r="D2104" i="25"/>
  <c r="G2169" i="1"/>
  <c r="D2096" i="25"/>
  <c r="G2165" i="1"/>
  <c r="D2092" i="25"/>
  <c r="G2161" i="1"/>
  <c r="D2088" i="25"/>
  <c r="G2157" i="1"/>
  <c r="D2085" i="25"/>
  <c r="G2153" i="1"/>
  <c r="D2082" i="25"/>
  <c r="G2141" i="1"/>
  <c r="D2075" i="25"/>
  <c r="G2128" i="1"/>
  <c r="D2100" i="25"/>
  <c r="D2074" i="25"/>
  <c r="G2124" i="1"/>
  <c r="D2072" i="25"/>
  <c r="G2116" i="1"/>
  <c r="D2064" i="25"/>
  <c r="G2112" i="1"/>
  <c r="D2060" i="25"/>
  <c r="G2108" i="1"/>
  <c r="D2056" i="25"/>
  <c r="G2104" i="1"/>
  <c r="D2052" i="25"/>
  <c r="G2100" i="1"/>
  <c r="D2048" i="25"/>
  <c r="G2088" i="1"/>
  <c r="D2036" i="25"/>
  <c r="G2072" i="1"/>
  <c r="D2020" i="25"/>
  <c r="G2068" i="1"/>
  <c r="D2016" i="25"/>
  <c r="G2064" i="1"/>
  <c r="D2012" i="25"/>
  <c r="G2060" i="1"/>
  <c r="D2008" i="25"/>
  <c r="G2056" i="1"/>
  <c r="D2004" i="25"/>
  <c r="G2052" i="1"/>
  <c r="D2000" i="25"/>
  <c r="G2040" i="1"/>
  <c r="D1988" i="25"/>
  <c r="G2032" i="1"/>
  <c r="D1980" i="25"/>
  <c r="G2028" i="1"/>
  <c r="D1976" i="25"/>
  <c r="G2024" i="1"/>
  <c r="D1972" i="25"/>
  <c r="G2020" i="1"/>
  <c r="D1968" i="25"/>
  <c r="G2016" i="1"/>
  <c r="D1964" i="25"/>
  <c r="G2000" i="1"/>
  <c r="D1948" i="25"/>
  <c r="G1992" i="1"/>
  <c r="D1941" i="25"/>
  <c r="G1980" i="1"/>
  <c r="D1929" i="25"/>
  <c r="G1972" i="1"/>
  <c r="D1921" i="25"/>
  <c r="G1964" i="1"/>
  <c r="D1913" i="25"/>
  <c r="G1960" i="1"/>
  <c r="D1909" i="25"/>
  <c r="G1952" i="1"/>
  <c r="D1938" i="25"/>
  <c r="D1901" i="25"/>
  <c r="G1948" i="1"/>
  <c r="D1897" i="25"/>
  <c r="G1944" i="1"/>
  <c r="D1893" i="25"/>
  <c r="D2358" i="25"/>
  <c r="G1940" i="1"/>
  <c r="D1889" i="25"/>
  <c r="G1936" i="1"/>
  <c r="D1885" i="25"/>
  <c r="G1912" i="1"/>
  <c r="D1863" i="25"/>
  <c r="G1908" i="1"/>
  <c r="D1859" i="25"/>
  <c r="G1904" i="1"/>
  <c r="D1855" i="25"/>
  <c r="G1900" i="1"/>
  <c r="D1851" i="25"/>
  <c r="G1896" i="1"/>
  <c r="D1847" i="25"/>
  <c r="G1892" i="1"/>
  <c r="D1843" i="25"/>
  <c r="D2321" i="25"/>
  <c r="G1888" i="1"/>
  <c r="D1839" i="25"/>
  <c r="D2847" i="25"/>
  <c r="G1876" i="1"/>
  <c r="D1829" i="25"/>
  <c r="G1872" i="1"/>
  <c r="D1825" i="25"/>
  <c r="G1868" i="1"/>
  <c r="D1967" i="25"/>
  <c r="D1821" i="25"/>
  <c r="G1864" i="1"/>
  <c r="D1817" i="25"/>
  <c r="G1860" i="1"/>
  <c r="D1813" i="25"/>
  <c r="G1856" i="1"/>
  <c r="D1809" i="25"/>
  <c r="G1852" i="1"/>
  <c r="D1805" i="25"/>
  <c r="G1844" i="1"/>
  <c r="D1797" i="25"/>
  <c r="G1832" i="1"/>
  <c r="D1785" i="25"/>
  <c r="G1828" i="1"/>
  <c r="D1781" i="25"/>
  <c r="G1824" i="1"/>
  <c r="D1777" i="25"/>
  <c r="G1820" i="1"/>
  <c r="D1773" i="25"/>
  <c r="G1816" i="1"/>
  <c r="D1769" i="25"/>
  <c r="G1812" i="1"/>
  <c r="D1765" i="25"/>
  <c r="G1808" i="1"/>
  <c r="D1761" i="25"/>
  <c r="G1800" i="1"/>
  <c r="D1753" i="25"/>
  <c r="G1796" i="1"/>
  <c r="D1749" i="25"/>
  <c r="G1792" i="1"/>
  <c r="D1746" i="25"/>
  <c r="G1788" i="1"/>
  <c r="D1742" i="25"/>
  <c r="G1780" i="1"/>
  <c r="D1734" i="25"/>
  <c r="G1776" i="1"/>
  <c r="D1730" i="25"/>
  <c r="G1772" i="1"/>
  <c r="D1726" i="25"/>
  <c r="G1768" i="1"/>
  <c r="D1722" i="25"/>
  <c r="G1764" i="1"/>
  <c r="D1718" i="25"/>
  <c r="G1756" i="1"/>
  <c r="D2188" i="25"/>
  <c r="D1710" i="25"/>
  <c r="G1752" i="1"/>
  <c r="D1707" i="25"/>
  <c r="G1748" i="1"/>
  <c r="D1703" i="25"/>
  <c r="G1744" i="1"/>
  <c r="D1699" i="25"/>
  <c r="G1740" i="1"/>
  <c r="D1695" i="25"/>
  <c r="G1728" i="1"/>
  <c r="D1683" i="25"/>
  <c r="D1957" i="25"/>
  <c r="G1724" i="1"/>
  <c r="D1679" i="25"/>
  <c r="G1712" i="1"/>
  <c r="D1667" i="25"/>
  <c r="G1708" i="1"/>
  <c r="D1663" i="25"/>
  <c r="G1700" i="1"/>
  <c r="D1656" i="25"/>
  <c r="G1696" i="1"/>
  <c r="D1652" i="25"/>
  <c r="G1692" i="1"/>
  <c r="D1648" i="25"/>
  <c r="G1688" i="1"/>
  <c r="D1644" i="25"/>
  <c r="G1684" i="1"/>
  <c r="D1640" i="25"/>
  <c r="G1679" i="1"/>
  <c r="D1636" i="25"/>
  <c r="D2654" i="25"/>
  <c r="G1675" i="1"/>
  <c r="D1632" i="25"/>
  <c r="G1671" i="1"/>
  <c r="D1628" i="25"/>
  <c r="G1663" i="1"/>
  <c r="D1620" i="25"/>
  <c r="G1655" i="1"/>
  <c r="D1612" i="25"/>
  <c r="G1647" i="1"/>
  <c r="D1604" i="25"/>
  <c r="G1639" i="1"/>
  <c r="D1596" i="25"/>
  <c r="G1635" i="1"/>
  <c r="D1592" i="25"/>
  <c r="G1627" i="1"/>
  <c r="D1584" i="25"/>
  <c r="G1623" i="1"/>
  <c r="D2323" i="25"/>
  <c r="D2524" i="25"/>
  <c r="D1580" i="25"/>
  <c r="G1615" i="1"/>
  <c r="D1572" i="25"/>
  <c r="G1607" i="1"/>
  <c r="D1564" i="25"/>
  <c r="G1599" i="1"/>
  <c r="D1556" i="25"/>
  <c r="G1595" i="1"/>
  <c r="D1552" i="25"/>
  <c r="G1591" i="1"/>
  <c r="D1548" i="25"/>
  <c r="G1587" i="1"/>
  <c r="D1544" i="25"/>
  <c r="G1583" i="1"/>
  <c r="D1541" i="25"/>
  <c r="G1579" i="1"/>
  <c r="D2787" i="25"/>
  <c r="D2779" i="25"/>
  <c r="D1772" i="25"/>
  <c r="D1537" i="25"/>
  <c r="G1571" i="1"/>
  <c r="D1529" i="25"/>
  <c r="G1567" i="1"/>
  <c r="D1525" i="25"/>
  <c r="G1563" i="1"/>
  <c r="D2601" i="25"/>
  <c r="D1521" i="25"/>
  <c r="G1559" i="1"/>
  <c r="D1517" i="25"/>
  <c r="G1555" i="1"/>
  <c r="D1513" i="25"/>
  <c r="G1551" i="1"/>
  <c r="D1509" i="25"/>
  <c r="G1543" i="1"/>
  <c r="D1501" i="25"/>
  <c r="G1539" i="1"/>
  <c r="D1497" i="25"/>
  <c r="G1535" i="1"/>
  <c r="D1493" i="25"/>
  <c r="G1531" i="1"/>
  <c r="D1489" i="25"/>
  <c r="G1519" i="1"/>
  <c r="D1477" i="25"/>
  <c r="G1515" i="1"/>
  <c r="D1473" i="25"/>
  <c r="G1511" i="1"/>
  <c r="D1469" i="25"/>
  <c r="G1507" i="1"/>
  <c r="D1465" i="25"/>
  <c r="G1503" i="1"/>
  <c r="D1461" i="25"/>
  <c r="G1499" i="1"/>
  <c r="D1457" i="25"/>
  <c r="G1495" i="1"/>
  <c r="D1453" i="25"/>
  <c r="G1491" i="1"/>
  <c r="D1449" i="25"/>
  <c r="G1487" i="1"/>
  <c r="D1445" i="25"/>
  <c r="G1483" i="1"/>
  <c r="D1441" i="25"/>
  <c r="G1475" i="1"/>
  <c r="D1433" i="25"/>
  <c r="G1471" i="1"/>
  <c r="D1429" i="25"/>
  <c r="G1463" i="1"/>
  <c r="D1421" i="25"/>
  <c r="G1459" i="1"/>
  <c r="D1417" i="25"/>
  <c r="G1455" i="1"/>
  <c r="D2822" i="25"/>
  <c r="D1974" i="25"/>
  <c r="D1413" i="25"/>
  <c r="G1447" i="1"/>
  <c r="D1407" i="25"/>
  <c r="G1443" i="1"/>
  <c r="D1403" i="25"/>
  <c r="D2392" i="25"/>
  <c r="G1439" i="1"/>
  <c r="D1399" i="25"/>
  <c r="G1435" i="1"/>
  <c r="D1395" i="25"/>
  <c r="G1431" i="1"/>
  <c r="D1391" i="25"/>
  <c r="G1423" i="1"/>
  <c r="D1383" i="25"/>
  <c r="G1419" i="1"/>
  <c r="D1379" i="25"/>
  <c r="G1411" i="1"/>
  <c r="D1371" i="25"/>
  <c r="G1407" i="1"/>
  <c r="D1367" i="25"/>
  <c r="G1403" i="1"/>
  <c r="D1363" i="25"/>
  <c r="G1399" i="1"/>
  <c r="D1359" i="25"/>
  <c r="G1395" i="1"/>
  <c r="D1355" i="25"/>
  <c r="G1387" i="1"/>
  <c r="D1348" i="25"/>
  <c r="G1379" i="1"/>
  <c r="D1340" i="25"/>
  <c r="G1375" i="1"/>
  <c r="D1336" i="25"/>
  <c r="G1371" i="1"/>
  <c r="D1332" i="25"/>
  <c r="G1367" i="1"/>
  <c r="D1328" i="25"/>
  <c r="G1363" i="1"/>
  <c r="D1324" i="25"/>
  <c r="G1359" i="1"/>
  <c r="D2923" i="25"/>
  <c r="D2756" i="25"/>
  <c r="D1322" i="25"/>
  <c r="G1347" i="1"/>
  <c r="D1310" i="25"/>
  <c r="G1343" i="1"/>
  <c r="D2211" i="25"/>
  <c r="D1306" i="25"/>
  <c r="G1331" i="1"/>
  <c r="D1295" i="25"/>
  <c r="G1319" i="1"/>
  <c r="D1283" i="25"/>
  <c r="D1599" i="25"/>
  <c r="D2552" i="25"/>
  <c r="G1315" i="1"/>
  <c r="D1479" i="25"/>
  <c r="D2743" i="25"/>
  <c r="D2340" i="25"/>
  <c r="D1597" i="25"/>
  <c r="D1280" i="25"/>
  <c r="G1311" i="1"/>
  <c r="D1475" i="25"/>
  <c r="D2544" i="25"/>
  <c r="D1276" i="25"/>
  <c r="G1307" i="1"/>
  <c r="D1272" i="25"/>
  <c r="G1303" i="1"/>
  <c r="D1268" i="25"/>
  <c r="D1466" i="25"/>
  <c r="G1299" i="1"/>
  <c r="D1264" i="25"/>
  <c r="D1458" i="25"/>
  <c r="D2882" i="25"/>
  <c r="G1295" i="1"/>
  <c r="D1260" i="25"/>
  <c r="G1291" i="1"/>
  <c r="D1256" i="25"/>
  <c r="D1581" i="25"/>
  <c r="D2005" i="25"/>
  <c r="G1287" i="1"/>
  <c r="D1252" i="25"/>
  <c r="G1283" i="1"/>
  <c r="D1248" i="25"/>
  <c r="G1279" i="1"/>
  <c r="D1432" i="25"/>
  <c r="D1244" i="25"/>
  <c r="G1275" i="1"/>
  <c r="D1240" i="25"/>
  <c r="D1425" i="25"/>
  <c r="G1271" i="1"/>
  <c r="D2276" i="25"/>
  <c r="D1236" i="25"/>
  <c r="G1267" i="1"/>
  <c r="D1979" i="25"/>
  <c r="D1709" i="25"/>
  <c r="D1233" i="25"/>
  <c r="G1263" i="1"/>
  <c r="D1229" i="25"/>
  <c r="G1259" i="1"/>
  <c r="D1225" i="25"/>
  <c r="G1251" i="1"/>
  <c r="D1218" i="25"/>
  <c r="G1247" i="1"/>
  <c r="D1214" i="25"/>
  <c r="G1243" i="1"/>
  <c r="D1210" i="25"/>
  <c r="D2305" i="25"/>
  <c r="D2373" i="25"/>
  <c r="G1239" i="1"/>
  <c r="D1206" i="25"/>
  <c r="D2711" i="25"/>
  <c r="G1231" i="1"/>
  <c r="D1198" i="25"/>
  <c r="G1227" i="1"/>
  <c r="D1194" i="25"/>
  <c r="G1223" i="1"/>
  <c r="D1190" i="25"/>
  <c r="G1219" i="1"/>
  <c r="D1186" i="25"/>
  <c r="G1215" i="1"/>
  <c r="D1182" i="25"/>
  <c r="G1211" i="1"/>
  <c r="D1178" i="25"/>
  <c r="G1207" i="1"/>
  <c r="D1174" i="25"/>
  <c r="G1199" i="1"/>
  <c r="D1166" i="25"/>
  <c r="G1195" i="1"/>
  <c r="D1162" i="25"/>
  <c r="D1900" i="25"/>
  <c r="G1191" i="1"/>
  <c r="D1904" i="25"/>
  <c r="D2573" i="25"/>
  <c r="D1158" i="25"/>
  <c r="G1187" i="1"/>
  <c r="D1154" i="25"/>
  <c r="G1183" i="1"/>
  <c r="D1150" i="25"/>
  <c r="G1179" i="1"/>
  <c r="D1146" i="25"/>
  <c r="G1175" i="1"/>
  <c r="D1419" i="25"/>
  <c r="D1142" i="25"/>
  <c r="G1171" i="1"/>
  <c r="D1138" i="25"/>
  <c r="G1167" i="1"/>
  <c r="D1134" i="25"/>
  <c r="G1163" i="1"/>
  <c r="D1130" i="25"/>
  <c r="G1159" i="1"/>
  <c r="D1126" i="25"/>
  <c r="G1155" i="1"/>
  <c r="D1122" i="25"/>
  <c r="G1151" i="1"/>
  <c r="D1118" i="25"/>
  <c r="G1147" i="1"/>
  <c r="D1114" i="25"/>
  <c r="G1143" i="1"/>
  <c r="D1110" i="25"/>
  <c r="G1139" i="1"/>
  <c r="D1106" i="25"/>
  <c r="G1135" i="1"/>
  <c r="D1102" i="25"/>
  <c r="G1131" i="1"/>
  <c r="D1098" i="25"/>
  <c r="D1533" i="25"/>
  <c r="G1127" i="1"/>
  <c r="D1094" i="25"/>
  <c r="G1119" i="1"/>
  <c r="D1086" i="25"/>
  <c r="G1111" i="1"/>
  <c r="D1078" i="25"/>
  <c r="G1095" i="1"/>
  <c r="D1063" i="25"/>
  <c r="D2916" i="25"/>
  <c r="G1091" i="1"/>
  <c r="D1059" i="25"/>
  <c r="G1087" i="1"/>
  <c r="D1055" i="25"/>
  <c r="G1083" i="1"/>
  <c r="D1051" i="25"/>
  <c r="D2207" i="25"/>
  <c r="G1079" i="1"/>
  <c r="D1047" i="25"/>
  <c r="G1075" i="1"/>
  <c r="D1043" i="25"/>
  <c r="G1071" i="1"/>
  <c r="D1039" i="25"/>
  <c r="G1067" i="1"/>
  <c r="D1035" i="25"/>
  <c r="D2528" i="25"/>
  <c r="G1063" i="1"/>
  <c r="D1031" i="25"/>
  <c r="G1059" i="1"/>
  <c r="D1027" i="25"/>
  <c r="G1055" i="1"/>
  <c r="D1023" i="25"/>
  <c r="D1575" i="25"/>
  <c r="D1724" i="25"/>
  <c r="G1051" i="1"/>
  <c r="D2731" i="25"/>
  <c r="D1019" i="25"/>
  <c r="G1047" i="1"/>
  <c r="D1015" i="25"/>
  <c r="G1043" i="1"/>
  <c r="D1568" i="25"/>
  <c r="D1011" i="25"/>
  <c r="G1039" i="1"/>
  <c r="D2395" i="25"/>
  <c r="D1007" i="25"/>
  <c r="G1035" i="1"/>
  <c r="D1003" i="25"/>
  <c r="G1031" i="1"/>
  <c r="D999" i="25"/>
  <c r="G1027" i="1"/>
  <c r="D995" i="25"/>
  <c r="G1023" i="1"/>
  <c r="D991" i="25"/>
  <c r="G1019" i="1"/>
  <c r="D987" i="25"/>
  <c r="G1015" i="1"/>
  <c r="D983" i="25"/>
  <c r="G1011" i="1"/>
  <c r="D979" i="25"/>
  <c r="G1007" i="1"/>
  <c r="D975" i="25"/>
  <c r="G1003" i="1"/>
  <c r="D971" i="25"/>
  <c r="D1318" i="25"/>
  <c r="G995" i="1"/>
  <c r="D963" i="25"/>
  <c r="G987" i="1"/>
  <c r="D955" i="25"/>
  <c r="G983" i="1"/>
  <c r="D951" i="25"/>
  <c r="D2034" i="25"/>
  <c r="D2446" i="25"/>
  <c r="D1157" i="25"/>
  <c r="G975" i="1"/>
  <c r="D944" i="25"/>
  <c r="G971" i="1"/>
  <c r="D940" i="25"/>
  <c r="G967" i="1"/>
  <c r="D936" i="25"/>
  <c r="G963" i="1"/>
  <c r="D932" i="25"/>
  <c r="G959" i="1"/>
  <c r="D928" i="25"/>
  <c r="G955" i="1"/>
  <c r="D1864" i="25"/>
  <c r="D924" i="25"/>
  <c r="G951" i="1"/>
  <c r="D920" i="25"/>
  <c r="D1278" i="25"/>
  <c r="G947" i="1"/>
  <c r="D916" i="25"/>
  <c r="G943" i="1"/>
  <c r="D912" i="25"/>
  <c r="G939" i="1"/>
  <c r="D908" i="25"/>
  <c r="G935" i="1"/>
  <c r="D904" i="25"/>
  <c r="G931" i="1"/>
  <c r="D900" i="25"/>
  <c r="G927" i="1"/>
  <c r="D2424" i="25"/>
  <c r="D896" i="25"/>
  <c r="G923" i="1"/>
  <c r="D892" i="25"/>
  <c r="G919" i="1"/>
  <c r="D888" i="25"/>
  <c r="G915" i="1"/>
  <c r="D884" i="25"/>
  <c r="G907" i="1"/>
  <c r="D876" i="25"/>
  <c r="G903" i="1"/>
  <c r="D872" i="25"/>
  <c r="G899" i="1"/>
  <c r="D868" i="25"/>
  <c r="G895" i="1"/>
  <c r="D864" i="25"/>
  <c r="G887" i="1"/>
  <c r="D856" i="25"/>
  <c r="G883" i="1"/>
  <c r="D852" i="25"/>
  <c r="D1405" i="25"/>
  <c r="G879" i="1"/>
  <c r="D848" i="25"/>
  <c r="D1814" i="25"/>
  <c r="G875" i="1"/>
  <c r="D844" i="25"/>
  <c r="G871" i="1"/>
  <c r="D840" i="25"/>
  <c r="G867" i="1"/>
  <c r="D836" i="25"/>
  <c r="G859" i="1"/>
  <c r="D2483" i="25"/>
  <c r="D828" i="25"/>
  <c r="D2137" i="25"/>
  <c r="G855" i="1"/>
  <c r="D825" i="25"/>
  <c r="G847" i="1"/>
  <c r="D818" i="25"/>
  <c r="G839" i="1"/>
  <c r="D810" i="25"/>
  <c r="G835" i="1"/>
  <c r="D806" i="25"/>
  <c r="G831" i="1"/>
  <c r="D802" i="25"/>
  <c r="G827" i="1"/>
  <c r="D798" i="25"/>
  <c r="D1712" i="25"/>
  <c r="G823" i="1"/>
  <c r="D794" i="25"/>
  <c r="G819" i="1"/>
  <c r="D790" i="25"/>
  <c r="G811" i="1"/>
  <c r="D783" i="25"/>
  <c r="G807" i="1"/>
  <c r="D779" i="25"/>
  <c r="G803" i="1"/>
  <c r="D775" i="25"/>
  <c r="G799" i="1"/>
  <c r="D771" i="25"/>
  <c r="G795" i="1"/>
  <c r="D767" i="25"/>
  <c r="G787" i="1"/>
  <c r="D759" i="25"/>
  <c r="G783" i="1"/>
  <c r="D755" i="25"/>
  <c r="G779" i="1"/>
  <c r="D751" i="25"/>
  <c r="G771" i="1"/>
  <c r="D743" i="25"/>
  <c r="G767" i="1"/>
  <c r="D739" i="25"/>
  <c r="G763" i="1"/>
  <c r="D735" i="25"/>
  <c r="G755" i="1"/>
  <c r="D727" i="25"/>
  <c r="G751" i="1"/>
  <c r="D723" i="25"/>
  <c r="G743" i="1"/>
  <c r="D715" i="25"/>
  <c r="G739" i="1"/>
  <c r="D711" i="25"/>
  <c r="D2050" i="25"/>
  <c r="G735" i="1"/>
  <c r="D707" i="25"/>
  <c r="G731" i="1"/>
  <c r="D703" i="25"/>
  <c r="D1943" i="25"/>
  <c r="G727" i="1"/>
  <c r="D699" i="25"/>
  <c r="G719" i="1"/>
  <c r="D691" i="25"/>
  <c r="G715" i="1"/>
  <c r="D687" i="25"/>
  <c r="G711" i="1"/>
  <c r="D684" i="25"/>
  <c r="D2218" i="25"/>
  <c r="G707" i="1"/>
  <c r="D814" i="25"/>
  <c r="D680" i="25"/>
  <c r="G703" i="1"/>
  <c r="D2907" i="25"/>
  <c r="D676" i="25"/>
  <c r="G699" i="1"/>
  <c r="D672" i="25"/>
  <c r="D2049" i="25"/>
  <c r="D1609" i="25"/>
  <c r="D812" i="25"/>
  <c r="D1750" i="25"/>
  <c r="G695" i="1"/>
  <c r="D668" i="25"/>
  <c r="G691" i="1"/>
  <c r="D665" i="25"/>
  <c r="D923" i="25"/>
  <c r="D2341" i="25"/>
  <c r="G687" i="1"/>
  <c r="D661" i="25"/>
  <c r="G683" i="1"/>
  <c r="D657" i="25"/>
  <c r="D2894" i="25"/>
  <c r="G679" i="1"/>
  <c r="D653" i="25"/>
  <c r="G675" i="1"/>
  <c r="D649" i="25"/>
  <c r="G671" i="1"/>
  <c r="D645" i="25"/>
  <c r="G667" i="1"/>
  <c r="D641" i="25"/>
  <c r="G663" i="1"/>
  <c r="D637" i="25"/>
  <c r="G659" i="1"/>
  <c r="D633" i="25"/>
  <c r="G655" i="1"/>
  <c r="D629" i="25"/>
  <c r="G647" i="1"/>
  <c r="D621" i="25"/>
  <c r="G643" i="1"/>
  <c r="D617" i="25"/>
  <c r="G639" i="1"/>
  <c r="D613" i="25"/>
  <c r="G635" i="1"/>
  <c r="D609" i="25"/>
  <c r="G631" i="1"/>
  <c r="D605" i="25"/>
  <c r="G627" i="1"/>
  <c r="D601" i="25"/>
  <c r="G623" i="1"/>
  <c r="D597" i="25"/>
  <c r="D2171" i="25"/>
  <c r="G619" i="1"/>
  <c r="D593" i="25"/>
  <c r="G615" i="1"/>
  <c r="D589" i="25"/>
  <c r="G611" i="1"/>
  <c r="D585" i="25"/>
  <c r="G607" i="1"/>
  <c r="D1918" i="25"/>
  <c r="D581" i="25"/>
  <c r="G603" i="1"/>
  <c r="D577" i="25"/>
  <c r="D2473" i="25"/>
  <c r="G595" i="1"/>
  <c r="D569" i="25"/>
  <c r="G591" i="1"/>
  <c r="D565" i="25"/>
  <c r="G587" i="1"/>
  <c r="D561" i="25"/>
  <c r="G579" i="1"/>
  <c r="D554" i="25"/>
  <c r="G575" i="1"/>
  <c r="D550" i="25"/>
  <c r="G571" i="1"/>
  <c r="D546" i="25"/>
  <c r="G567" i="1"/>
  <c r="D542" i="25"/>
  <c r="G563" i="1"/>
  <c r="D538" i="25"/>
  <c r="G559" i="1"/>
  <c r="D534" i="25"/>
  <c r="G555" i="1"/>
  <c r="D530" i="25"/>
  <c r="G551" i="1"/>
  <c r="D526" i="25"/>
  <c r="G547" i="1"/>
  <c r="D522" i="25"/>
  <c r="G543" i="1"/>
  <c r="D518" i="25"/>
  <c r="G539" i="1"/>
  <c r="D514" i="25"/>
  <c r="D2227" i="25"/>
  <c r="G535" i="1"/>
  <c r="D510" i="25"/>
  <c r="G531" i="1"/>
  <c r="D506" i="25"/>
  <c r="D1665" i="25"/>
  <c r="G527" i="1"/>
  <c r="D502" i="25"/>
  <c r="G523" i="1"/>
  <c r="D498" i="25"/>
  <c r="G511" i="1"/>
  <c r="D1370" i="25"/>
  <c r="D2678" i="25"/>
  <c r="D488" i="25"/>
  <c r="G507" i="1"/>
  <c r="D484" i="25"/>
  <c r="G503" i="1"/>
  <c r="D494" i="25"/>
  <c r="D742" i="25"/>
  <c r="D480" i="25"/>
  <c r="D1776" i="25"/>
  <c r="D2674" i="25"/>
  <c r="D2650" i="25"/>
  <c r="D2793" i="25"/>
  <c r="D1660" i="25"/>
  <c r="D1364" i="25"/>
  <c r="G499" i="1"/>
  <c r="D2263" i="25"/>
  <c r="D1778" i="25"/>
  <c r="D476" i="25"/>
  <c r="D2806" i="25"/>
  <c r="G495" i="1"/>
  <c r="D472" i="25"/>
  <c r="G491" i="1"/>
  <c r="D468" i="25"/>
  <c r="G487" i="1"/>
  <c r="D464" i="25"/>
  <c r="G483" i="1"/>
  <c r="D460" i="25"/>
  <c r="G479" i="1"/>
  <c r="D456" i="25"/>
  <c r="G475" i="1"/>
  <c r="D452" i="25"/>
  <c r="G471" i="1"/>
  <c r="D448" i="25"/>
  <c r="G467" i="1"/>
  <c r="D2030" i="25"/>
  <c r="D444" i="25"/>
  <c r="G455" i="1"/>
  <c r="D434" i="25"/>
  <c r="G451" i="1"/>
  <c r="D430" i="25"/>
  <c r="D2431" i="25"/>
  <c r="D1856" i="25"/>
  <c r="G447" i="1"/>
  <c r="D426" i="25"/>
  <c r="G443" i="1"/>
  <c r="D422" i="25"/>
  <c r="G439" i="1"/>
  <c r="D418" i="25"/>
  <c r="D1999" i="25"/>
  <c r="G435" i="1"/>
  <c r="D414" i="25"/>
  <c r="D638" i="25"/>
  <c r="D2318" i="25"/>
  <c r="G431" i="1"/>
  <c r="D410" i="25"/>
  <c r="G427" i="1"/>
  <c r="D406" i="25"/>
  <c r="D1242" i="25"/>
  <c r="D1426" i="25"/>
  <c r="G423" i="1"/>
  <c r="D402" i="25"/>
  <c r="D2411" i="25"/>
  <c r="G419" i="1"/>
  <c r="D398" i="25"/>
  <c r="D858" i="25"/>
  <c r="G415" i="1"/>
  <c r="D394" i="25"/>
  <c r="G411" i="1"/>
  <c r="D390" i="25"/>
  <c r="G407" i="1"/>
  <c r="D1005" i="25"/>
  <c r="D386" i="25"/>
  <c r="D2272" i="25"/>
  <c r="D2388" i="25"/>
  <c r="G403" i="1"/>
  <c r="D382" i="25"/>
  <c r="D1810" i="25"/>
  <c r="G399" i="1"/>
  <c r="D378" i="25"/>
  <c r="G395" i="1"/>
  <c r="D374" i="25"/>
  <c r="G391" i="1"/>
  <c r="D370" i="25"/>
  <c r="G387" i="1"/>
  <c r="D366" i="25"/>
  <c r="G383" i="1"/>
  <c r="D363" i="25"/>
  <c r="G379" i="1"/>
  <c r="D359" i="25"/>
  <c r="G375" i="1"/>
  <c r="D355" i="25"/>
  <c r="G371" i="1"/>
  <c r="D351" i="25"/>
  <c r="G363" i="1"/>
  <c r="D343" i="25"/>
  <c r="G359" i="1"/>
  <c r="D339" i="25"/>
  <c r="G355" i="1"/>
  <c r="D335" i="25"/>
  <c r="G347" i="1"/>
  <c r="D327" i="25"/>
  <c r="G343" i="1"/>
  <c r="D323" i="25"/>
  <c r="G339" i="1"/>
  <c r="D319" i="25"/>
  <c r="D432" i="25"/>
  <c r="G335" i="1"/>
  <c r="D315" i="25"/>
  <c r="G331" i="1"/>
  <c r="D311" i="25"/>
  <c r="G327" i="1"/>
  <c r="D307" i="25"/>
  <c r="D2397" i="25"/>
  <c r="G323" i="1"/>
  <c r="D303" i="25"/>
  <c r="G319" i="1"/>
  <c r="D299" i="25"/>
  <c r="G315" i="1"/>
  <c r="D295" i="25"/>
  <c r="D1082" i="25"/>
  <c r="G311" i="1"/>
  <c r="D291" i="25"/>
  <c r="G307" i="1"/>
  <c r="D287" i="25"/>
  <c r="G303" i="1"/>
  <c r="D283" i="25"/>
  <c r="D2361" i="25"/>
  <c r="G299" i="1"/>
  <c r="D279" i="25"/>
  <c r="G295" i="1"/>
  <c r="D275" i="25"/>
  <c r="G291" i="1"/>
  <c r="D271" i="25"/>
  <c r="G287" i="1"/>
  <c r="D267" i="25"/>
  <c r="G283" i="1"/>
  <c r="D263" i="25"/>
  <c r="G279" i="1"/>
  <c r="D2710" i="25"/>
  <c r="D259" i="25"/>
  <c r="G275" i="1"/>
  <c r="D255" i="25"/>
  <c r="G271" i="1"/>
  <c r="D438" i="25"/>
  <c r="D251" i="25"/>
  <c r="D2206" i="25"/>
  <c r="G267" i="1"/>
  <c r="D247" i="25"/>
  <c r="G263" i="1"/>
  <c r="D1263" i="25"/>
  <c r="D243" i="25"/>
  <c r="G259" i="1"/>
  <c r="D1073" i="25"/>
  <c r="D239" i="25"/>
  <c r="G255" i="1"/>
  <c r="D235" i="25"/>
  <c r="G251" i="1"/>
  <c r="D231" i="25"/>
  <c r="G247" i="1"/>
  <c r="D227" i="25"/>
  <c r="G243" i="1"/>
  <c r="D223" i="25"/>
  <c r="D2873" i="25"/>
  <c r="G239" i="1"/>
  <c r="D219" i="25"/>
  <c r="G235" i="1"/>
  <c r="D215" i="25"/>
  <c r="G231" i="1"/>
  <c r="D211" i="25"/>
  <c r="G227" i="1"/>
  <c r="D207" i="25"/>
  <c r="D1833" i="25"/>
  <c r="G223" i="1"/>
  <c r="D203" i="25"/>
  <c r="G219" i="1"/>
  <c r="D199" i="25"/>
  <c r="G215" i="1"/>
  <c r="D1787" i="25"/>
  <c r="D196" i="25"/>
  <c r="G211" i="1"/>
  <c r="D192" i="25"/>
  <c r="G207" i="1"/>
  <c r="D188" i="25"/>
  <c r="G203" i="1"/>
  <c r="D2450" i="25"/>
  <c r="D2920" i="25"/>
  <c r="D184" i="25"/>
  <c r="G199" i="1"/>
  <c r="D180" i="25"/>
  <c r="G195" i="1"/>
  <c r="D176" i="25"/>
  <c r="D815" i="25"/>
  <c r="G187" i="1"/>
  <c r="D169" i="25"/>
  <c r="D1751" i="25"/>
  <c r="G183" i="1"/>
  <c r="D165" i="25"/>
  <c r="G175" i="1"/>
  <c r="D157" i="25"/>
  <c r="D1049" i="25"/>
  <c r="G171" i="1"/>
  <c r="D153" i="25"/>
  <c r="D1467" i="25"/>
  <c r="G167" i="1"/>
  <c r="D149" i="25"/>
  <c r="G163" i="1"/>
  <c r="D145" i="25"/>
  <c r="G159" i="1"/>
  <c r="D141" i="25"/>
  <c r="G155" i="1"/>
  <c r="D137" i="25"/>
  <c r="G151" i="1"/>
  <c r="D133" i="25"/>
  <c r="G147" i="1"/>
  <c r="D129" i="25"/>
  <c r="G143" i="1"/>
  <c r="D125" i="25"/>
  <c r="G135" i="1"/>
  <c r="D117" i="25"/>
  <c r="G131" i="1"/>
  <c r="D114" i="25"/>
  <c r="D628" i="25"/>
  <c r="G127" i="1"/>
  <c r="D110" i="25"/>
  <c r="G123" i="1"/>
  <c r="D106" i="25"/>
  <c r="G119" i="1"/>
  <c r="D102" i="25"/>
  <c r="G115" i="1"/>
  <c r="D98" i="25"/>
  <c r="G111" i="1"/>
  <c r="D94" i="25"/>
  <c r="D1090" i="25"/>
  <c r="G107" i="1"/>
  <c r="D90" i="25"/>
  <c r="G103" i="1"/>
  <c r="D86" i="25"/>
  <c r="G99" i="1"/>
  <c r="D82" i="25"/>
  <c r="G95" i="1"/>
  <c r="D78" i="25"/>
  <c r="G91" i="1"/>
  <c r="D74" i="25"/>
  <c r="G87" i="1"/>
  <c r="D70" i="25"/>
  <c r="D364" i="25"/>
  <c r="D1801" i="25"/>
  <c r="G83" i="1"/>
  <c r="D66" i="25"/>
  <c r="G79" i="1"/>
  <c r="D62" i="25"/>
  <c r="D2155" i="25"/>
  <c r="G71" i="1"/>
  <c r="D55" i="25"/>
  <c r="G67" i="1"/>
  <c r="D51" i="25"/>
  <c r="G63" i="1"/>
  <c r="D48" i="25"/>
  <c r="G59" i="1"/>
  <c r="D1202" i="25"/>
  <c r="D44" i="25"/>
  <c r="G55" i="1"/>
  <c r="D40" i="25"/>
  <c r="G51" i="1"/>
  <c r="D36" i="25"/>
  <c r="G47" i="1"/>
  <c r="D32" i="25"/>
  <c r="D1549" i="25"/>
  <c r="D2714" i="25"/>
  <c r="D1697" i="25"/>
  <c r="D2486" i="25"/>
  <c r="G43" i="1"/>
  <c r="D28" i="25"/>
  <c r="G39" i="1"/>
  <c r="D25" i="25"/>
  <c r="G34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6" i="1"/>
  <c r="D2452" i="25"/>
  <c r="G2524" i="1"/>
  <c r="D2441" i="25"/>
  <c r="G2520" i="1"/>
  <c r="D2437" i="25"/>
  <c r="G2512" i="1"/>
  <c r="D2429" i="25"/>
  <c r="G2504" i="1"/>
  <c r="D2421" i="25"/>
  <c r="G2492" i="1"/>
  <c r="D2409" i="25"/>
  <c r="G2488" i="1"/>
  <c r="D2405" i="25"/>
  <c r="G2484" i="1"/>
  <c r="D2401" i="25"/>
  <c r="G2476" i="1"/>
  <c r="D2393" i="25"/>
  <c r="G2472" i="1"/>
  <c r="D2389" i="25"/>
  <c r="G2464" i="1"/>
  <c r="D2382" i="25"/>
  <c r="G2460" i="1"/>
  <c r="D2378" i="25"/>
  <c r="G2456" i="1"/>
  <c r="D2374" i="25"/>
  <c r="G2448" i="1"/>
  <c r="D2366" i="25"/>
  <c r="G2436" i="1"/>
  <c r="D2354" i="25"/>
  <c r="G2416" i="1"/>
  <c r="D2334" i="25"/>
  <c r="G2412" i="1"/>
  <c r="D2330" i="25"/>
  <c r="G2408" i="1"/>
  <c r="D2326" i="25"/>
  <c r="G2396" i="1"/>
  <c r="D2314" i="25"/>
  <c r="G2392" i="1"/>
  <c r="D2310" i="25"/>
  <c r="G2388" i="1"/>
  <c r="D2307" i="25"/>
  <c r="G2551" i="1"/>
  <c r="D2466" i="25"/>
  <c r="G2547" i="1"/>
  <c r="D2462" i="25"/>
  <c r="G2552" i="1"/>
  <c r="D2467" i="25"/>
  <c r="G2554" i="1"/>
  <c r="D2469" i="25"/>
  <c r="G2697" i="1"/>
  <c r="D2605" i="25"/>
  <c r="G2688" i="1"/>
  <c r="D2597" i="25"/>
  <c r="G2679" i="1"/>
  <c r="D2589" i="25"/>
  <c r="G2675" i="1"/>
  <c r="D2585" i="25"/>
  <c r="G2671" i="1"/>
  <c r="D2581" i="25"/>
  <c r="G2667" i="1"/>
  <c r="D2577" i="25"/>
  <c r="G2658" i="1"/>
  <c r="D2569" i="25"/>
  <c r="G2654" i="1"/>
  <c r="D2565" i="25"/>
  <c r="G2649" i="1"/>
  <c r="D2561" i="25"/>
  <c r="G2645" i="1"/>
  <c r="D2557" i="25"/>
  <c r="G2628" i="1"/>
  <c r="D2541" i="25"/>
  <c r="G2624" i="1"/>
  <c r="D2537" i="25"/>
  <c r="G2620" i="1"/>
  <c r="D2533" i="25"/>
  <c r="G2615" i="1"/>
  <c r="D2529" i="25"/>
  <c r="G2611" i="1"/>
  <c r="D2525" i="25"/>
  <c r="G2607" i="1"/>
  <c r="D2521" i="25"/>
  <c r="G2603" i="1"/>
  <c r="D2517" i="25"/>
  <c r="G2599" i="1"/>
  <c r="D2513" i="25"/>
  <c r="G2591" i="1"/>
  <c r="D2505" i="25"/>
  <c r="G2587" i="1"/>
  <c r="D2501" i="25"/>
  <c r="G2583" i="1"/>
  <c r="D2497" i="25"/>
  <c r="G2579" i="1"/>
  <c r="D2493" i="25"/>
  <c r="G2575" i="1"/>
  <c r="D2489" i="25"/>
  <c r="G2571" i="1"/>
  <c r="D2485" i="25"/>
  <c r="D2713" i="25"/>
  <c r="G2567" i="1"/>
  <c r="D2481" i="25"/>
  <c r="G2563" i="1"/>
  <c r="D2477" i="25"/>
  <c r="G2" i="1"/>
  <c r="D441" i="25"/>
  <c r="D2" i="25"/>
  <c r="F2" i="25" s="1"/>
  <c r="D2610" i="25"/>
  <c r="D2028" i="25"/>
  <c r="G2382" i="1"/>
  <c r="D2301" i="25"/>
  <c r="G2378" i="1"/>
  <c r="D2297" i="25"/>
  <c r="G2374" i="1"/>
  <c r="D2293" i="25"/>
  <c r="G2362" i="1"/>
  <c r="D2523" i="25"/>
  <c r="D2281" i="25"/>
  <c r="G2346" i="1"/>
  <c r="D2265" i="25"/>
  <c r="G2342" i="1"/>
  <c r="D2261" i="25"/>
  <c r="G2338" i="1"/>
  <c r="D2257" i="25"/>
  <c r="G2330" i="1"/>
  <c r="D2249" i="25"/>
  <c r="G2326" i="1"/>
  <c r="D2245" i="25"/>
  <c r="G2322" i="1"/>
  <c r="D2241" i="25"/>
  <c r="G2314" i="1"/>
  <c r="D2233" i="25"/>
  <c r="G2310" i="1"/>
  <c r="D2229" i="25"/>
  <c r="G2305" i="1"/>
  <c r="D2667" i="25"/>
  <c r="D2224" i="25"/>
  <c r="G2281" i="1"/>
  <c r="D2202" i="25"/>
  <c r="G2273" i="1"/>
  <c r="D2194" i="25"/>
  <c r="G2265" i="1"/>
  <c r="D2509" i="25"/>
  <c r="D2186" i="25"/>
  <c r="G2261" i="1"/>
  <c r="D2182" i="25"/>
  <c r="G2257" i="1"/>
  <c r="D2178" i="25"/>
  <c r="G2253" i="1"/>
  <c r="D2174" i="25"/>
  <c r="G2249" i="1"/>
  <c r="D2170" i="25"/>
  <c r="G2245" i="1"/>
  <c r="D2166" i="25"/>
  <c r="G2241" i="1"/>
  <c r="D2162" i="25"/>
  <c r="G2237" i="1"/>
  <c r="D2158" i="25"/>
  <c r="G2225" i="1"/>
  <c r="D2146" i="25"/>
  <c r="G2221" i="1"/>
  <c r="D2143" i="25"/>
  <c r="G2217" i="1"/>
  <c r="D2139" i="25"/>
  <c r="D2141" i="25"/>
  <c r="G2213" i="1"/>
  <c r="D2135" i="25"/>
  <c r="G2209" i="1"/>
  <c r="D2131" i="25"/>
  <c r="G2205" i="1"/>
  <c r="D2127" i="25"/>
  <c r="G2197" i="1"/>
  <c r="D2120" i="25"/>
  <c r="G2193" i="1"/>
  <c r="D2117" i="25"/>
  <c r="G2189" i="1"/>
  <c r="D2113" i="25"/>
  <c r="G2181" i="1"/>
  <c r="D2107" i="25"/>
  <c r="G2177" i="1"/>
  <c r="D2103" i="25"/>
  <c r="G2172" i="1"/>
  <c r="D2099" i="25"/>
  <c r="G2168" i="1"/>
  <c r="D2095" i="25"/>
  <c r="G2164" i="1"/>
  <c r="D2091" i="25"/>
  <c r="G2160" i="1"/>
  <c r="D2087" i="25"/>
  <c r="G2156" i="1"/>
  <c r="D2101" i="25"/>
  <c r="D2084" i="25"/>
  <c r="G2148" i="1"/>
  <c r="D2079" i="25"/>
  <c r="G2144" i="1"/>
  <c r="D2077" i="25"/>
  <c r="G2123" i="1"/>
  <c r="D2071" i="25"/>
  <c r="G2119" i="1"/>
  <c r="D2067" i="25"/>
  <c r="G2115" i="1"/>
  <c r="D2063" i="25"/>
  <c r="G2111" i="1"/>
  <c r="D2059" i="25"/>
  <c r="G2107" i="1"/>
  <c r="D2055" i="25"/>
  <c r="G2099" i="1"/>
  <c r="D2047" i="25"/>
  <c r="G2095" i="1"/>
  <c r="D2043" i="25"/>
  <c r="G2087" i="1"/>
  <c r="D2035" i="25"/>
  <c r="G2075" i="1"/>
  <c r="D2023" i="25"/>
  <c r="G2067" i="1"/>
  <c r="D2015" i="25"/>
  <c r="G2063" i="1"/>
  <c r="D2011" i="25"/>
  <c r="G2059" i="1"/>
  <c r="D2007" i="25"/>
  <c r="G2055" i="1"/>
  <c r="D2003" i="25"/>
  <c r="G2047" i="1"/>
  <c r="D1995" i="25"/>
  <c r="G2043" i="1"/>
  <c r="D1991" i="25"/>
  <c r="G2039" i="1"/>
  <c r="D1987" i="25"/>
  <c r="G2027" i="1"/>
  <c r="D1975" i="25"/>
  <c r="G2023" i="1"/>
  <c r="D1971" i="25"/>
  <c r="G2015" i="1"/>
  <c r="D1963" i="25"/>
  <c r="G1999" i="1"/>
  <c r="D1947" i="25"/>
  <c r="G1995" i="1"/>
  <c r="D1944" i="25"/>
  <c r="G1987" i="1"/>
  <c r="D2751" i="25"/>
  <c r="D1936" i="25"/>
  <c r="D2212" i="25"/>
  <c r="G1983" i="1"/>
  <c r="D1932" i="25"/>
  <c r="G1979" i="1"/>
  <c r="D1928" i="25"/>
  <c r="G1975" i="1"/>
  <c r="D1924" i="25"/>
  <c r="G1971" i="1"/>
  <c r="D1920" i="25"/>
  <c r="G1963" i="1"/>
  <c r="D1912" i="25"/>
  <c r="G1959" i="1"/>
  <c r="D1908" i="25"/>
  <c r="G1947" i="1"/>
  <c r="D1896" i="25"/>
  <c r="G1943" i="1"/>
  <c r="D1892" i="25"/>
  <c r="G1939" i="1"/>
  <c r="D1888" i="25"/>
  <c r="G1919" i="1"/>
  <c r="D1935" i="25"/>
  <c r="D1870" i="25"/>
  <c r="G1911" i="1"/>
  <c r="D1862" i="25"/>
  <c r="G1907" i="1"/>
  <c r="D1858" i="25"/>
  <c r="G1903" i="1"/>
  <c r="D1854" i="25"/>
  <c r="G1899" i="1"/>
  <c r="D1850" i="25"/>
  <c r="G1895" i="1"/>
  <c r="D1846" i="25"/>
  <c r="G1887" i="1"/>
  <c r="D1838" i="25"/>
  <c r="G1871" i="1"/>
  <c r="D1824" i="25"/>
  <c r="G1867" i="1"/>
  <c r="D1820" i="25"/>
  <c r="G1863" i="1"/>
  <c r="D1816" i="25"/>
  <c r="G1859" i="1"/>
  <c r="D1812" i="25"/>
  <c r="G1855" i="1"/>
  <c r="D1808" i="25"/>
  <c r="G1851" i="1"/>
  <c r="D1804" i="25"/>
  <c r="G1847" i="1"/>
  <c r="D1800" i="25"/>
  <c r="D2375" i="25"/>
  <c r="G1843" i="1"/>
  <c r="D1796" i="25"/>
  <c r="G1839" i="1"/>
  <c r="D1792" i="25"/>
  <c r="G1835" i="1"/>
  <c r="D1788" i="25"/>
  <c r="G1831" i="1"/>
  <c r="D1784" i="25"/>
  <c r="D2150" i="25"/>
  <c r="G1827" i="1"/>
  <c r="D1780" i="25"/>
  <c r="G1815" i="1"/>
  <c r="D1768" i="25"/>
  <c r="D2471" i="25"/>
  <c r="G1811" i="1"/>
  <c r="D1764" i="25"/>
  <c r="G1803" i="1"/>
  <c r="D2040" i="25"/>
  <c r="D1756" i="25"/>
  <c r="D1884" i="25"/>
  <c r="G1799" i="1"/>
  <c r="D1752" i="25"/>
  <c r="G1791" i="1"/>
  <c r="D1745" i="25"/>
  <c r="G1787" i="1"/>
  <c r="D1741" i="25"/>
  <c r="G1783" i="1"/>
  <c r="D1737" i="25"/>
  <c r="G1779" i="1"/>
  <c r="D2727" i="25"/>
  <c r="D2190" i="25"/>
  <c r="D1733" i="25"/>
  <c r="G1767" i="1"/>
  <c r="D1992" i="25"/>
  <c r="D1721" i="25"/>
  <c r="G1763" i="1"/>
  <c r="D1717" i="25"/>
  <c r="G1759" i="1"/>
  <c r="D1713" i="25"/>
  <c r="G1747" i="1"/>
  <c r="D1702" i="25"/>
  <c r="G1743" i="1"/>
  <c r="D1698" i="25"/>
  <c r="G1739" i="1"/>
  <c r="D1694" i="25"/>
  <c r="G1735" i="1"/>
  <c r="D1690" i="25"/>
  <c r="G1731" i="1"/>
  <c r="D1686" i="25"/>
  <c r="G1727" i="1"/>
  <c r="D1682" i="25"/>
  <c r="G1723" i="1"/>
  <c r="D1678" i="25"/>
  <c r="D1954" i="25"/>
  <c r="G1719" i="1"/>
  <c r="D1674" i="25"/>
  <c r="G1715" i="1"/>
  <c r="D1670" i="25"/>
  <c r="G1703" i="1"/>
  <c r="D1659" i="25"/>
  <c r="G1699" i="1"/>
  <c r="D1655" i="25"/>
  <c r="G1695" i="1"/>
  <c r="D1651" i="25"/>
  <c r="G1691" i="1"/>
  <c r="D1647" i="25"/>
  <c r="G1687" i="1"/>
  <c r="D1643" i="25"/>
  <c r="G1683" i="1"/>
  <c r="D1639" i="25"/>
  <c r="G1678" i="1"/>
  <c r="D1635" i="25"/>
  <c r="G1674" i="1"/>
  <c r="D1631" i="25"/>
  <c r="G1666" i="1"/>
  <c r="D1623" i="25"/>
  <c r="G1662" i="1"/>
  <c r="D1619" i="25"/>
  <c r="G1658" i="1"/>
  <c r="D1615" i="25"/>
  <c r="D2221" i="25"/>
  <c r="G1630" i="1"/>
  <c r="D1587" i="25"/>
  <c r="G1626" i="1"/>
  <c r="D1583" i="25"/>
  <c r="G1622" i="1"/>
  <c r="D1579" i="25"/>
  <c r="G1614" i="1"/>
  <c r="D1571" i="25"/>
  <c r="G1610" i="1"/>
  <c r="D1567" i="25"/>
  <c r="G1606" i="1"/>
  <c r="D1563" i="25"/>
  <c r="G1602" i="1"/>
  <c r="D1559" i="25"/>
  <c r="D1828" i="25"/>
  <c r="G1598" i="1"/>
  <c r="D1555" i="25"/>
  <c r="G1586" i="1"/>
  <c r="D1543" i="25"/>
  <c r="G1582" i="1"/>
  <c r="D1540" i="25"/>
  <c r="G1578" i="1"/>
  <c r="D2778" i="25"/>
  <c r="D1536" i="25"/>
  <c r="G1574" i="1"/>
  <c r="D1532" i="25"/>
  <c r="G1570" i="1"/>
  <c r="D1528" i="25"/>
  <c r="G1566" i="1"/>
  <c r="D1524" i="25"/>
  <c r="G1562" i="1"/>
  <c r="D1520" i="25"/>
  <c r="G1558" i="1"/>
  <c r="D1516" i="25"/>
  <c r="G1550" i="1"/>
  <c r="D1508" i="25"/>
  <c r="G1546" i="1"/>
  <c r="D1504" i="25"/>
  <c r="G1542" i="1"/>
  <c r="D2031" i="25"/>
  <c r="D1500" i="25"/>
  <c r="G1538" i="1"/>
  <c r="D1496" i="25"/>
  <c r="G1534" i="1"/>
  <c r="D1866" i="25"/>
  <c r="D1492" i="25"/>
  <c r="G1526" i="1"/>
  <c r="D1484" i="25"/>
  <c r="D2549" i="25"/>
  <c r="G1522" i="1"/>
  <c r="D1480" i="25"/>
  <c r="D2546" i="25"/>
  <c r="G1514" i="1"/>
  <c r="D1472" i="25"/>
  <c r="G1510" i="1"/>
  <c r="D1468" i="25"/>
  <c r="G1506" i="1"/>
  <c r="D1464" i="25"/>
  <c r="G1498" i="1"/>
  <c r="D1456" i="25"/>
  <c r="G1494" i="1"/>
  <c r="D1452" i="25"/>
  <c r="G1490" i="1"/>
  <c r="D1448" i="25"/>
  <c r="G1486" i="1"/>
  <c r="D1444" i="25"/>
  <c r="G1482" i="1"/>
  <c r="D1440" i="25"/>
  <c r="G1478" i="1"/>
  <c r="D1436" i="25"/>
  <c r="G1470" i="1"/>
  <c r="D1428" i="25"/>
  <c r="G1462" i="1"/>
  <c r="D1420" i="25"/>
  <c r="G1458" i="1"/>
  <c r="D1416" i="25"/>
  <c r="G1454" i="1"/>
  <c r="D1412" i="25"/>
  <c r="G1446" i="1"/>
  <c r="D1560" i="25"/>
  <c r="D1406" i="25"/>
  <c r="D1973" i="25"/>
  <c r="D2308" i="25"/>
  <c r="G1442" i="1"/>
  <c r="D1402" i="25"/>
  <c r="G1438" i="1"/>
  <c r="D1398" i="25"/>
  <c r="G1434" i="1"/>
  <c r="D1394" i="25"/>
  <c r="G1430" i="1"/>
  <c r="D1390" i="25"/>
  <c r="G1426" i="1"/>
  <c r="D1386" i="25"/>
  <c r="D1783" i="25"/>
  <c r="G1422" i="1"/>
  <c r="D1382" i="25"/>
  <c r="G1418" i="1"/>
  <c r="D1378" i="25"/>
  <c r="G1414" i="1"/>
  <c r="D1374" i="25"/>
  <c r="D1940" i="25"/>
  <c r="G1406" i="1"/>
  <c r="D1366" i="25"/>
  <c r="G1402" i="1"/>
  <c r="D1362" i="25"/>
  <c r="G1398" i="1"/>
  <c r="D1358" i="25"/>
  <c r="G1394" i="1"/>
  <c r="D1354" i="25"/>
  <c r="G1390" i="1"/>
  <c r="D1351" i="25"/>
  <c r="G1386" i="1"/>
  <c r="D1347" i="25"/>
  <c r="G1378" i="1"/>
  <c r="D1339" i="25"/>
  <c r="G1374" i="1"/>
  <c r="D1335" i="25"/>
  <c r="G1370" i="1"/>
  <c r="D1331" i="25"/>
  <c r="G1366" i="1"/>
  <c r="D1327" i="25"/>
  <c r="G1358" i="1"/>
  <c r="D2921" i="25"/>
  <c r="D1321" i="25"/>
  <c r="G1354" i="1"/>
  <c r="D1317" i="25"/>
  <c r="G1350" i="1"/>
  <c r="D1313" i="25"/>
  <c r="G1346" i="1"/>
  <c r="D1309" i="25"/>
  <c r="G1342" i="1"/>
  <c r="D1305" i="25"/>
  <c r="G1330" i="1"/>
  <c r="D2559" i="25"/>
  <c r="D1294" i="25"/>
  <c r="G1326" i="1"/>
  <c r="D1290" i="25"/>
  <c r="G1322" i="1"/>
  <c r="D2348" i="25"/>
  <c r="D1286" i="25"/>
  <c r="G1318" i="1"/>
  <c r="D1282" i="25"/>
  <c r="G1314" i="1"/>
  <c r="D2339" i="25"/>
  <c r="D1279" i="25"/>
  <c r="G1310" i="1"/>
  <c r="D1275" i="25"/>
  <c r="G1306" i="1"/>
  <c r="D1271" i="25"/>
  <c r="G1302" i="1"/>
  <c r="D1267" i="25"/>
  <c r="G1290" i="1"/>
  <c r="D1255" i="25"/>
  <c r="G1286" i="1"/>
  <c r="D1251" i="25"/>
  <c r="D2192" i="25"/>
  <c r="D1578" i="25"/>
  <c r="G1278" i="1"/>
  <c r="D1243" i="25"/>
  <c r="D2311" i="25"/>
  <c r="G1274" i="1"/>
  <c r="D1239" i="25"/>
  <c r="G1270" i="1"/>
  <c r="D1235" i="25"/>
  <c r="D2275" i="25"/>
  <c r="G1266" i="1"/>
  <c r="D1232" i="25"/>
  <c r="G1254" i="1"/>
  <c r="D1221" i="25"/>
  <c r="G1250" i="1"/>
  <c r="D1217" i="25"/>
  <c r="G1246" i="1"/>
  <c r="D1213" i="25"/>
  <c r="G1242" i="1"/>
  <c r="D1209" i="25"/>
  <c r="G1238" i="1"/>
  <c r="D1389" i="25"/>
  <c r="D1205" i="25"/>
  <c r="D1793" i="25"/>
  <c r="G1234" i="1"/>
  <c r="D1201" i="25"/>
  <c r="G1230" i="1"/>
  <c r="D1197" i="25"/>
  <c r="G1226" i="1"/>
  <c r="D1193" i="25"/>
  <c r="G1222" i="1"/>
  <c r="D1189" i="25"/>
  <c r="G1218" i="1"/>
  <c r="D1185" i="25"/>
  <c r="G1214" i="1"/>
  <c r="D1181" i="25"/>
  <c r="G1210" i="1"/>
  <c r="D1177" i="25"/>
  <c r="G1206" i="1"/>
  <c r="D1173" i="25"/>
  <c r="G1202" i="1"/>
  <c r="D2591" i="25"/>
  <c r="D1169" i="25"/>
  <c r="G1198" i="1"/>
  <c r="D1165" i="25"/>
  <c r="D2914" i="25"/>
  <c r="G1194" i="1"/>
  <c r="D1903" i="25"/>
  <c r="D1161" i="25"/>
  <c r="G1186" i="1"/>
  <c r="D1153" i="25"/>
  <c r="D2750" i="25"/>
  <c r="G1182" i="1"/>
  <c r="D2869" i="25"/>
  <c r="D1149" i="25"/>
  <c r="G1178" i="1"/>
  <c r="D1145" i="25"/>
  <c r="G1174" i="1"/>
  <c r="D1141" i="25"/>
  <c r="G1170" i="1"/>
  <c r="D1137" i="25"/>
  <c r="G1166" i="1"/>
  <c r="D1133" i="25"/>
  <c r="G1162" i="1"/>
  <c r="D2163" i="25"/>
  <c r="D1959" i="25"/>
  <c r="D1129" i="25"/>
  <c r="G1158" i="1"/>
  <c r="D1125" i="25"/>
  <c r="G1154" i="1"/>
  <c r="D1121" i="25"/>
  <c r="G1150" i="1"/>
  <c r="D1117" i="25"/>
  <c r="G1146" i="1"/>
  <c r="D1113" i="25"/>
  <c r="G1142" i="1"/>
  <c r="D1109" i="25"/>
  <c r="G1138" i="1"/>
  <c r="D1105" i="25"/>
  <c r="G1134" i="1"/>
  <c r="D1101" i="25"/>
  <c r="G1126" i="1"/>
  <c r="D1093" i="25"/>
  <c r="G1122" i="1"/>
  <c r="D1089" i="25"/>
  <c r="G1118" i="1"/>
  <c r="D1085" i="25"/>
  <c r="G1114" i="1"/>
  <c r="D1081" i="25"/>
  <c r="G1110" i="1"/>
  <c r="D1077" i="25"/>
  <c r="G1098" i="1"/>
  <c r="D1066" i="25"/>
  <c r="G1094" i="1"/>
  <c r="D1062" i="25"/>
  <c r="G1086" i="1"/>
  <c r="D1054" i="25"/>
  <c r="G1082" i="1"/>
  <c r="D1050" i="25"/>
  <c r="D1600" i="25"/>
  <c r="G1078" i="1"/>
  <c r="D1046" i="25"/>
  <c r="G1070" i="1"/>
  <c r="D1038" i="25"/>
  <c r="G1066" i="1"/>
  <c r="D1034" i="25"/>
  <c r="G1062" i="1"/>
  <c r="D1030" i="25"/>
  <c r="G1058" i="1"/>
  <c r="D1026" i="25"/>
  <c r="D1147" i="25"/>
  <c r="G1054" i="1"/>
  <c r="D1022" i="25"/>
  <c r="G1050" i="1"/>
  <c r="D1018" i="25"/>
  <c r="G1046" i="1"/>
  <c r="D1014" i="25"/>
  <c r="G1042" i="1"/>
  <c r="D1010" i="25"/>
  <c r="G1038" i="1"/>
  <c r="D1006" i="25"/>
  <c r="G1034" i="1"/>
  <c r="D1002" i="25"/>
  <c r="G1030" i="1"/>
  <c r="D998" i="25"/>
  <c r="G1026" i="1"/>
  <c r="D994" i="25"/>
  <c r="G1022" i="1"/>
  <c r="D990" i="25"/>
  <c r="G1018" i="1"/>
  <c r="D986" i="25"/>
  <c r="G1014" i="1"/>
  <c r="D982" i="25"/>
  <c r="G1010" i="1"/>
  <c r="D978" i="25"/>
  <c r="G1006" i="1"/>
  <c r="D974" i="25"/>
  <c r="D2046" i="25"/>
  <c r="G1002" i="1"/>
  <c r="D970" i="25"/>
  <c r="G998" i="1"/>
  <c r="D966" i="25"/>
  <c r="G994" i="1"/>
  <c r="D962" i="25"/>
  <c r="G990" i="1"/>
  <c r="D958" i="25"/>
  <c r="G974" i="1"/>
  <c r="D943" i="25"/>
  <c r="G970" i="1"/>
  <c r="D939" i="25"/>
  <c r="G966" i="1"/>
  <c r="D935" i="25"/>
  <c r="G962" i="1"/>
  <c r="D931" i="25"/>
  <c r="G958" i="1"/>
  <c r="D927" i="25"/>
  <c r="D2347" i="25"/>
  <c r="D1490" i="25"/>
  <c r="G950" i="1"/>
  <c r="D919" i="25"/>
  <c r="D1474" i="25"/>
  <c r="G946" i="1"/>
  <c r="D915" i="25"/>
  <c r="G942" i="1"/>
  <c r="D911" i="25"/>
  <c r="G938" i="1"/>
  <c r="D2019" i="25"/>
  <c r="D907" i="25"/>
  <c r="G934" i="1"/>
  <c r="D903" i="25"/>
  <c r="G930" i="1"/>
  <c r="D899" i="25"/>
  <c r="G926" i="1"/>
  <c r="D895" i="25"/>
  <c r="G922" i="1"/>
  <c r="D891" i="25"/>
  <c r="G918" i="1"/>
  <c r="D887" i="25"/>
  <c r="G914" i="1"/>
  <c r="D883" i="25"/>
  <c r="G910" i="1"/>
  <c r="D2319" i="25"/>
  <c r="D1576" i="25"/>
  <c r="D879" i="25"/>
  <c r="G906" i="1"/>
  <c r="D875" i="25"/>
  <c r="G902" i="1"/>
  <c r="D871" i="25"/>
  <c r="G898" i="1"/>
  <c r="D867" i="25"/>
  <c r="G894" i="1"/>
  <c r="D863" i="25"/>
  <c r="G890" i="1"/>
  <c r="D859" i="25"/>
  <c r="G886" i="1"/>
  <c r="D855" i="25"/>
  <c r="G882" i="1"/>
  <c r="D851" i="25"/>
  <c r="G878" i="1"/>
  <c r="D847" i="25"/>
  <c r="G874" i="1"/>
  <c r="D843" i="25"/>
  <c r="G870" i="1"/>
  <c r="D839" i="25"/>
  <c r="G862" i="1"/>
  <c r="D831" i="25"/>
  <c r="G858" i="1"/>
  <c r="D1392" i="25"/>
  <c r="D827" i="25"/>
  <c r="G850" i="1"/>
  <c r="D821" i="25"/>
  <c r="G846" i="1"/>
  <c r="D817" i="25"/>
  <c r="G842" i="1"/>
  <c r="D813" i="25"/>
  <c r="D1307" i="25"/>
  <c r="G838" i="1"/>
  <c r="D809" i="25"/>
  <c r="G834" i="1"/>
  <c r="D805" i="25"/>
  <c r="G830" i="1"/>
  <c r="D801" i="25"/>
  <c r="G826" i="1"/>
  <c r="D797" i="25"/>
  <c r="G822" i="1"/>
  <c r="D793" i="25"/>
  <c r="D2720" i="25"/>
  <c r="G818" i="1"/>
  <c r="D789" i="25"/>
  <c r="G810" i="1"/>
  <c r="D782" i="25"/>
  <c r="D2681" i="25"/>
  <c r="G806" i="1"/>
  <c r="D778" i="25"/>
  <c r="G802" i="1"/>
  <c r="D774" i="25"/>
  <c r="G798" i="1"/>
  <c r="D770" i="25"/>
  <c r="G794" i="1"/>
  <c r="D766" i="25"/>
  <c r="G790" i="1"/>
  <c r="D762" i="25"/>
  <c r="G786" i="1"/>
  <c r="D758" i="25"/>
  <c r="G782" i="1"/>
  <c r="D754" i="25"/>
  <c r="G778" i="1"/>
  <c r="D750" i="25"/>
  <c r="G774" i="1"/>
  <c r="D746" i="25"/>
  <c r="G766" i="1"/>
  <c r="D738" i="25"/>
  <c r="G762" i="1"/>
  <c r="D734" i="25"/>
  <c r="G758" i="1"/>
  <c r="D730" i="25"/>
  <c r="D2708" i="25"/>
  <c r="G754" i="1"/>
  <c r="D1291" i="25"/>
  <c r="D726" i="25"/>
  <c r="G750" i="1"/>
  <c r="D722" i="25"/>
  <c r="D1691" i="25"/>
  <c r="G742" i="1"/>
  <c r="D714" i="25"/>
  <c r="G738" i="1"/>
  <c r="D710" i="25"/>
  <c r="G734" i="1"/>
  <c r="D706" i="25"/>
  <c r="D1377" i="25"/>
  <c r="D2468" i="25"/>
  <c r="G730" i="1"/>
  <c r="D702" i="25"/>
  <c r="D1104" i="25"/>
  <c r="D2777" i="25"/>
  <c r="G722" i="1"/>
  <c r="D694" i="25"/>
  <c r="D2767" i="25"/>
  <c r="G718" i="1"/>
  <c r="D690" i="25"/>
  <c r="G714" i="1"/>
  <c r="D686" i="25"/>
  <c r="D1065" i="25"/>
  <c r="G710" i="1"/>
  <c r="D1880" i="25"/>
  <c r="D683" i="25"/>
  <c r="G706" i="1"/>
  <c r="D679" i="25"/>
  <c r="D2707" i="25"/>
  <c r="D2213" i="25"/>
  <c r="G698" i="1"/>
  <c r="D671" i="25"/>
  <c r="D1499" i="25"/>
  <c r="D2029" i="25"/>
  <c r="D1301" i="25"/>
  <c r="G694" i="1"/>
  <c r="D2568" i="25"/>
  <c r="D667" i="25"/>
  <c r="G690" i="1"/>
  <c r="D664" i="25"/>
  <c r="G686" i="1"/>
  <c r="D660" i="25"/>
  <c r="G682" i="1"/>
  <c r="D656" i="25"/>
  <c r="G678" i="1"/>
  <c r="D1588" i="25"/>
  <c r="D652" i="25"/>
  <c r="G674" i="1"/>
  <c r="D648" i="25"/>
  <c r="G670" i="1"/>
  <c r="D644" i="25"/>
  <c r="G666" i="1"/>
  <c r="D640" i="25"/>
  <c r="G662" i="1"/>
  <c r="D636" i="25"/>
  <c r="G658" i="1"/>
  <c r="D632" i="25"/>
  <c r="G646" i="1"/>
  <c r="D620" i="25"/>
  <c r="G642" i="1"/>
  <c r="D616" i="25"/>
  <c r="G638" i="1"/>
  <c r="D612" i="25"/>
  <c r="G634" i="1"/>
  <c r="D608" i="25"/>
  <c r="G630" i="1"/>
  <c r="D604" i="25"/>
  <c r="G626" i="1"/>
  <c r="D600" i="25"/>
  <c r="D2690" i="25"/>
  <c r="D2817" i="25"/>
  <c r="G622" i="1"/>
  <c r="D596" i="25"/>
  <c r="G618" i="1"/>
  <c r="D592" i="25"/>
  <c r="D832" i="25"/>
  <c r="G614" i="1"/>
  <c r="D588" i="25"/>
  <c r="G610" i="1"/>
  <c r="D584" i="25"/>
  <c r="G606" i="1"/>
  <c r="D2475" i="25"/>
  <c r="D580" i="25"/>
  <c r="D1794" i="25"/>
  <c r="G598" i="1"/>
  <c r="D572" i="25"/>
  <c r="G594" i="1"/>
  <c r="D568" i="25"/>
  <c r="G590" i="1"/>
  <c r="D1384" i="25"/>
  <c r="D2461" i="25"/>
  <c r="D564" i="25"/>
  <c r="G586" i="1"/>
  <c r="D560" i="25"/>
  <c r="G582" i="1"/>
  <c r="D761" i="25"/>
  <c r="D557" i="25"/>
  <c r="D1939" i="25"/>
  <c r="D1373" i="25"/>
  <c r="D2666" i="25"/>
  <c r="G578" i="1"/>
  <c r="D553" i="25"/>
  <c r="G574" i="1"/>
  <c r="D549" i="25"/>
  <c r="G570" i="1"/>
  <c r="D545" i="25"/>
  <c r="G566" i="1"/>
  <c r="D541" i="25"/>
  <c r="G562" i="1"/>
  <c r="D537" i="25"/>
  <c r="G558" i="1"/>
  <c r="D533" i="25"/>
  <c r="G554" i="1"/>
  <c r="D529" i="25"/>
  <c r="G550" i="1"/>
  <c r="D525" i="25"/>
  <c r="G546" i="1"/>
  <c r="D521" i="25"/>
  <c r="G542" i="1"/>
  <c r="D517" i="25"/>
  <c r="D2932" i="25"/>
  <c r="G538" i="1"/>
  <c r="D513" i="25"/>
  <c r="D1535" i="25"/>
  <c r="G534" i="1"/>
  <c r="D509" i="25"/>
  <c r="D698" i="25"/>
  <c r="G530" i="1"/>
  <c r="D505" i="25"/>
  <c r="G526" i="1"/>
  <c r="D501" i="25"/>
  <c r="G522" i="1"/>
  <c r="D497" i="25"/>
  <c r="G518" i="1"/>
  <c r="D493" i="25"/>
  <c r="G514" i="1"/>
  <c r="D490" i="25"/>
  <c r="D2457" i="25"/>
  <c r="G510" i="1"/>
  <c r="D487" i="25"/>
  <c r="G506" i="1"/>
  <c r="D483" i="25"/>
  <c r="G502" i="1"/>
  <c r="D479" i="25"/>
  <c r="G498" i="1"/>
  <c r="D475" i="25"/>
  <c r="G494" i="1"/>
  <c r="D471" i="25"/>
  <c r="G490" i="1"/>
  <c r="D467" i="25"/>
  <c r="G486" i="1"/>
  <c r="D463" i="25"/>
  <c r="D2449" i="25"/>
  <c r="G482" i="1"/>
  <c r="D729" i="25"/>
  <c r="D459" i="25"/>
  <c r="G478" i="1"/>
  <c r="D455" i="25"/>
  <c r="G474" i="1"/>
  <c r="D1505" i="25"/>
  <c r="D451" i="25"/>
  <c r="G470" i="1"/>
  <c r="D447" i="25"/>
  <c r="D2447" i="25"/>
  <c r="G458" i="1"/>
  <c r="D437" i="25"/>
  <c r="G454" i="1"/>
  <c r="D433" i="25"/>
  <c r="D2433" i="25"/>
  <c r="G450" i="1"/>
  <c r="D429" i="25"/>
  <c r="G446" i="1"/>
  <c r="D425" i="25"/>
  <c r="G442" i="1"/>
  <c r="D421" i="25"/>
  <c r="G438" i="1"/>
  <c r="D417" i="25"/>
  <c r="G434" i="1"/>
  <c r="D413" i="25"/>
  <c r="G430" i="1"/>
  <c r="D409" i="25"/>
  <c r="G426" i="1"/>
  <c r="D405" i="25"/>
  <c r="G422" i="1"/>
  <c r="D401" i="25"/>
  <c r="G418" i="1"/>
  <c r="D397" i="25"/>
  <c r="G414" i="1"/>
  <c r="D393" i="25"/>
  <c r="G410" i="1"/>
  <c r="D389" i="25"/>
  <c r="G406" i="1"/>
  <c r="D385" i="25"/>
  <c r="G402" i="1"/>
  <c r="D381" i="25"/>
  <c r="G398" i="1"/>
  <c r="D377" i="25"/>
  <c r="G394" i="1"/>
  <c r="D373" i="25"/>
  <c r="G390" i="1"/>
  <c r="D369" i="25"/>
  <c r="G386" i="1"/>
  <c r="D365" i="25"/>
  <c r="G382" i="1"/>
  <c r="D362" i="25"/>
  <c r="G378" i="1"/>
  <c r="D358" i="25"/>
  <c r="G374" i="1"/>
  <c r="D354" i="25"/>
  <c r="G370" i="1"/>
  <c r="D350" i="25"/>
  <c r="G366" i="1"/>
  <c r="D346" i="25"/>
  <c r="G358" i="1"/>
  <c r="D338" i="25"/>
  <c r="G354" i="1"/>
  <c r="D334" i="25"/>
  <c r="G346" i="1"/>
  <c r="D326" i="25"/>
  <c r="G342" i="1"/>
  <c r="D322" i="25"/>
  <c r="G338" i="1"/>
  <c r="D318" i="25"/>
  <c r="D2736" i="25"/>
  <c r="G334" i="1"/>
  <c r="D2197" i="25"/>
  <c r="D314" i="25"/>
  <c r="D1738" i="25"/>
  <c r="G330" i="1"/>
  <c r="D310" i="25"/>
  <c r="G326" i="1"/>
  <c r="D306" i="25"/>
  <c r="G322" i="1"/>
  <c r="D302" i="25"/>
  <c r="G318" i="1"/>
  <c r="D298" i="25"/>
  <c r="G314" i="1"/>
  <c r="D294" i="25"/>
  <c r="G310" i="1"/>
  <c r="D290" i="25"/>
  <c r="G306" i="1"/>
  <c r="D286" i="25"/>
  <c r="D2814" i="25"/>
  <c r="G302" i="1"/>
  <c r="D282" i="25"/>
  <c r="G298" i="1"/>
  <c r="D278" i="25"/>
  <c r="G294" i="1"/>
  <c r="D274" i="25"/>
  <c r="G290" i="1"/>
  <c r="D270" i="25"/>
  <c r="D981" i="25"/>
  <c r="D2290" i="25"/>
  <c r="G286" i="1"/>
  <c r="D266" i="25"/>
  <c r="G282" i="1"/>
  <c r="D262" i="25"/>
  <c r="G274" i="1"/>
  <c r="D254" i="25"/>
  <c r="G270" i="1"/>
  <c r="D1287" i="25"/>
  <c r="D250" i="25"/>
  <c r="G266" i="1"/>
  <c r="D246" i="25"/>
  <c r="G262" i="1"/>
  <c r="D242" i="25"/>
  <c r="G258" i="1"/>
  <c r="D238" i="25"/>
  <c r="G254" i="1"/>
  <c r="D234" i="25"/>
  <c r="G250" i="1"/>
  <c r="D230" i="25"/>
  <c r="G246" i="1"/>
  <c r="D877" i="25"/>
  <c r="D226" i="25"/>
  <c r="D1247" i="25"/>
  <c r="G242" i="1"/>
  <c r="D222" i="25"/>
  <c r="G234" i="1"/>
  <c r="D214" i="25"/>
  <c r="G230" i="1"/>
  <c r="D210" i="25"/>
  <c r="G226" i="1"/>
  <c r="D206" i="25"/>
  <c r="D624" i="25"/>
  <c r="G222" i="1"/>
  <c r="D202" i="25"/>
  <c r="G214" i="1"/>
  <c r="D822" i="25"/>
  <c r="D2264" i="25"/>
  <c r="D195" i="25"/>
  <c r="D1385" i="25"/>
  <c r="G210" i="1"/>
  <c r="D191" i="25"/>
  <c r="G206" i="1"/>
  <c r="D187" i="25"/>
  <c r="G202" i="1"/>
  <c r="D183" i="25"/>
  <c r="G198" i="1"/>
  <c r="D179" i="25"/>
  <c r="G194" i="1"/>
  <c r="D967" i="25"/>
  <c r="D175" i="25"/>
  <c r="D2039" i="25"/>
  <c r="G190" i="1"/>
  <c r="D172" i="25"/>
  <c r="G186" i="1"/>
  <c r="D1155" i="25"/>
  <c r="D2443" i="25"/>
  <c r="D1308" i="25"/>
  <c r="D2353" i="25"/>
  <c r="D168" i="25"/>
  <c r="D1058" i="25"/>
  <c r="D1876" i="25"/>
  <c r="G182" i="1"/>
  <c r="D442" i="25"/>
  <c r="D164" i="25"/>
  <c r="D1873" i="25"/>
  <c r="G178" i="1"/>
  <c r="D1607" i="25"/>
  <c r="D2208" i="25"/>
  <c r="D160" i="25"/>
  <c r="G174" i="1"/>
  <c r="D156" i="25"/>
  <c r="G170" i="1"/>
  <c r="D152" i="25"/>
  <c r="G166" i="1"/>
  <c r="D1933" i="25"/>
  <c r="D148" i="25"/>
  <c r="G162" i="1"/>
  <c r="D144" i="25"/>
  <c r="G154" i="1"/>
  <c r="D136" i="25"/>
  <c r="G150" i="1"/>
  <c r="D132" i="25"/>
  <c r="G146" i="1"/>
  <c r="D128" i="25"/>
  <c r="G142" i="1"/>
  <c r="D1570" i="25"/>
  <c r="D124" i="25"/>
  <c r="G138" i="1"/>
  <c r="D121" i="25"/>
  <c r="D218" i="25"/>
  <c r="D1013" i="25"/>
  <c r="D2840" i="25"/>
  <c r="D631" i="25"/>
  <c r="D2512" i="25"/>
  <c r="D1982" i="25"/>
  <c r="D120" i="25"/>
  <c r="G130" i="1"/>
  <c r="D113" i="25"/>
  <c r="D1566" i="25"/>
  <c r="G126" i="1"/>
  <c r="D109" i="25"/>
  <c r="G122" i="1"/>
  <c r="D105" i="25"/>
  <c r="D1830" i="25"/>
  <c r="G118" i="1"/>
  <c r="D101" i="25"/>
  <c r="G114" i="1"/>
  <c r="D97" i="25"/>
  <c r="G110" i="1"/>
  <c r="D93" i="25"/>
  <c r="G106" i="1"/>
  <c r="D89" i="25"/>
  <c r="G102" i="1"/>
  <c r="D85" i="25"/>
  <c r="G98" i="1"/>
  <c r="D81" i="25"/>
  <c r="D1925" i="25"/>
  <c r="G94" i="1"/>
  <c r="D77" i="25"/>
  <c r="G90" i="1"/>
  <c r="D73" i="25"/>
  <c r="G86" i="1"/>
  <c r="D69" i="25"/>
  <c r="G82" i="1"/>
  <c r="D65" i="25"/>
  <c r="G78" i="1"/>
  <c r="D61" i="25"/>
  <c r="G74" i="1"/>
  <c r="D58" i="25"/>
  <c r="G70" i="1"/>
  <c r="D54" i="25"/>
  <c r="G62" i="1"/>
  <c r="D573" i="25"/>
  <c r="D47" i="25"/>
  <c r="D1074" i="25"/>
  <c r="G58" i="1"/>
  <c r="D43" i="25"/>
  <c r="G54" i="1"/>
  <c r="D39" i="25"/>
  <c r="G50" i="1"/>
  <c r="D35" i="25"/>
  <c r="G46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9" i="1"/>
  <c r="D2455" i="25"/>
  <c r="G2535" i="1"/>
  <c r="D2451" i="25"/>
  <c r="G2511" i="1"/>
  <c r="D2428" i="25"/>
  <c r="G2503" i="1"/>
  <c r="D2420" i="25"/>
  <c r="G2491" i="1"/>
  <c r="D2408" i="25"/>
  <c r="G2487" i="1"/>
  <c r="D2404" i="25"/>
  <c r="G2483" i="1"/>
  <c r="D2400" i="25"/>
  <c r="G2479" i="1"/>
  <c r="D2396" i="25"/>
  <c r="G2467" i="1"/>
  <c r="D2385" i="25"/>
  <c r="G2463" i="1"/>
  <c r="D2381" i="25"/>
  <c r="G2459" i="1"/>
  <c r="D2377" i="25"/>
  <c r="G2451" i="1"/>
  <c r="D2369" i="25"/>
  <c r="G2439" i="1"/>
  <c r="D2357" i="25"/>
  <c r="G2431" i="1"/>
  <c r="D2747" i="25"/>
  <c r="D2349" i="25"/>
  <c r="G2415" i="1"/>
  <c r="D2333" i="25"/>
  <c r="G2411" i="1"/>
  <c r="D2329" i="25"/>
  <c r="G2407" i="1"/>
  <c r="D2425" i="25"/>
  <c r="D2325" i="25"/>
  <c r="G2399" i="1"/>
  <c r="D2317" i="25"/>
  <c r="G2387" i="1"/>
  <c r="D2306" i="25"/>
  <c r="G2550" i="1"/>
  <c r="D2465" i="25"/>
  <c r="G2696" i="1"/>
  <c r="D2604" i="25"/>
  <c r="G2691" i="1"/>
  <c r="D2600" i="25"/>
  <c r="G2687" i="1"/>
  <c r="D2596" i="25"/>
  <c r="G2678" i="1"/>
  <c r="D2588" i="25"/>
  <c r="G2666" i="1"/>
  <c r="D2576" i="25"/>
  <c r="G2662" i="1"/>
  <c r="D2572" i="25"/>
  <c r="G2653" i="1"/>
  <c r="D2564" i="25"/>
  <c r="G2648" i="1"/>
  <c r="D2560" i="25"/>
  <c r="G2644" i="1"/>
  <c r="D2556" i="25"/>
  <c r="G2627" i="1"/>
  <c r="D2540" i="25"/>
  <c r="D2895" i="25"/>
  <c r="G2623" i="1"/>
  <c r="D2536" i="25"/>
  <c r="G2619" i="1"/>
  <c r="D2532" i="25"/>
  <c r="G2606" i="1"/>
  <c r="D2520" i="25"/>
  <c r="G2602" i="1"/>
  <c r="D2516" i="25"/>
  <c r="G2594" i="1"/>
  <c r="D2824" i="25"/>
  <c r="D2508" i="25"/>
  <c r="G2590" i="1"/>
  <c r="D2504" i="25"/>
  <c r="G2586" i="1"/>
  <c r="D2500" i="25"/>
  <c r="G2582" i="1"/>
  <c r="D2496" i="25"/>
  <c r="G2578" i="1"/>
  <c r="D2492" i="25"/>
  <c r="G2574" i="1"/>
  <c r="D2488" i="25"/>
  <c r="G2570" i="1"/>
  <c r="D2484" i="25"/>
  <c r="G2566" i="1"/>
  <c r="D2480" i="25"/>
  <c r="G2562" i="1"/>
  <c r="D2476" i="25"/>
  <c r="G2558" i="1"/>
  <c r="D2472" i="25"/>
  <c r="G2381" i="1"/>
  <c r="D2300" i="25"/>
  <c r="G2377" i="1"/>
  <c r="D2296" i="25"/>
  <c r="G2373" i="1"/>
  <c r="D2292" i="25"/>
  <c r="G2369" i="1"/>
  <c r="D2288" i="25"/>
  <c r="G2349" i="1"/>
  <c r="D2268" i="25"/>
  <c r="G2341" i="1"/>
  <c r="D2260" i="25"/>
  <c r="G2337" i="1"/>
  <c r="D2256" i="25"/>
  <c r="G2333" i="1"/>
  <c r="D2252" i="25"/>
  <c r="G2325" i="1"/>
  <c r="D2244" i="25"/>
  <c r="G2321" i="1"/>
  <c r="D2240" i="25"/>
  <c r="G2317" i="1"/>
  <c r="D2236" i="25"/>
  <c r="G2313" i="1"/>
  <c r="D2232" i="25"/>
  <c r="G2304" i="1"/>
  <c r="D2223" i="25"/>
  <c r="G2296" i="1"/>
  <c r="D2216" i="25"/>
  <c r="G2284" i="1"/>
  <c r="D2899" i="25"/>
  <c r="D2205" i="25"/>
  <c r="G2280" i="1"/>
  <c r="D2201" i="25"/>
  <c r="G2272" i="1"/>
  <c r="D2193" i="25"/>
  <c r="G2268" i="1"/>
  <c r="D2189" i="25"/>
  <c r="G2264" i="1"/>
  <c r="D2185" i="25"/>
  <c r="D2274" i="25"/>
  <c r="G2260" i="1"/>
  <c r="D2181" i="25"/>
  <c r="G2256" i="1"/>
  <c r="D2177" i="25"/>
  <c r="G2252" i="1"/>
  <c r="D2173" i="25"/>
  <c r="G2244" i="1"/>
  <c r="D2165" i="25"/>
  <c r="G2240" i="1"/>
  <c r="D2161" i="25"/>
  <c r="G2228" i="1"/>
  <c r="D2149" i="25"/>
  <c r="G2220" i="1"/>
  <c r="D2142" i="25"/>
  <c r="G2216" i="1"/>
  <c r="D2138" i="25"/>
  <c r="G2212" i="1"/>
  <c r="D2134" i="25"/>
  <c r="G2208" i="1"/>
  <c r="D2783" i="25"/>
  <c r="D2130" i="25"/>
  <c r="G2204" i="1"/>
  <c r="D2126" i="25"/>
  <c r="G2200" i="1"/>
  <c r="D2123" i="25"/>
  <c r="D2808" i="25"/>
  <c r="G2196" i="1"/>
  <c r="D2119" i="25"/>
  <c r="G2192" i="1"/>
  <c r="D2116" i="25"/>
  <c r="G2184" i="1"/>
  <c r="D2110" i="25"/>
  <c r="G2180" i="1"/>
  <c r="D2106" i="25"/>
  <c r="G2176" i="1"/>
  <c r="D2102" i="25"/>
  <c r="G2163" i="1"/>
  <c r="D2090" i="25"/>
  <c r="G2151" i="1"/>
  <c r="D2081" i="25"/>
  <c r="G2147" i="1"/>
  <c r="D2078" i="25"/>
  <c r="G2143" i="1"/>
  <c r="D2076" i="25"/>
  <c r="G2122" i="1"/>
  <c r="D2070" i="25"/>
  <c r="G2118" i="1"/>
  <c r="D2066" i="25"/>
  <c r="G2114" i="1"/>
  <c r="D2062" i="25"/>
  <c r="G2110" i="1"/>
  <c r="D2058" i="25"/>
  <c r="G2106" i="1"/>
  <c r="D2054" i="25"/>
  <c r="G2094" i="1"/>
  <c r="D2042" i="25"/>
  <c r="G2078" i="1"/>
  <c r="D2026" i="25"/>
  <c r="G2074" i="1"/>
  <c r="D2022" i="25"/>
  <c r="G2070" i="1"/>
  <c r="D2018" i="25"/>
  <c r="G2066" i="1"/>
  <c r="D2014" i="25"/>
  <c r="G2062" i="1"/>
  <c r="D2010" i="25"/>
  <c r="G2058" i="1"/>
  <c r="D2006" i="25"/>
  <c r="G2054" i="1"/>
  <c r="D2002" i="25"/>
  <c r="G2050" i="1"/>
  <c r="D1998" i="25"/>
  <c r="G2042" i="1"/>
  <c r="D1990" i="25"/>
  <c r="G2038" i="1"/>
  <c r="D1986" i="25"/>
  <c r="G2022" i="1"/>
  <c r="D1970" i="25"/>
  <c r="G2018" i="1"/>
  <c r="D1966" i="25"/>
  <c r="G2002" i="1"/>
  <c r="D1950" i="25"/>
  <c r="G1998" i="1"/>
  <c r="D1946" i="25"/>
  <c r="G1982" i="1"/>
  <c r="D1931" i="25"/>
  <c r="G1978" i="1"/>
  <c r="D1927" i="25"/>
  <c r="G1974" i="1"/>
  <c r="D1923" i="25"/>
  <c r="G1966" i="1"/>
  <c r="D1915" i="25"/>
  <c r="D1916" i="25"/>
  <c r="G1962" i="1"/>
  <c r="D1911" i="25"/>
  <c r="G1950" i="1"/>
  <c r="D1899" i="25"/>
  <c r="G1946" i="1"/>
  <c r="D1895" i="25"/>
  <c r="G1942" i="1"/>
  <c r="D1891" i="25"/>
  <c r="G1938" i="1"/>
  <c r="D1887" i="25"/>
  <c r="G1934" i="1"/>
  <c r="D1883" i="25"/>
  <c r="G1930" i="1"/>
  <c r="D1879" i="25"/>
  <c r="G1918" i="1"/>
  <c r="D1869" i="25"/>
  <c r="G1914" i="1"/>
  <c r="D1865" i="25"/>
  <c r="G1910" i="1"/>
  <c r="D1861" i="25"/>
  <c r="G1906" i="1"/>
  <c r="D2432" i="25"/>
  <c r="D1857" i="25"/>
  <c r="G1902" i="1"/>
  <c r="D1853" i="25"/>
  <c r="G1898" i="1"/>
  <c r="D2196" i="25"/>
  <c r="D1849" i="25"/>
  <c r="G1886" i="1"/>
  <c r="D1837" i="25"/>
  <c r="G1878" i="1"/>
  <c r="D2406" i="25"/>
  <c r="D1831" i="25"/>
  <c r="G1874" i="1"/>
  <c r="D1827" i="25"/>
  <c r="G1870" i="1"/>
  <c r="D1823" i="25"/>
  <c r="G1866" i="1"/>
  <c r="D1819" i="25"/>
  <c r="G1862" i="1"/>
  <c r="D1815" i="25"/>
  <c r="D2695" i="25"/>
  <c r="G1858" i="1"/>
  <c r="D1811" i="25"/>
  <c r="G1850" i="1"/>
  <c r="D1803" i="25"/>
  <c r="G1846" i="1"/>
  <c r="D1799" i="25"/>
  <c r="D2164" i="25"/>
  <c r="G1842" i="1"/>
  <c r="D1795" i="25"/>
  <c r="G1838" i="1"/>
  <c r="D1791" i="25"/>
  <c r="G1822" i="1"/>
  <c r="D1775" i="25"/>
  <c r="G1818" i="1"/>
  <c r="D1771" i="25"/>
  <c r="D2810" i="25"/>
  <c r="G1814" i="1"/>
  <c r="D1767" i="25"/>
  <c r="G1806" i="1"/>
  <c r="D1759" i="25"/>
  <c r="G1794" i="1"/>
  <c r="D1747" i="25"/>
  <c r="D2336" i="25"/>
  <c r="G1790" i="1"/>
  <c r="D1744" i="25"/>
  <c r="G1786" i="1"/>
  <c r="D1740" i="25"/>
  <c r="G1778" i="1"/>
  <c r="D1732" i="25"/>
  <c r="G1766" i="1"/>
  <c r="D1720" i="25"/>
  <c r="G1762" i="1"/>
  <c r="D1716" i="25"/>
  <c r="D2846" i="25"/>
  <c r="G1750" i="1"/>
  <c r="D1705" i="25"/>
  <c r="G1746" i="1"/>
  <c r="D1701" i="25"/>
  <c r="G1738" i="1"/>
  <c r="D1693" i="25"/>
  <c r="G1734" i="1"/>
  <c r="D1689" i="25"/>
  <c r="D1962" i="25"/>
  <c r="G1730" i="1"/>
  <c r="D1685" i="25"/>
  <c r="G1722" i="1"/>
  <c r="D1677" i="25"/>
  <c r="D1953" i="25"/>
  <c r="G1714" i="1"/>
  <c r="D1669" i="25"/>
  <c r="G1706" i="1"/>
  <c r="D2248" i="25"/>
  <c r="D1662" i="25"/>
  <c r="G1702" i="1"/>
  <c r="D1658" i="25"/>
  <c r="G1698" i="1"/>
  <c r="D1654" i="25"/>
  <c r="G1694" i="1"/>
  <c r="D1650" i="25"/>
  <c r="G1690" i="1"/>
  <c r="D1646" i="25"/>
  <c r="G1686" i="1"/>
  <c r="D1642" i="25"/>
  <c r="G1682" i="1"/>
  <c r="D1638" i="25"/>
  <c r="G1677" i="1"/>
  <c r="D1634" i="25"/>
  <c r="G1673" i="1"/>
  <c r="D1630" i="25"/>
  <c r="G1669" i="1"/>
  <c r="D1626" i="25"/>
  <c r="G1665" i="1"/>
  <c r="D1622" i="25"/>
  <c r="G1661" i="1"/>
  <c r="D1618" i="25"/>
  <c r="G1649" i="1"/>
  <c r="D1606" i="25"/>
  <c r="G1645" i="1"/>
  <c r="D1602" i="25"/>
  <c r="G1641" i="1"/>
  <c r="D2898" i="25"/>
  <c r="D2550" i="25"/>
  <c r="D1598" i="25"/>
  <c r="D2342" i="25"/>
  <c r="G1637" i="1"/>
  <c r="D1594" i="25"/>
  <c r="G1633" i="1"/>
  <c r="D1590" i="25"/>
  <c r="G1629" i="1"/>
  <c r="D1586" i="25"/>
  <c r="G1617" i="1"/>
  <c r="D1574" i="25"/>
  <c r="G1605" i="1"/>
  <c r="D1562" i="25"/>
  <c r="G1601" i="1"/>
  <c r="D1558" i="25"/>
  <c r="G1597" i="1"/>
  <c r="D1554" i="25"/>
  <c r="G1593" i="1"/>
  <c r="D2715" i="25"/>
  <c r="D1550" i="25"/>
  <c r="G1589" i="1"/>
  <c r="D1546" i="25"/>
  <c r="G1581" i="1"/>
  <c r="D1539" i="25"/>
  <c r="G1569" i="1"/>
  <c r="D1527" i="25"/>
  <c r="G1565" i="1"/>
  <c r="D1523" i="25"/>
  <c r="G1561" i="1"/>
  <c r="D1519" i="25"/>
  <c r="D2594" i="25"/>
  <c r="G1557" i="1"/>
  <c r="D1515" i="25"/>
  <c r="G1553" i="1"/>
  <c r="D1511" i="25"/>
  <c r="G1549" i="1"/>
  <c r="D1507" i="25"/>
  <c r="G1545" i="1"/>
  <c r="D1503" i="25"/>
  <c r="G1537" i="1"/>
  <c r="D1495" i="25"/>
  <c r="G1533" i="1"/>
  <c r="D1491" i="25"/>
  <c r="G1529" i="1"/>
  <c r="D1487" i="25"/>
  <c r="D2344" i="25"/>
  <c r="D2554" i="25"/>
  <c r="G1525" i="1"/>
  <c r="D1483" i="25"/>
  <c r="D2548" i="25"/>
  <c r="G1513" i="1"/>
  <c r="D1471" i="25"/>
  <c r="G1505" i="1"/>
  <c r="D1463" i="25"/>
  <c r="G1501" i="1"/>
  <c r="D1459" i="25"/>
  <c r="G1497" i="1"/>
  <c r="D1455" i="25"/>
  <c r="G1493" i="1"/>
  <c r="D1451" i="25"/>
  <c r="G1489" i="1"/>
  <c r="D1447" i="25"/>
  <c r="G1481" i="1"/>
  <c r="D1439" i="25"/>
  <c r="G1477" i="1"/>
  <c r="D1435" i="25"/>
  <c r="G1473" i="1"/>
  <c r="D1431" i="25"/>
  <c r="G1465" i="1"/>
  <c r="D1423" i="25"/>
  <c r="G1457" i="1"/>
  <c r="D1415" i="25"/>
  <c r="G1453" i="1"/>
  <c r="D1411" i="25"/>
  <c r="D2183" i="25"/>
  <c r="G1449" i="1"/>
  <c r="D1409" i="25"/>
  <c r="G1441" i="1"/>
  <c r="D1401" i="25"/>
  <c r="G1437" i="1"/>
  <c r="D1397" i="25"/>
  <c r="G1433" i="1"/>
  <c r="D1393" i="25"/>
  <c r="G1421" i="1"/>
  <c r="D1381" i="25"/>
  <c r="G1409" i="1"/>
  <c r="D1369" i="25"/>
  <c r="G1405" i="1"/>
  <c r="D1365" i="25"/>
  <c r="G1401" i="1"/>
  <c r="D1361" i="25"/>
  <c r="G1397" i="1"/>
  <c r="D1357" i="25"/>
  <c r="G1393" i="1"/>
  <c r="D1353" i="25"/>
  <c r="G1389" i="1"/>
  <c r="D1350" i="25"/>
  <c r="G1385" i="1"/>
  <c r="D1346" i="25"/>
  <c r="G1377" i="1"/>
  <c r="D1338" i="25"/>
  <c r="G1373" i="1"/>
  <c r="D1334" i="25"/>
  <c r="G1369" i="1"/>
  <c r="D1330" i="25"/>
  <c r="G1365" i="1"/>
  <c r="D1326" i="25"/>
  <c r="D1614" i="25"/>
  <c r="G1357" i="1"/>
  <c r="D1320" i="25"/>
  <c r="G1353" i="1"/>
  <c r="D1316" i="25"/>
  <c r="G1349" i="1"/>
  <c r="D1312" i="25"/>
  <c r="G1333" i="1"/>
  <c r="D1297" i="25"/>
  <c r="G1329" i="1"/>
  <c r="D1293" i="25"/>
  <c r="D2558" i="25"/>
  <c r="G1325" i="1"/>
  <c r="D1289" i="25"/>
  <c r="G1321" i="1"/>
  <c r="D2346" i="25"/>
  <c r="D1285" i="25"/>
  <c r="G1317" i="1"/>
  <c r="D1481" i="25"/>
  <c r="D1281" i="25"/>
  <c r="G1309" i="1"/>
  <c r="D1274" i="25"/>
  <c r="G1301" i="1"/>
  <c r="D1266" i="25"/>
  <c r="G1297" i="1"/>
  <c r="D1262" i="25"/>
  <c r="G1293" i="1"/>
  <c r="D1258" i="25"/>
  <c r="G1289" i="1"/>
  <c r="D1254" i="25"/>
  <c r="G1285" i="1"/>
  <c r="D1250" i="25"/>
  <c r="D1845" i="25"/>
  <c r="D1446" i="25"/>
  <c r="G1281" i="1"/>
  <c r="D1246" i="25"/>
  <c r="G1273" i="1"/>
  <c r="D1238" i="25"/>
  <c r="G1265" i="1"/>
  <c r="D1231" i="25"/>
  <c r="D2827" i="25"/>
  <c r="G1261" i="1"/>
  <c r="D1227" i="25"/>
  <c r="G1257" i="1"/>
  <c r="D1224" i="25"/>
  <c r="D2503" i="25"/>
  <c r="D2722" i="25"/>
  <c r="G1253" i="1"/>
  <c r="D1220" i="25"/>
  <c r="G1249" i="1"/>
  <c r="D1216" i="25"/>
  <c r="G1245" i="1"/>
  <c r="D1212" i="25"/>
  <c r="G1241" i="1"/>
  <c r="D1208" i="25"/>
  <c r="G1233" i="1"/>
  <c r="D1200" i="25"/>
  <c r="G1229" i="1"/>
  <c r="D1196" i="25"/>
  <c r="G1225" i="1"/>
  <c r="D1192" i="25"/>
  <c r="G1221" i="1"/>
  <c r="D1188" i="25"/>
  <c r="G1217" i="1"/>
  <c r="D1184" i="25"/>
  <c r="G1209" i="1"/>
  <c r="D1176" i="25"/>
  <c r="G1205" i="1"/>
  <c r="D1172" i="25"/>
  <c r="G1201" i="1"/>
  <c r="D1512" i="25"/>
  <c r="D2220" i="25"/>
  <c r="D1168" i="25"/>
  <c r="G1197" i="1"/>
  <c r="D1164" i="25"/>
  <c r="G1189" i="1"/>
  <c r="D1156" i="25"/>
  <c r="G1185" i="1"/>
  <c r="D1152" i="25"/>
  <c r="G1181" i="1"/>
  <c r="D1148" i="25"/>
  <c r="G1177" i="1"/>
  <c r="D1144" i="25"/>
  <c r="D2313" i="25"/>
  <c r="G1173" i="1"/>
  <c r="D1140" i="25"/>
  <c r="G1169" i="1"/>
  <c r="D1136" i="25"/>
  <c r="G1165" i="1"/>
  <c r="D1132" i="25"/>
  <c r="G1161" i="1"/>
  <c r="D1128" i="25"/>
  <c r="G1157" i="1"/>
  <c r="D1124" i="25"/>
  <c r="G1153" i="1"/>
  <c r="D1120" i="25"/>
  <c r="G1149" i="1"/>
  <c r="D1116" i="25"/>
  <c r="G1145" i="1"/>
  <c r="D1112" i="25"/>
  <c r="G1141" i="1"/>
  <c r="D1108" i="25"/>
  <c r="G1133" i="1"/>
  <c r="D1531" i="25"/>
  <c r="D2933" i="25"/>
  <c r="D1100" i="25"/>
  <c r="G1129" i="1"/>
  <c r="D1096" i="25"/>
  <c r="G1125" i="1"/>
  <c r="D1092" i="25"/>
  <c r="G1121" i="1"/>
  <c r="D1088" i="25"/>
  <c r="G1117" i="1"/>
  <c r="D1084" i="25"/>
  <c r="G1113" i="1"/>
  <c r="D1080" i="25"/>
  <c r="G1109" i="1"/>
  <c r="D1076" i="25"/>
  <c r="D2154" i="25"/>
  <c r="G1105" i="1"/>
  <c r="D1072" i="25"/>
  <c r="G1101" i="1"/>
  <c r="D1069" i="25"/>
  <c r="G1093" i="1"/>
  <c r="D1061" i="25"/>
  <c r="G1085" i="1"/>
  <c r="D1053" i="25"/>
  <c r="G1073" i="1"/>
  <c r="D2880" i="25"/>
  <c r="D1041" i="25"/>
  <c r="G1069" i="1"/>
  <c r="D1037" i="25"/>
  <c r="G1065" i="1"/>
  <c r="D1033" i="25"/>
  <c r="G1061" i="1"/>
  <c r="D1029" i="25"/>
  <c r="D2522" i="25"/>
  <c r="D2862" i="25"/>
  <c r="G1057" i="1"/>
  <c r="D1025" i="25"/>
  <c r="G1053" i="1"/>
  <c r="D1021" i="25"/>
  <c r="G1049" i="1"/>
  <c r="D1017" i="25"/>
  <c r="G1041" i="1"/>
  <c r="D1009" i="25"/>
  <c r="D2184" i="25"/>
  <c r="G1033" i="1"/>
  <c r="D1001" i="25"/>
  <c r="G1029" i="1"/>
  <c r="D997" i="25"/>
  <c r="D2156" i="25"/>
  <c r="G1025" i="1"/>
  <c r="D993" i="25"/>
  <c r="D2304" i="25"/>
  <c r="G1021" i="1"/>
  <c r="D989" i="25"/>
  <c r="G1017" i="1"/>
  <c r="D985" i="25"/>
  <c r="G1009" i="1"/>
  <c r="D977" i="25"/>
  <c r="G1005" i="1"/>
  <c r="D973" i="25"/>
  <c r="D2045" i="25"/>
  <c r="G1001" i="1"/>
  <c r="D969" i="25"/>
  <c r="G997" i="1"/>
  <c r="D965" i="25"/>
  <c r="G993" i="1"/>
  <c r="D961" i="25"/>
  <c r="G989" i="1"/>
  <c r="D957" i="25"/>
  <c r="D1160" i="25"/>
  <c r="G985" i="1"/>
  <c r="D953" i="25"/>
  <c r="G973" i="1"/>
  <c r="D942" i="25"/>
  <c r="G969" i="1"/>
  <c r="D938" i="25"/>
  <c r="D2563" i="25"/>
  <c r="G965" i="1"/>
  <c r="D934" i="25"/>
  <c r="G961" i="1"/>
  <c r="D930" i="25"/>
  <c r="G957" i="1"/>
  <c r="D926" i="25"/>
  <c r="D1748" i="25"/>
  <c r="G953" i="1"/>
  <c r="D922" i="25"/>
  <c r="G949" i="1"/>
  <c r="D918" i="25"/>
  <c r="G945" i="1"/>
  <c r="D914" i="25"/>
  <c r="G941" i="1"/>
  <c r="D910" i="25"/>
  <c r="D1591" i="25"/>
  <c r="G937" i="1"/>
  <c r="D906" i="25"/>
  <c r="G933" i="1"/>
  <c r="D902" i="25"/>
  <c r="G929" i="1"/>
  <c r="D898" i="25"/>
  <c r="G925" i="1"/>
  <c r="D894" i="25"/>
  <c r="G921" i="1"/>
  <c r="D890" i="25"/>
  <c r="G917" i="1"/>
  <c r="D886" i="25"/>
  <c r="G913" i="1"/>
  <c r="D882" i="25"/>
  <c r="D1996" i="25"/>
  <c r="G909" i="1"/>
  <c r="D878" i="25"/>
  <c r="D1725" i="25"/>
  <c r="G905" i="1"/>
  <c r="D874" i="25"/>
  <c r="G901" i="1"/>
  <c r="D870" i="25"/>
  <c r="G897" i="1"/>
  <c r="D866" i="25"/>
  <c r="D1983" i="25"/>
  <c r="D1427" i="25"/>
  <c r="D1569" i="25"/>
  <c r="G893" i="1"/>
  <c r="D862" i="25"/>
  <c r="G885" i="1"/>
  <c r="D854" i="25"/>
  <c r="G881" i="1"/>
  <c r="D850" i="25"/>
  <c r="G877" i="1"/>
  <c r="D846" i="25"/>
  <c r="G873" i="1"/>
  <c r="D842" i="25"/>
  <c r="G869" i="1"/>
  <c r="D838" i="25"/>
  <c r="D1919" i="25"/>
  <c r="G865" i="1"/>
  <c r="D834" i="25"/>
  <c r="G861" i="1"/>
  <c r="D830" i="25"/>
  <c r="D1960" i="25"/>
  <c r="D1687" i="25"/>
  <c r="G853" i="1"/>
  <c r="D823" i="25"/>
  <c r="G849" i="1"/>
  <c r="D820" i="25"/>
  <c r="G845" i="1"/>
  <c r="D816" i="25"/>
  <c r="G837" i="1"/>
  <c r="D808" i="25"/>
  <c r="G833" i="1"/>
  <c r="D804" i="25"/>
  <c r="G829" i="1"/>
  <c r="D800" i="25"/>
  <c r="G825" i="1"/>
  <c r="D796" i="25"/>
  <c r="G817" i="1"/>
  <c r="D1551" i="25"/>
  <c r="D788" i="25"/>
  <c r="D2269" i="25"/>
  <c r="G813" i="1"/>
  <c r="D784" i="25"/>
  <c r="G809" i="1"/>
  <c r="D781" i="25"/>
  <c r="G805" i="1"/>
  <c r="D777" i="25"/>
  <c r="G801" i="1"/>
  <c r="D773" i="25"/>
  <c r="G797" i="1"/>
  <c r="D769" i="25"/>
  <c r="G793" i="1"/>
  <c r="D765" i="25"/>
  <c r="G785" i="1"/>
  <c r="D757" i="25"/>
  <c r="G781" i="1"/>
  <c r="D753" i="25"/>
  <c r="G777" i="1"/>
  <c r="D749" i="25"/>
  <c r="G773" i="1"/>
  <c r="D745" i="25"/>
  <c r="G769" i="1"/>
  <c r="D741" i="25"/>
  <c r="G765" i="1"/>
  <c r="D737" i="25"/>
  <c r="D1624" i="25"/>
  <c r="D2798" i="25"/>
  <c r="D2254" i="25"/>
  <c r="G761" i="1"/>
  <c r="D733" i="25"/>
  <c r="D763" i="25"/>
  <c r="G753" i="1"/>
  <c r="D725" i="25"/>
  <c r="G749" i="1"/>
  <c r="D721" i="25"/>
  <c r="G741" i="1"/>
  <c r="D713" i="25"/>
  <c r="G737" i="1"/>
  <c r="D1675" i="25"/>
  <c r="D1671" i="25"/>
  <c r="D709" i="25"/>
  <c r="D2653" i="25"/>
  <c r="D2935" i="25"/>
  <c r="G733" i="1"/>
  <c r="D705" i="25"/>
  <c r="D2225" i="25"/>
  <c r="G729" i="1"/>
  <c r="D701" i="25"/>
  <c r="G725" i="1"/>
  <c r="D697" i="25"/>
  <c r="G721" i="1"/>
  <c r="D693" i="25"/>
  <c r="G717" i="1"/>
  <c r="D689" i="25"/>
  <c r="G713" i="1"/>
  <c r="D685" i="25"/>
  <c r="G709" i="1"/>
  <c r="D682" i="25"/>
  <c r="G705" i="1"/>
  <c r="D678" i="25"/>
  <c r="D2352" i="25"/>
  <c r="G689" i="1"/>
  <c r="D663" i="25"/>
  <c r="G685" i="1"/>
  <c r="D724" i="25"/>
  <c r="D659" i="25"/>
  <c r="G681" i="1"/>
  <c r="D655" i="25"/>
  <c r="D1760" i="25"/>
  <c r="D2198" i="25"/>
  <c r="G677" i="1"/>
  <c r="D651" i="25"/>
  <c r="G673" i="1"/>
  <c r="D647" i="25"/>
  <c r="G669" i="1"/>
  <c r="D643" i="25"/>
  <c r="G665" i="1"/>
  <c r="D639" i="25"/>
  <c r="G661" i="1"/>
  <c r="D635" i="25"/>
  <c r="G653" i="1"/>
  <c r="D2413" i="25"/>
  <c r="D627" i="25"/>
  <c r="D1234" i="25"/>
  <c r="G649" i="1"/>
  <c r="D623" i="25"/>
  <c r="G645" i="1"/>
  <c r="D619" i="25"/>
  <c r="G641" i="1"/>
  <c r="D615" i="25"/>
  <c r="G637" i="1"/>
  <c r="D1763" i="25"/>
  <c r="D611" i="25"/>
  <c r="D1404" i="25"/>
  <c r="G633" i="1"/>
  <c r="D607" i="25"/>
  <c r="G629" i="1"/>
  <c r="D2719" i="25"/>
  <c r="D603" i="25"/>
  <c r="G625" i="1"/>
  <c r="D599" i="25"/>
  <c r="G621" i="1"/>
  <c r="D595" i="25"/>
  <c r="D835" i="25"/>
  <c r="G617" i="1"/>
  <c r="D1083" i="25"/>
  <c r="D591" i="25"/>
  <c r="G613" i="1"/>
  <c r="D2482" i="25"/>
  <c r="D587" i="25"/>
  <c r="G609" i="1"/>
  <c r="D583" i="25"/>
  <c r="G605" i="1"/>
  <c r="D579" i="25"/>
  <c r="G601" i="1"/>
  <c r="D575" i="25"/>
  <c r="D1782" i="25"/>
  <c r="G597" i="1"/>
  <c r="D571" i="25"/>
  <c r="G593" i="1"/>
  <c r="D567" i="25"/>
  <c r="G589" i="1"/>
  <c r="D563" i="25"/>
  <c r="G585" i="1"/>
  <c r="D559" i="25"/>
  <c r="G581" i="1"/>
  <c r="D556" i="25"/>
  <c r="G577" i="1"/>
  <c r="D552" i="25"/>
  <c r="G573" i="1"/>
  <c r="D548" i="25"/>
  <c r="G569" i="1"/>
  <c r="D544" i="25"/>
  <c r="G565" i="1"/>
  <c r="D540" i="25"/>
  <c r="G561" i="1"/>
  <c r="D536" i="25"/>
  <c r="G557" i="1"/>
  <c r="D532" i="25"/>
  <c r="G553" i="1"/>
  <c r="D528" i="25"/>
  <c r="G549" i="1"/>
  <c r="D524" i="25"/>
  <c r="G545" i="1"/>
  <c r="D520" i="25"/>
  <c r="G541" i="1"/>
  <c r="D516" i="25"/>
  <c r="G537" i="1"/>
  <c r="D512" i="25"/>
  <c r="G533" i="1"/>
  <c r="D508" i="25"/>
  <c r="G529" i="1"/>
  <c r="D504" i="25"/>
  <c r="G525" i="1"/>
  <c r="D500" i="25"/>
  <c r="G521" i="1"/>
  <c r="D496" i="25"/>
  <c r="G509" i="1"/>
  <c r="D486" i="25"/>
  <c r="D1779" i="25"/>
  <c r="D2458" i="25"/>
  <c r="D492" i="25"/>
  <c r="G505" i="1"/>
  <c r="D482" i="25"/>
  <c r="D747" i="25"/>
  <c r="D2237" i="25"/>
  <c r="D1097" i="25"/>
  <c r="G501" i="1"/>
  <c r="D478" i="25"/>
  <c r="G497" i="1"/>
  <c r="D474" i="25"/>
  <c r="D2068" i="25"/>
  <c r="G493" i="1"/>
  <c r="D470" i="25"/>
  <c r="D2765" i="25"/>
  <c r="G489" i="1"/>
  <c r="D466" i="25"/>
  <c r="G485" i="1"/>
  <c r="D462" i="25"/>
  <c r="D2219" i="25"/>
  <c r="G481" i="1"/>
  <c r="D458" i="25"/>
  <c r="G477" i="1"/>
  <c r="D454" i="25"/>
  <c r="D2579" i="25"/>
  <c r="G473" i="1"/>
  <c r="D450" i="25"/>
  <c r="G469" i="1"/>
  <c r="D446" i="25"/>
  <c r="D1611" i="25"/>
  <c r="G457" i="1"/>
  <c r="D436" i="25"/>
  <c r="G449" i="1"/>
  <c r="D428" i="25"/>
  <c r="G445" i="1"/>
  <c r="D424" i="25"/>
  <c r="G441" i="1"/>
  <c r="D420" i="25"/>
  <c r="G437" i="1"/>
  <c r="D880" i="25"/>
  <c r="D416" i="25"/>
  <c r="D1994" i="25"/>
  <c r="G433" i="1"/>
  <c r="D2416" i="25"/>
  <c r="D412" i="25"/>
  <c r="G429" i="1"/>
  <c r="D408" i="25"/>
  <c r="G425" i="1"/>
  <c r="D404" i="25"/>
  <c r="G421" i="1"/>
  <c r="D400" i="25"/>
  <c r="G417" i="1"/>
  <c r="D396" i="25"/>
  <c r="G413" i="1"/>
  <c r="D2721" i="25"/>
  <c r="D392" i="25"/>
  <c r="G405" i="1"/>
  <c r="D384" i="25"/>
  <c r="G401" i="1"/>
  <c r="D380" i="25"/>
  <c r="G397" i="1"/>
  <c r="D376" i="25"/>
  <c r="G393" i="1"/>
  <c r="D372" i="25"/>
  <c r="G389" i="1"/>
  <c r="D368" i="25"/>
  <c r="G381" i="1"/>
  <c r="D361" i="25"/>
  <c r="G377" i="1"/>
  <c r="D357" i="25"/>
  <c r="G373" i="1"/>
  <c r="D353" i="25"/>
  <c r="G369" i="1"/>
  <c r="D349" i="25"/>
  <c r="D1917" i="25"/>
  <c r="G365" i="1"/>
  <c r="D345" i="25"/>
  <c r="G361" i="1"/>
  <c r="D785" i="25"/>
  <c r="D341" i="25"/>
  <c r="D576" i="25"/>
  <c r="D1786" i="25"/>
  <c r="G357" i="1"/>
  <c r="D337" i="25"/>
  <c r="G353" i="1"/>
  <c r="D333" i="25"/>
  <c r="G349" i="1"/>
  <c r="D329" i="25"/>
  <c r="D1095" i="25"/>
  <c r="G345" i="1"/>
  <c r="D325" i="25"/>
  <c r="D2748" i="25"/>
  <c r="G341" i="1"/>
  <c r="D321" i="25"/>
  <c r="D1273" i="25"/>
  <c r="G337" i="1"/>
  <c r="D317" i="25"/>
  <c r="D2735" i="25"/>
  <c r="D1934" i="25"/>
  <c r="G333" i="1"/>
  <c r="D313" i="25"/>
  <c r="G329" i="1"/>
  <c r="D309" i="25"/>
  <c r="D1714" i="25"/>
  <c r="G325" i="1"/>
  <c r="D305" i="25"/>
  <c r="G321" i="1"/>
  <c r="D301" i="25"/>
  <c r="G317" i="1"/>
  <c r="D297" i="25"/>
  <c r="G313" i="1"/>
  <c r="D293" i="25"/>
  <c r="G309" i="1"/>
  <c r="D289" i="25"/>
  <c r="G305" i="1"/>
  <c r="D285" i="25"/>
  <c r="G301" i="1"/>
  <c r="D281" i="25"/>
  <c r="G297" i="1"/>
  <c r="D277" i="25"/>
  <c r="G293" i="1"/>
  <c r="D273" i="25"/>
  <c r="G289" i="1"/>
  <c r="D269" i="25"/>
  <c r="G285" i="1"/>
  <c r="D265" i="25"/>
  <c r="G281" i="1"/>
  <c r="D261" i="25"/>
  <c r="G277" i="1"/>
  <c r="D257" i="25"/>
  <c r="G273" i="1"/>
  <c r="D253" i="25"/>
  <c r="D2440" i="25"/>
  <c r="D1304" i="25"/>
  <c r="G269" i="1"/>
  <c r="D249" i="25"/>
  <c r="D2024" i="25"/>
  <c r="G265" i="1"/>
  <c r="D245" i="25"/>
  <c r="G261" i="1"/>
  <c r="D241" i="25"/>
  <c r="D1736" i="25"/>
  <c r="G257" i="1"/>
  <c r="D237" i="25"/>
  <c r="G253" i="1"/>
  <c r="D233" i="25"/>
  <c r="G249" i="1"/>
  <c r="D229" i="25"/>
  <c r="G245" i="1"/>
  <c r="D225" i="25"/>
  <c r="D2851" i="25"/>
  <c r="D1841" i="25"/>
  <c r="G241" i="1"/>
  <c r="D221" i="25"/>
  <c r="G237" i="1"/>
  <c r="D217" i="25"/>
  <c r="G233" i="1"/>
  <c r="D213" i="25"/>
  <c r="D1835" i="25"/>
  <c r="D2830" i="25"/>
  <c r="G229" i="1"/>
  <c r="D209" i="25"/>
  <c r="G225" i="1"/>
  <c r="D205" i="25"/>
  <c r="G221" i="1"/>
  <c r="D201" i="25"/>
  <c r="G217" i="1"/>
  <c r="D198" i="25"/>
  <c r="G213" i="1"/>
  <c r="D194" i="25"/>
  <c r="D1204" i="25"/>
  <c r="D1952" i="25"/>
  <c r="G209" i="1"/>
  <c r="D190" i="25"/>
  <c r="G205" i="1"/>
  <c r="D186" i="25"/>
  <c r="G201" i="1"/>
  <c r="D258" i="25"/>
  <c r="D182" i="25"/>
  <c r="G197" i="1"/>
  <c r="D178" i="25"/>
  <c r="D1314" i="25"/>
  <c r="G193" i="1"/>
  <c r="D174" i="25"/>
  <c r="G189" i="1"/>
  <c r="D171" i="25"/>
  <c r="G185" i="1"/>
  <c r="D167" i="25"/>
  <c r="G177" i="1"/>
  <c r="D159" i="25"/>
  <c r="D811" i="25"/>
  <c r="D1872" i="25"/>
  <c r="G173" i="1"/>
  <c r="D155" i="25"/>
  <c r="G169" i="1"/>
  <c r="D151" i="25"/>
  <c r="G165" i="1"/>
  <c r="D147" i="25"/>
  <c r="G161" i="1"/>
  <c r="D143" i="25"/>
  <c r="G157" i="1"/>
  <c r="D139" i="25"/>
  <c r="G153" i="1"/>
  <c r="D135" i="25"/>
  <c r="G149" i="1"/>
  <c r="D131" i="25"/>
  <c r="G145" i="1"/>
  <c r="D127" i="25"/>
  <c r="G141" i="1"/>
  <c r="D123" i="25"/>
  <c r="G137" i="1"/>
  <c r="D119" i="25"/>
  <c r="D2837" i="25"/>
  <c r="G133" i="1"/>
  <c r="D2834" i="25"/>
  <c r="D116" i="25"/>
  <c r="G129" i="1"/>
  <c r="D112" i="25"/>
  <c r="G125" i="1"/>
  <c r="D1832" i="25"/>
  <c r="D860" i="25"/>
  <c r="D108" i="25"/>
  <c r="D1561" i="25"/>
  <c r="D2273" i="25"/>
  <c r="D1408" i="25"/>
  <c r="G121" i="1"/>
  <c r="D104" i="25"/>
  <c r="G117" i="1"/>
  <c r="D100" i="25"/>
  <c r="G113" i="1"/>
  <c r="D96" i="25"/>
  <c r="G109" i="1"/>
  <c r="D92" i="25"/>
  <c r="G105" i="1"/>
  <c r="D88" i="25"/>
  <c r="G101" i="1"/>
  <c r="D84" i="25"/>
  <c r="G97" i="1"/>
  <c r="D80" i="25"/>
  <c r="G93" i="1"/>
  <c r="D76" i="25"/>
  <c r="G89" i="1"/>
  <c r="D72" i="25"/>
  <c r="G85" i="1"/>
  <c r="D68" i="25"/>
  <c r="G81" i="1"/>
  <c r="D64" i="25"/>
  <c r="G77" i="1"/>
  <c r="D787" i="25"/>
  <c r="D60" i="25"/>
  <c r="G73" i="1"/>
  <c r="D57" i="25"/>
  <c r="D786" i="25"/>
  <c r="D1955" i="25"/>
  <c r="D2153" i="25"/>
  <c r="G69" i="1"/>
  <c r="D342" i="25"/>
  <c r="D53" i="25"/>
  <c r="G65" i="1"/>
  <c r="D50" i="25"/>
  <c r="G61" i="1"/>
  <c r="D46" i="25"/>
  <c r="G57" i="1"/>
  <c r="D42" i="25"/>
  <c r="G53" i="1"/>
  <c r="D38" i="25"/>
  <c r="G49" i="1"/>
  <c r="D34" i="25"/>
  <c r="G45" i="1"/>
  <c r="D30" i="25"/>
  <c r="D1207" i="25"/>
  <c r="D1547" i="25"/>
  <c r="D1681" i="25"/>
  <c r="D2157" i="25"/>
  <c r="D2712" i="25"/>
  <c r="D1956" i="25"/>
  <c r="G41" i="1"/>
  <c r="D1067" i="25"/>
  <c r="D1323" i="25"/>
  <c r="D27" i="25"/>
  <c r="D2289" i="25"/>
  <c r="D2044" i="25"/>
  <c r="G37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8" i="1"/>
  <c r="D2454" i="25"/>
  <c r="G2518" i="1"/>
  <c r="D2435" i="25"/>
  <c r="G2510" i="1"/>
  <c r="D2427" i="25"/>
  <c r="G2506" i="1"/>
  <c r="D2423" i="25"/>
  <c r="G2502" i="1"/>
  <c r="D2419" i="25"/>
  <c r="G2490" i="1"/>
  <c r="D2407" i="25"/>
  <c r="G2482" i="1"/>
  <c r="D2399" i="25"/>
  <c r="G2474" i="1"/>
  <c r="D2391" i="25"/>
  <c r="G2470" i="1"/>
  <c r="D2387" i="25"/>
  <c r="G2466" i="1"/>
  <c r="D2384" i="25"/>
  <c r="G2462" i="1"/>
  <c r="D2380" i="25"/>
  <c r="G2458" i="1"/>
  <c r="D2376" i="25"/>
  <c r="G2454" i="1"/>
  <c r="D2372" i="25"/>
  <c r="G2450" i="1"/>
  <c r="D2368" i="25"/>
  <c r="G2442" i="1"/>
  <c r="D2360" i="25"/>
  <c r="G2414" i="1"/>
  <c r="D2332" i="25"/>
  <c r="G2410" i="1"/>
  <c r="D2328" i="25"/>
  <c r="G2406" i="1"/>
  <c r="D2324" i="25"/>
  <c r="G2402" i="1"/>
  <c r="D2320" i="25"/>
  <c r="G2398" i="1"/>
  <c r="D2316" i="25"/>
  <c r="G2394" i="1"/>
  <c r="D2312" i="25"/>
  <c r="G2390" i="1"/>
  <c r="D2414" i="25"/>
  <c r="D2309" i="25"/>
  <c r="G2549" i="1"/>
  <c r="D2464" i="25"/>
  <c r="G2695" i="1"/>
  <c r="D2603" i="25"/>
  <c r="G2690" i="1"/>
  <c r="D2599" i="25"/>
  <c r="G2686" i="1"/>
  <c r="D2595" i="25"/>
  <c r="G2677" i="1"/>
  <c r="D2587" i="25"/>
  <c r="G2665" i="1"/>
  <c r="D2575" i="25"/>
  <c r="G2656" i="1"/>
  <c r="D2567" i="25"/>
  <c r="G2643" i="1"/>
  <c r="D2555" i="25"/>
  <c r="G2634" i="1"/>
  <c r="D2547" i="25"/>
  <c r="G2630" i="1"/>
  <c r="D2543" i="25"/>
  <c r="G2626" i="1"/>
  <c r="D2539" i="25"/>
  <c r="G2622" i="1"/>
  <c r="D2535" i="25"/>
  <c r="G2618" i="1"/>
  <c r="D2531" i="25"/>
  <c r="G2613" i="1"/>
  <c r="D2527" i="25"/>
  <c r="G2605" i="1"/>
  <c r="D2519" i="25"/>
  <c r="G2601" i="1"/>
  <c r="D2515" i="25"/>
  <c r="G2597" i="1"/>
  <c r="D2511" i="25"/>
  <c r="G2585" i="1"/>
  <c r="D2499" i="25"/>
  <c r="G2577" i="1"/>
  <c r="D2491" i="25"/>
  <c r="G2573" i="1"/>
  <c r="D2487" i="25"/>
  <c r="G2565" i="1"/>
  <c r="D2479" i="25"/>
  <c r="G2384" i="1"/>
  <c r="D2303" i="25"/>
  <c r="G2380" i="1"/>
  <c r="D2299" i="25"/>
  <c r="G2376" i="1"/>
  <c r="D2295" i="25"/>
  <c r="G2372" i="1"/>
  <c r="D2291" i="25"/>
  <c r="G2368" i="1"/>
  <c r="D2287" i="25"/>
  <c r="G2360" i="1"/>
  <c r="D2279" i="25"/>
  <c r="G2352" i="1"/>
  <c r="D2271" i="25"/>
  <c r="G2348" i="1"/>
  <c r="D2267" i="25"/>
  <c r="G2340" i="1"/>
  <c r="D2259" i="25"/>
  <c r="G2336" i="1"/>
  <c r="D2255" i="25"/>
  <c r="G2332" i="1"/>
  <c r="D2251" i="25"/>
  <c r="G2328" i="1"/>
  <c r="D2247" i="25"/>
  <c r="G2324" i="1"/>
  <c r="D2243" i="25"/>
  <c r="G2320" i="1"/>
  <c r="D2239" i="25"/>
  <c r="G2316" i="1"/>
  <c r="D2235" i="25"/>
  <c r="G2312" i="1"/>
  <c r="D2231" i="25"/>
  <c r="G2307" i="1"/>
  <c r="D2226" i="25"/>
  <c r="G2295" i="1"/>
  <c r="D2215" i="25"/>
  <c r="G2283" i="1"/>
  <c r="D2204" i="25"/>
  <c r="G2279" i="1"/>
  <c r="D2200" i="25"/>
  <c r="G2255" i="1"/>
  <c r="D2176" i="25"/>
  <c r="G2247" i="1"/>
  <c r="D2168" i="25"/>
  <c r="G2239" i="1"/>
  <c r="D2160" i="25"/>
  <c r="G2231" i="1"/>
  <c r="D2152" i="25"/>
  <c r="G2227" i="1"/>
  <c r="D2148" i="25"/>
  <c r="G2223" i="1"/>
  <c r="D2145" i="25"/>
  <c r="G2203" i="1"/>
  <c r="D2125" i="25"/>
  <c r="G2199" i="1"/>
  <c r="D2133" i="25"/>
  <c r="D2122" i="25"/>
  <c r="G2191" i="1"/>
  <c r="D2115" i="25"/>
  <c r="G2187" i="1"/>
  <c r="D2112" i="25"/>
  <c r="G2183" i="1"/>
  <c r="D2109" i="25"/>
  <c r="G2179" i="1"/>
  <c r="D2105" i="25"/>
  <c r="G2170" i="1"/>
  <c r="D2097" i="25"/>
  <c r="G2166" i="1"/>
  <c r="D2093" i="25"/>
  <c r="D2094" i="25"/>
  <c r="G2162" i="1"/>
  <c r="D2089" i="25"/>
  <c r="G2158" i="1"/>
  <c r="D2086" i="25"/>
  <c r="G2154" i="1"/>
  <c r="D2083" i="25"/>
  <c r="D2098" i="25"/>
  <c r="G2150" i="1"/>
  <c r="D2080" i="25"/>
  <c r="G2125" i="1"/>
  <c r="D2073" i="25"/>
  <c r="G2121" i="1"/>
  <c r="D2069" i="25"/>
  <c r="G2117" i="1"/>
  <c r="D2065" i="25"/>
  <c r="G2113" i="1"/>
  <c r="D2061" i="25"/>
  <c r="G2109" i="1"/>
  <c r="D2057" i="25"/>
  <c r="G2105" i="1"/>
  <c r="D2053" i="25"/>
  <c r="G2089" i="1"/>
  <c r="D2037" i="25"/>
  <c r="G2077" i="1"/>
  <c r="D2283" i="25"/>
  <c r="D2025" i="25"/>
  <c r="G2073" i="1"/>
  <c r="D2021" i="25"/>
  <c r="G2069" i="1"/>
  <c r="D2017" i="25"/>
  <c r="G2065" i="1"/>
  <c r="D2013" i="25"/>
  <c r="G2061" i="1"/>
  <c r="D2009" i="25"/>
  <c r="G2053" i="1"/>
  <c r="D2001" i="25"/>
  <c r="G2049" i="1"/>
  <c r="D1997" i="25"/>
  <c r="G2045" i="1"/>
  <c r="D1993" i="25"/>
  <c r="G2041" i="1"/>
  <c r="D1989" i="25"/>
  <c r="G2037" i="1"/>
  <c r="D1985" i="25"/>
  <c r="G2033" i="1"/>
  <c r="D1981" i="25"/>
  <c r="G2029" i="1"/>
  <c r="D1977" i="25"/>
  <c r="G2021" i="1"/>
  <c r="D1969" i="25"/>
  <c r="G2001" i="1"/>
  <c r="D1949" i="25"/>
  <c r="G1997" i="1"/>
  <c r="D1945" i="25"/>
  <c r="G1981" i="1"/>
  <c r="D1930" i="25"/>
  <c r="D2821" i="25"/>
  <c r="G1977" i="1"/>
  <c r="D1926" i="25"/>
  <c r="G1973" i="1"/>
  <c r="D1922" i="25"/>
  <c r="G1965" i="1"/>
  <c r="D2812" i="25"/>
  <c r="D1914" i="25"/>
  <c r="G1961" i="1"/>
  <c r="D1910" i="25"/>
  <c r="G1957" i="1"/>
  <c r="D1906" i="25"/>
  <c r="G1953" i="1"/>
  <c r="D1902" i="25"/>
  <c r="G1949" i="1"/>
  <c r="D1898" i="25"/>
  <c r="G1945" i="1"/>
  <c r="D1894" i="25"/>
  <c r="G1941" i="1"/>
  <c r="D2356" i="25"/>
  <c r="D1890" i="25"/>
  <c r="G1937" i="1"/>
  <c r="D2583" i="25"/>
  <c r="D1886" i="25"/>
  <c r="G1933" i="1"/>
  <c r="D1882" i="25"/>
  <c r="G1929" i="1"/>
  <c r="D1878" i="25"/>
  <c r="G1925" i="1"/>
  <c r="D1875" i="25"/>
  <c r="G1917" i="1"/>
  <c r="D1868" i="25"/>
  <c r="G1909" i="1"/>
  <c r="D1860" i="25"/>
  <c r="G1901" i="1"/>
  <c r="D1852" i="25"/>
  <c r="G1897" i="1"/>
  <c r="D1848" i="25"/>
  <c r="G1893" i="1"/>
  <c r="D1844" i="25"/>
  <c r="G1889" i="1"/>
  <c r="D1840" i="25"/>
  <c r="G1869" i="1"/>
  <c r="D1822" i="25"/>
  <c r="G1865" i="1"/>
  <c r="D1818" i="25"/>
  <c r="G1853" i="1"/>
  <c r="D1806" i="25"/>
  <c r="G1849" i="1"/>
  <c r="D2379" i="25"/>
  <c r="D1802" i="25"/>
  <c r="G1837" i="1"/>
  <c r="D1790" i="25"/>
  <c r="G1821" i="1"/>
  <c r="D1774" i="25"/>
  <c r="G1817" i="1"/>
  <c r="D2234" i="25"/>
  <c r="D1770" i="25"/>
  <c r="G1813" i="1"/>
  <c r="D1766" i="25"/>
  <c r="G1809" i="1"/>
  <c r="D1762" i="25"/>
  <c r="G1805" i="1"/>
  <c r="D2495" i="25"/>
  <c r="D1758" i="25"/>
  <c r="G1801" i="1"/>
  <c r="D1754" i="25"/>
  <c r="D2038" i="25"/>
  <c r="G1789" i="1"/>
  <c r="D1743" i="25"/>
  <c r="G1785" i="1"/>
  <c r="D1739" i="25"/>
  <c r="G1781" i="1"/>
  <c r="D1735" i="25"/>
  <c r="D2530" i="25"/>
  <c r="G1777" i="1"/>
  <c r="D1731" i="25"/>
  <c r="G1773" i="1"/>
  <c r="D1727" i="25"/>
  <c r="G1769" i="1"/>
  <c r="D1723" i="25"/>
  <c r="G1765" i="1"/>
  <c r="D1719" i="25"/>
  <c r="G1761" i="1"/>
  <c r="D1715" i="25"/>
  <c r="G1753" i="1"/>
  <c r="D1708" i="25"/>
  <c r="D1836" i="25"/>
  <c r="G1749" i="1"/>
  <c r="D1704" i="25"/>
  <c r="G1745" i="1"/>
  <c r="D1700" i="25"/>
  <c r="G1741" i="1"/>
  <c r="D1696" i="25"/>
  <c r="G1737" i="1"/>
  <c r="D1692" i="25"/>
  <c r="D1965" i="25"/>
  <c r="G1733" i="1"/>
  <c r="D1688" i="25"/>
  <c r="D1961" i="25"/>
  <c r="G1729" i="1"/>
  <c r="D1958" i="25"/>
  <c r="D1684" i="25"/>
  <c r="G1725" i="1"/>
  <c r="D1680" i="25"/>
  <c r="G1721" i="1"/>
  <c r="D1676" i="25"/>
  <c r="G1717" i="1"/>
  <c r="D1672" i="25"/>
  <c r="G1709" i="1"/>
  <c r="D1664" i="25"/>
  <c r="G1705" i="1"/>
  <c r="D1661" i="25"/>
  <c r="G1701" i="1"/>
  <c r="D1657" i="25"/>
  <c r="G1697" i="1"/>
  <c r="D1653" i="25"/>
  <c r="G1693" i="1"/>
  <c r="D1649" i="25"/>
  <c r="G1689" i="1"/>
  <c r="D1645" i="25"/>
  <c r="G1685" i="1"/>
  <c r="D1641" i="25"/>
  <c r="G1681" i="1"/>
  <c r="D2051" i="25"/>
  <c r="D1668" i="25"/>
  <c r="D1637" i="25"/>
  <c r="D1673" i="25"/>
  <c r="G1676" i="1"/>
  <c r="D1633" i="25"/>
  <c r="G1672" i="1"/>
  <c r="D1629" i="25"/>
  <c r="G1668" i="1"/>
  <c r="D1625" i="25"/>
  <c r="G1664" i="1"/>
  <c r="D1621" i="25"/>
  <c r="G1660" i="1"/>
  <c r="D1617" i="25"/>
  <c r="G1656" i="1"/>
  <c r="D1613" i="25"/>
  <c r="D2445" i="25"/>
  <c r="D1877" i="25"/>
  <c r="G1648" i="1"/>
  <c r="D1605" i="25"/>
  <c r="G1644" i="1"/>
  <c r="D1601" i="25"/>
  <c r="G1636" i="1"/>
  <c r="D1593" i="25"/>
  <c r="G1632" i="1"/>
  <c r="D2331" i="25"/>
  <c r="D1589" i="25"/>
  <c r="G1628" i="1"/>
  <c r="D1585" i="25"/>
  <c r="G1620" i="1"/>
  <c r="D1577" i="25"/>
  <c r="G1616" i="1"/>
  <c r="D1573" i="25"/>
  <c r="G1608" i="1"/>
  <c r="D1565" i="25"/>
  <c r="G1600" i="1"/>
  <c r="D1557" i="25"/>
  <c r="G1596" i="1"/>
  <c r="D1553" i="25"/>
  <c r="G1588" i="1"/>
  <c r="D1545" i="25"/>
  <c r="G1584" i="1"/>
  <c r="D1542" i="25"/>
  <c r="G1580" i="1"/>
  <c r="D1907" i="25"/>
  <c r="D1538" i="25"/>
  <c r="G1576" i="1"/>
  <c r="D1534" i="25"/>
  <c r="G1572" i="1"/>
  <c r="D1530" i="25"/>
  <c r="G1568" i="1"/>
  <c r="D1526" i="25"/>
  <c r="G1564" i="1"/>
  <c r="D1522" i="25"/>
  <c r="G1560" i="1"/>
  <c r="D1518" i="25"/>
  <c r="D2593" i="25"/>
  <c r="G1556" i="1"/>
  <c r="D1514" i="25"/>
  <c r="G1552" i="1"/>
  <c r="D1510" i="25"/>
  <c r="G1548" i="1"/>
  <c r="D1755" i="25"/>
  <c r="D1506" i="25"/>
  <c r="G1540" i="1"/>
  <c r="D1498" i="25"/>
  <c r="G1536" i="1"/>
  <c r="D1494" i="25"/>
  <c r="G1528" i="1"/>
  <c r="D2553" i="25"/>
  <c r="D1486" i="25"/>
  <c r="G1524" i="1"/>
  <c r="D1482" i="25"/>
  <c r="G1520" i="1"/>
  <c r="D1478" i="25"/>
  <c r="D2545" i="25"/>
  <c r="G1512" i="1"/>
  <c r="D1470" i="25"/>
  <c r="G1496" i="1"/>
  <c r="D1454" i="25"/>
  <c r="G1492" i="1"/>
  <c r="D1450" i="25"/>
  <c r="G1484" i="1"/>
  <c r="D1442" i="25"/>
  <c r="G1480" i="1"/>
  <c r="D1438" i="25"/>
  <c r="G1476" i="1"/>
  <c r="D1434" i="25"/>
  <c r="G1472" i="1"/>
  <c r="D1430" i="25"/>
  <c r="G1464" i="1"/>
  <c r="D1422" i="25"/>
  <c r="G1456" i="1"/>
  <c r="D1414" i="25"/>
  <c r="G1452" i="1"/>
  <c r="D1410" i="25"/>
  <c r="G1440" i="1"/>
  <c r="D1400" i="25"/>
  <c r="G1436" i="1"/>
  <c r="D1396" i="25"/>
  <c r="G1420" i="1"/>
  <c r="D1380" i="25"/>
  <c r="G1416" i="1"/>
  <c r="D1376" i="25"/>
  <c r="G1412" i="1"/>
  <c r="D1372" i="25"/>
  <c r="G1408" i="1"/>
  <c r="D1368" i="25"/>
  <c r="G1400" i="1"/>
  <c r="D1360" i="25"/>
  <c r="G1396" i="1"/>
  <c r="D1356" i="25"/>
  <c r="G1392" i="1"/>
  <c r="D1352" i="25"/>
  <c r="G1388" i="1"/>
  <c r="D1349" i="25"/>
  <c r="G1384" i="1"/>
  <c r="D1345" i="25"/>
  <c r="G1376" i="1"/>
  <c r="D1337" i="25"/>
  <c r="G1372" i="1"/>
  <c r="D2403" i="25"/>
  <c r="D1333" i="25"/>
  <c r="D2180" i="25"/>
  <c r="G1368" i="1"/>
  <c r="D1329" i="25"/>
  <c r="G1364" i="1"/>
  <c r="D1325" i="25"/>
  <c r="G1356" i="1"/>
  <c r="D1319" i="25"/>
  <c r="G1348" i="1"/>
  <c r="D1311" i="25"/>
  <c r="G1332" i="1"/>
  <c r="D1296" i="25"/>
  <c r="G1324" i="1"/>
  <c r="D1288" i="25"/>
  <c r="G1320" i="1"/>
  <c r="D1284" i="25"/>
  <c r="D2345" i="25"/>
  <c r="D1488" i="25"/>
  <c r="G1312" i="1"/>
  <c r="D1476" i="25"/>
  <c r="D2337" i="25"/>
  <c r="D1277" i="25"/>
  <c r="G1304" i="1"/>
  <c r="D1269" i="25"/>
  <c r="G1300" i="1"/>
  <c r="D2884" i="25"/>
  <c r="D1462" i="25"/>
  <c r="D1265" i="25"/>
  <c r="G1296" i="1"/>
  <c r="D1261" i="25"/>
  <c r="G1292" i="1"/>
  <c r="D1257" i="25"/>
  <c r="G1288" i="1"/>
  <c r="D1729" i="25"/>
  <c r="D1253" i="25"/>
  <c r="D2861" i="25"/>
  <c r="G1284" i="1"/>
  <c r="D1443" i="25"/>
  <c r="D2322" i="25"/>
  <c r="D1249" i="25"/>
  <c r="G1280" i="1"/>
  <c r="D1245" i="25"/>
  <c r="G1276" i="1"/>
  <c r="D1241" i="25"/>
  <c r="G1272" i="1"/>
  <c r="D1237" i="25"/>
  <c r="G1264" i="1"/>
  <c r="D1418" i="25"/>
  <c r="D1230" i="25"/>
  <c r="G1260" i="1"/>
  <c r="D1226" i="25"/>
  <c r="G1256" i="1"/>
  <c r="D1223" i="25"/>
  <c r="D1826" i="25"/>
  <c r="G1252" i="1"/>
  <c r="D1219" i="25"/>
  <c r="G1248" i="1"/>
  <c r="D1215" i="25"/>
  <c r="G1244" i="1"/>
  <c r="D1211" i="25"/>
  <c r="G1232" i="1"/>
  <c r="D1199" i="25"/>
  <c r="G1228" i="1"/>
  <c r="D1195" i="25"/>
  <c r="D1375" i="25"/>
  <c r="G1224" i="1"/>
  <c r="D1191" i="25"/>
  <c r="G1220" i="1"/>
  <c r="D1187" i="25"/>
  <c r="G1212" i="1"/>
  <c r="D1179" i="25"/>
  <c r="G1208" i="1"/>
  <c r="D1175" i="25"/>
  <c r="G1204" i="1"/>
  <c r="D1171" i="25"/>
  <c r="G1200" i="1"/>
  <c r="D1167" i="25"/>
  <c r="G1196" i="1"/>
  <c r="D1163" i="25"/>
  <c r="G1192" i="1"/>
  <c r="D1159" i="25"/>
  <c r="D2574" i="25"/>
  <c r="D1905" i="25"/>
  <c r="D1937" i="25"/>
  <c r="G1184" i="1"/>
  <c r="D1151" i="25"/>
  <c r="G1176" i="1"/>
  <c r="D1143" i="25"/>
  <c r="G1172" i="1"/>
  <c r="D1139" i="25"/>
  <c r="G1168" i="1"/>
  <c r="D1135" i="25"/>
  <c r="D1222" i="25"/>
  <c r="G1164" i="1"/>
  <c r="D1131" i="25"/>
  <c r="D2169" i="25"/>
  <c r="G1160" i="1"/>
  <c r="D1127" i="25"/>
  <c r="G1156" i="1"/>
  <c r="D1123" i="25"/>
  <c r="G1152" i="1"/>
  <c r="D1119" i="25"/>
  <c r="G1148" i="1"/>
  <c r="D1115" i="25"/>
  <c r="G1144" i="1"/>
  <c r="D1111" i="25"/>
  <c r="G1140" i="1"/>
  <c r="D1107" i="25"/>
  <c r="G1136" i="1"/>
  <c r="D1103" i="25"/>
  <c r="D1180" i="25"/>
  <c r="G1132" i="1"/>
  <c r="D1099" i="25"/>
  <c r="D1951" i="25"/>
  <c r="D2790" i="25"/>
  <c r="G1124" i="1"/>
  <c r="D1091" i="25"/>
  <c r="G1120" i="1"/>
  <c r="D1087" i="25"/>
  <c r="G1112" i="1"/>
  <c r="D1079" i="25"/>
  <c r="G1108" i="1"/>
  <c r="D1075" i="25"/>
  <c r="D1789" i="25"/>
  <c r="D2365" i="25"/>
  <c r="G1104" i="1"/>
  <c r="D1071" i="25"/>
  <c r="D1616" i="25"/>
  <c r="G1100" i="1"/>
  <c r="D1068" i="25"/>
  <c r="G1096" i="1"/>
  <c r="D1064" i="25"/>
  <c r="D2041" i="25"/>
  <c r="D1757" i="25"/>
  <c r="G1092" i="1"/>
  <c r="D1060" i="25"/>
  <c r="G1088" i="1"/>
  <c r="D1056" i="25"/>
  <c r="G1084" i="1"/>
  <c r="D1052" i="25"/>
  <c r="G1080" i="1"/>
  <c r="D1048" i="25"/>
  <c r="G1076" i="1"/>
  <c r="D1044" i="25"/>
  <c r="D2737" i="25"/>
  <c r="G1072" i="1"/>
  <c r="D1040" i="25"/>
  <c r="G1068" i="1"/>
  <c r="D1036" i="25"/>
  <c r="G1064" i="1"/>
  <c r="D1032" i="25"/>
  <c r="G1060" i="1"/>
  <c r="D1028" i="25"/>
  <c r="G1056" i="1"/>
  <c r="D1024" i="25"/>
  <c r="G1052" i="1"/>
  <c r="D1842" i="25"/>
  <c r="D1020" i="25"/>
  <c r="G1048" i="1"/>
  <c r="D2315" i="25"/>
  <c r="D1016" i="25"/>
  <c r="G1044" i="1"/>
  <c r="D1012" i="25"/>
  <c r="G1040" i="1"/>
  <c r="D1008" i="25"/>
  <c r="G1036" i="1"/>
  <c r="D1004" i="25"/>
  <c r="G1032" i="1"/>
  <c r="D1000" i="25"/>
  <c r="G1028" i="1"/>
  <c r="D996" i="25"/>
  <c r="G1024" i="1"/>
  <c r="D992" i="25"/>
  <c r="D1070" i="25"/>
  <c r="G1020" i="1"/>
  <c r="D988" i="25"/>
  <c r="G1016" i="1"/>
  <c r="D984" i="25"/>
  <c r="G1012" i="1"/>
  <c r="D980" i="25"/>
  <c r="G1008" i="1"/>
  <c r="D976" i="25"/>
  <c r="G1004" i="1"/>
  <c r="D972" i="25"/>
  <c r="G1000" i="1"/>
  <c r="D2448" i="25"/>
  <c r="D968" i="25"/>
  <c r="G996" i="1"/>
  <c r="D964" i="25"/>
  <c r="D2217" i="25"/>
  <c r="G992" i="1"/>
  <c r="D960" i="25"/>
  <c r="G988" i="1"/>
  <c r="D956" i="25"/>
  <c r="G984" i="1"/>
  <c r="D952" i="25"/>
  <c r="G976" i="1"/>
  <c r="D945" i="25"/>
  <c r="D1298" i="25"/>
  <c r="G972" i="1"/>
  <c r="D941" i="25"/>
  <c r="D1867" i="25"/>
  <c r="G968" i="1"/>
  <c r="D937" i="25"/>
  <c r="G964" i="1"/>
  <c r="D933" i="25"/>
  <c r="D1292" i="25"/>
  <c r="G960" i="1"/>
  <c r="D929" i="25"/>
  <c r="G956" i="1"/>
  <c r="D925" i="25"/>
  <c r="D1485" i="25"/>
  <c r="G952" i="1"/>
  <c r="D921" i="25"/>
  <c r="D2338" i="25"/>
  <c r="D2436" i="25"/>
  <c r="G948" i="1"/>
  <c r="D917" i="25"/>
  <c r="G944" i="1"/>
  <c r="D913" i="25"/>
  <c r="G940" i="1"/>
  <c r="D909" i="25"/>
  <c r="G936" i="1"/>
  <c r="D905" i="25"/>
  <c r="G932" i="1"/>
  <c r="D901" i="25"/>
  <c r="G928" i="1"/>
  <c r="D897" i="25"/>
  <c r="G924" i="1"/>
  <c r="D893" i="25"/>
  <c r="G920" i="1"/>
  <c r="D889" i="25"/>
  <c r="G916" i="1"/>
  <c r="D885" i="25"/>
  <c r="G912" i="1"/>
  <c r="D881" i="25"/>
  <c r="D2857" i="25"/>
  <c r="G904" i="1"/>
  <c r="D873" i="25"/>
  <c r="G900" i="1"/>
  <c r="D869" i="25"/>
  <c r="G896" i="1"/>
  <c r="D865" i="25"/>
  <c r="D2278" i="25"/>
  <c r="D1424" i="25"/>
  <c r="G892" i="1"/>
  <c r="D861" i="25"/>
  <c r="D2507" i="25"/>
  <c r="G888" i="1"/>
  <c r="D857" i="25"/>
  <c r="G884" i="1"/>
  <c r="D853" i="25"/>
  <c r="G880" i="1"/>
  <c r="D849" i="25"/>
  <c r="G876" i="1"/>
  <c r="D845" i="25"/>
  <c r="G872" i="1"/>
  <c r="D841" i="25"/>
  <c r="G868" i="1"/>
  <c r="D1807" i="25"/>
  <c r="D837" i="25"/>
  <c r="G864" i="1"/>
  <c r="D833" i="25"/>
  <c r="G860" i="1"/>
  <c r="D829" i="25"/>
  <c r="G856" i="1"/>
  <c r="D826" i="25"/>
  <c r="G848" i="1"/>
  <c r="D819" i="25"/>
  <c r="G836" i="1"/>
  <c r="D807" i="25"/>
  <c r="G832" i="1"/>
  <c r="D803" i="25"/>
  <c r="G828" i="1"/>
  <c r="D799" i="25"/>
  <c r="G824" i="1"/>
  <c r="D795" i="25"/>
  <c r="G820" i="1"/>
  <c r="D791" i="25"/>
  <c r="G808" i="1"/>
  <c r="D780" i="25"/>
  <c r="G804" i="1"/>
  <c r="D776" i="25"/>
  <c r="G800" i="1"/>
  <c r="D772" i="25"/>
  <c r="G796" i="1"/>
  <c r="D768" i="25"/>
  <c r="G792" i="1"/>
  <c r="D764" i="25"/>
  <c r="G788" i="1"/>
  <c r="D760" i="25"/>
  <c r="G784" i="1"/>
  <c r="D756" i="25"/>
  <c r="G780" i="1"/>
  <c r="D752" i="25"/>
  <c r="G776" i="1"/>
  <c r="D748" i="25"/>
  <c r="G772" i="1"/>
  <c r="D744" i="25"/>
  <c r="G768" i="1"/>
  <c r="D1627" i="25"/>
  <c r="D2253" i="25"/>
  <c r="D2799" i="25"/>
  <c r="D740" i="25"/>
  <c r="G764" i="1"/>
  <c r="D736" i="25"/>
  <c r="G760" i="1"/>
  <c r="D732" i="25"/>
  <c r="G748" i="1"/>
  <c r="D720" i="25"/>
  <c r="G744" i="1"/>
  <c r="D716" i="25"/>
  <c r="G740" i="1"/>
  <c r="D712" i="25"/>
  <c r="G736" i="1"/>
  <c r="D708" i="25"/>
  <c r="G732" i="1"/>
  <c r="D704" i="25"/>
  <c r="D1942" i="25"/>
  <c r="G728" i="1"/>
  <c r="D700" i="25"/>
  <c r="G720" i="1"/>
  <c r="D692" i="25"/>
  <c r="G716" i="1"/>
  <c r="D688" i="25"/>
  <c r="G708" i="1"/>
  <c r="D681" i="25"/>
  <c r="D959" i="25"/>
  <c r="G696" i="1"/>
  <c r="D669" i="25"/>
  <c r="D946" i="25"/>
  <c r="D2284" i="25"/>
  <c r="G688" i="1"/>
  <c r="D662" i="25"/>
  <c r="G684" i="1"/>
  <c r="D658" i="25"/>
  <c r="G680" i="1"/>
  <c r="D654" i="25"/>
  <c r="D1042" i="25"/>
  <c r="G676" i="1"/>
  <c r="D1259" i="25"/>
  <c r="D650" i="25"/>
  <c r="G672" i="1"/>
  <c r="D646" i="25"/>
  <c r="G668" i="1"/>
  <c r="D642" i="25"/>
  <c r="G660" i="1"/>
  <c r="D634" i="25"/>
  <c r="G656" i="1"/>
  <c r="D630" i="25"/>
  <c r="G652" i="1"/>
  <c r="D626" i="25"/>
  <c r="G648" i="1"/>
  <c r="D622" i="25"/>
  <c r="G644" i="1"/>
  <c r="D618" i="25"/>
  <c r="G640" i="1"/>
  <c r="D614" i="25"/>
  <c r="G636" i="1"/>
  <c r="D610" i="25"/>
  <c r="G632" i="1"/>
  <c r="D606" i="25"/>
  <c r="G628" i="1"/>
  <c r="D602" i="25"/>
  <c r="D792" i="25"/>
  <c r="G624" i="1"/>
  <c r="D598" i="25"/>
  <c r="G620" i="1"/>
  <c r="D594" i="25"/>
  <c r="G616" i="1"/>
  <c r="D590" i="25"/>
  <c r="G612" i="1"/>
  <c r="D586" i="25"/>
  <c r="G608" i="1"/>
  <c r="D582" i="25"/>
  <c r="G604" i="1"/>
  <c r="D578" i="25"/>
  <c r="G600" i="1"/>
  <c r="D574" i="25"/>
  <c r="G596" i="1"/>
  <c r="D570" i="25"/>
  <c r="G592" i="1"/>
  <c r="D566" i="25"/>
  <c r="G588" i="1"/>
  <c r="D562" i="25"/>
  <c r="G584" i="1"/>
  <c r="D558" i="25"/>
  <c r="G580" i="1"/>
  <c r="D555" i="25"/>
  <c r="G576" i="1"/>
  <c r="D551" i="25"/>
  <c r="G572" i="1"/>
  <c r="D547" i="25"/>
  <c r="G568" i="1"/>
  <c r="D543" i="25"/>
  <c r="G564" i="1"/>
  <c r="D539" i="25"/>
  <c r="G560" i="1"/>
  <c r="D535" i="25"/>
  <c r="G556" i="1"/>
  <c r="D531" i="25"/>
  <c r="G552" i="1"/>
  <c r="D527" i="25"/>
  <c r="G548" i="1"/>
  <c r="D523" i="25"/>
  <c r="G544" i="1"/>
  <c r="D519" i="25"/>
  <c r="D1183" i="25"/>
  <c r="G540" i="1"/>
  <c r="D515" i="25"/>
  <c r="G536" i="1"/>
  <c r="D511" i="25"/>
  <c r="G532" i="1"/>
  <c r="D507" i="25"/>
  <c r="G528" i="1"/>
  <c r="D503" i="25"/>
  <c r="G524" i="1"/>
  <c r="D499" i="25"/>
  <c r="G520" i="1"/>
  <c r="D495" i="25"/>
  <c r="G516" i="1"/>
  <c r="D2651" i="25"/>
  <c r="D1666" i="25"/>
  <c r="D491" i="25"/>
  <c r="D2680" i="25"/>
  <c r="D2262" i="25"/>
  <c r="G512" i="1"/>
  <c r="D489" i="25"/>
  <c r="G508" i="1"/>
  <c r="D485" i="25"/>
  <c r="G504" i="1"/>
  <c r="D481" i="25"/>
  <c r="G500" i="1"/>
  <c r="D477" i="25"/>
  <c r="G496" i="1"/>
  <c r="D473" i="25"/>
  <c r="G492" i="1"/>
  <c r="D469" i="25"/>
  <c r="G488" i="1"/>
  <c r="D465" i="25"/>
  <c r="G484" i="1"/>
  <c r="D461" i="25"/>
  <c r="D1315" i="25"/>
  <c r="D731" i="25"/>
  <c r="D2584" i="25"/>
  <c r="G476" i="1"/>
  <c r="D453" i="25"/>
  <c r="G472" i="1"/>
  <c r="D449" i="25"/>
  <c r="G468" i="1"/>
  <c r="D445" i="25"/>
  <c r="D950" i="25"/>
  <c r="D675" i="25"/>
  <c r="G460" i="1"/>
  <c r="D666" i="25"/>
  <c r="D439" i="25"/>
  <c r="D1603" i="25"/>
  <c r="G456" i="1"/>
  <c r="D1595" i="25"/>
  <c r="D1270" i="25"/>
  <c r="D435" i="25"/>
  <c r="G452" i="1"/>
  <c r="D431" i="25"/>
  <c r="D1460" i="25"/>
  <c r="G448" i="1"/>
  <c r="D427" i="25"/>
  <c r="G444" i="1"/>
  <c r="D423" i="25"/>
  <c r="G440" i="1"/>
  <c r="D419" i="25"/>
  <c r="G436" i="1"/>
  <c r="D415" i="25"/>
  <c r="D1437" i="25"/>
  <c r="D2417" i="25"/>
  <c r="G432" i="1"/>
  <c r="D411" i="25"/>
  <c r="G428" i="1"/>
  <c r="D407" i="25"/>
  <c r="D2729" i="25"/>
  <c r="D1984" i="25"/>
  <c r="G424" i="1"/>
  <c r="D403" i="25"/>
  <c r="G420" i="1"/>
  <c r="D399" i="25"/>
  <c r="G416" i="1"/>
  <c r="D395" i="25"/>
  <c r="G412" i="1"/>
  <c r="D391" i="25"/>
  <c r="G408" i="1"/>
  <c r="D387" i="25"/>
  <c r="G404" i="1"/>
  <c r="D383" i="25"/>
  <c r="G400" i="1"/>
  <c r="D379" i="25"/>
  <c r="G396" i="1"/>
  <c r="D375" i="25"/>
  <c r="G392" i="1"/>
  <c r="D371" i="25"/>
  <c r="G388" i="1"/>
  <c r="D367" i="25"/>
  <c r="G380" i="1"/>
  <c r="D360" i="25"/>
  <c r="G376" i="1"/>
  <c r="D356" i="25"/>
  <c r="G372" i="1"/>
  <c r="D352" i="25"/>
  <c r="G368" i="1"/>
  <c r="D348" i="25"/>
  <c r="D1388" i="25"/>
  <c r="G364" i="1"/>
  <c r="D344" i="25"/>
  <c r="G360" i="1"/>
  <c r="D340" i="25"/>
  <c r="G356" i="1"/>
  <c r="D336" i="25"/>
  <c r="D2362" i="25"/>
  <c r="G352" i="1"/>
  <c r="D954" i="25"/>
  <c r="D332" i="25"/>
  <c r="G348" i="1"/>
  <c r="D328" i="25"/>
  <c r="G344" i="1"/>
  <c r="D324" i="25"/>
  <c r="G340" i="1"/>
  <c r="D2739" i="25"/>
  <c r="D320" i="25"/>
  <c r="G336" i="1"/>
  <c r="D2734" i="25"/>
  <c r="D316" i="25"/>
  <c r="G332" i="1"/>
  <c r="D312" i="25"/>
  <c r="G328" i="1"/>
  <c r="D308" i="25"/>
  <c r="G324" i="1"/>
  <c r="D304" i="25"/>
  <c r="G320" i="1"/>
  <c r="D300" i="25"/>
  <c r="G316" i="1"/>
  <c r="D296" i="25"/>
  <c r="G312" i="1"/>
  <c r="D719" i="25"/>
  <c r="D292" i="25"/>
  <c r="G308" i="1"/>
  <c r="D288" i="25"/>
  <c r="D347" i="25"/>
  <c r="D824" i="25"/>
  <c r="G304" i="1"/>
  <c r="D717" i="25"/>
  <c r="D284" i="25"/>
  <c r="G300" i="1"/>
  <c r="D280" i="25"/>
  <c r="D696" i="25"/>
  <c r="D2602" i="25"/>
  <c r="G296" i="1"/>
  <c r="D276" i="25"/>
  <c r="G292" i="1"/>
  <c r="D272" i="25"/>
  <c r="D695" i="25"/>
  <c r="D2592" i="25"/>
  <c r="G288" i="1"/>
  <c r="D268" i="25"/>
  <c r="G284" i="1"/>
  <c r="D264" i="25"/>
  <c r="G280" i="1"/>
  <c r="D260" i="25"/>
  <c r="G276" i="1"/>
  <c r="D256" i="25"/>
  <c r="D1881" i="25"/>
  <c r="G272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8" i="1"/>
  <c r="D248" i="25"/>
  <c r="G264" i="1"/>
  <c r="D244" i="25"/>
  <c r="G260" i="1"/>
  <c r="D240" i="25"/>
  <c r="G256" i="1"/>
  <c r="D236" i="25"/>
  <c r="G252" i="1"/>
  <c r="D232" i="25"/>
  <c r="G248" i="1"/>
  <c r="D228" i="25"/>
  <c r="G244" i="1"/>
  <c r="D224" i="25"/>
  <c r="G240" i="1"/>
  <c r="D220" i="25"/>
  <c r="G236" i="1"/>
  <c r="D216" i="25"/>
  <c r="G232" i="1"/>
  <c r="D2412" i="25"/>
  <c r="D1978" i="25"/>
  <c r="D212" i="25"/>
  <c r="D1834" i="25"/>
  <c r="G228" i="1"/>
  <c r="D625" i="25"/>
  <c r="D208" i="25"/>
  <c r="D1706" i="25"/>
  <c r="D1228" i="25"/>
  <c r="G224" i="1"/>
  <c r="D204" i="25"/>
  <c r="G220" i="1"/>
  <c r="D200" i="25"/>
  <c r="G216" i="1"/>
  <c r="D197" i="25"/>
  <c r="G208" i="1"/>
  <c r="D189" i="25"/>
  <c r="D1170" i="25"/>
  <c r="G204" i="1"/>
  <c r="D185" i="25"/>
  <c r="G200" i="1"/>
  <c r="D181" i="25"/>
  <c r="G196" i="1"/>
  <c r="D177" i="25"/>
  <c r="D2582" i="25"/>
  <c r="G192" i="1"/>
  <c r="D173" i="25"/>
  <c r="G188" i="1"/>
  <c r="D170" i="25"/>
  <c r="G184" i="1"/>
  <c r="D166" i="25"/>
  <c r="D2210" i="25"/>
  <c r="G176" i="1"/>
  <c r="D158" i="25"/>
  <c r="G172" i="1"/>
  <c r="D154" i="25"/>
  <c r="D1045" i="25"/>
  <c r="G168" i="1"/>
  <c r="D150" i="25"/>
  <c r="G164" i="1"/>
  <c r="D146" i="25"/>
  <c r="G160" i="1"/>
  <c r="D142" i="25"/>
  <c r="G156" i="1"/>
  <c r="D138" i="25"/>
  <c r="D1582" i="25"/>
  <c r="G152" i="1"/>
  <c r="D134" i="25"/>
  <c r="G148" i="1"/>
  <c r="D130" i="25"/>
  <c r="G144" i="1"/>
  <c r="D126" i="25"/>
  <c r="G140" i="1"/>
  <c r="D2415" i="25"/>
  <c r="D122" i="25"/>
  <c r="G136" i="1"/>
  <c r="D118" i="25"/>
  <c r="G132" i="1"/>
  <c r="D1711" i="25"/>
  <c r="D115" i="25"/>
  <c r="D2277" i="25"/>
  <c r="G128" i="1"/>
  <c r="D111" i="25"/>
  <c r="G124" i="1"/>
  <c r="D107" i="25"/>
  <c r="G120" i="1"/>
  <c r="D103" i="25"/>
  <c r="G116" i="1"/>
  <c r="D99" i="25"/>
  <c r="G112" i="1"/>
  <c r="D95" i="25"/>
  <c r="G108" i="1"/>
  <c r="D91" i="25"/>
  <c r="G104" i="1"/>
  <c r="D87" i="25"/>
  <c r="D388" i="25"/>
  <c r="G100" i="1"/>
  <c r="D83" i="25"/>
  <c r="G96" i="1"/>
  <c r="D79" i="25"/>
  <c r="G88" i="1"/>
  <c r="D71" i="25"/>
  <c r="G84" i="1"/>
  <c r="D1798" i="25"/>
  <c r="D67" i="25"/>
  <c r="G80" i="1"/>
  <c r="D63" i="25"/>
  <c r="D2159" i="25"/>
  <c r="D2478" i="25"/>
  <c r="G76" i="1"/>
  <c r="D718" i="25"/>
  <c r="D1387" i="25"/>
  <c r="D2815" i="25"/>
  <c r="D59" i="25"/>
  <c r="G72" i="1"/>
  <c r="D56" i="25"/>
  <c r="G68" i="1"/>
  <c r="D52" i="25"/>
  <c r="G64" i="1"/>
  <c r="D49" i="25"/>
  <c r="G60" i="1"/>
  <c r="D45" i="25"/>
  <c r="D193" i="25"/>
  <c r="D1203" i="25"/>
  <c r="G56" i="1"/>
  <c r="D41" i="25"/>
  <c r="D1303" i="25"/>
  <c r="D674" i="25"/>
  <c r="D949" i="25"/>
  <c r="D1874" i="25"/>
  <c r="G52" i="1"/>
  <c r="D37" i="25"/>
  <c r="D2172" i="25"/>
  <c r="G48" i="1"/>
  <c r="D33" i="25"/>
  <c r="D75" i="25"/>
  <c r="G44" i="1"/>
  <c r="D29" i="25"/>
  <c r="D2370" i="25"/>
  <c r="G40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7" i="1"/>
  <c r="D2453" i="25"/>
  <c r="G2525" i="1"/>
  <c r="D2442" i="25"/>
  <c r="G2521" i="1"/>
  <c r="D2438" i="25"/>
  <c r="G2517" i="1"/>
  <c r="D2434" i="25"/>
  <c r="G2513" i="1"/>
  <c r="D2430" i="25"/>
  <c r="G2509" i="1"/>
  <c r="D2426" i="25"/>
  <c r="G2505" i="1"/>
  <c r="D2422" i="25"/>
  <c r="G2501" i="1"/>
  <c r="D2418" i="25"/>
  <c r="G2493" i="1"/>
  <c r="D2410" i="25"/>
  <c r="G2485" i="1"/>
  <c r="D2402" i="25"/>
  <c r="G2481" i="1"/>
  <c r="D2398" i="25"/>
  <c r="G2477" i="1"/>
  <c r="D2394" i="25"/>
  <c r="G2473" i="1"/>
  <c r="D2390" i="25"/>
  <c r="G2469" i="1"/>
  <c r="D2386" i="25"/>
  <c r="G2465" i="1"/>
  <c r="D2383" i="25"/>
  <c r="G2453" i="1"/>
  <c r="D2371" i="25"/>
  <c r="G2449" i="1"/>
  <c r="D2367" i="25"/>
  <c r="G2445" i="1"/>
  <c r="D2363" i="25"/>
  <c r="G2441" i="1"/>
  <c r="D2359" i="25"/>
  <c r="G2437" i="1"/>
  <c r="D2355" i="25"/>
  <c r="G2425" i="1"/>
  <c r="D2343" i="25"/>
  <c r="D2551" i="25"/>
  <c r="G2417" i="1"/>
  <c r="D2335" i="25"/>
  <c r="G2409" i="1"/>
  <c r="D2327" i="25"/>
  <c r="G2548" i="1"/>
  <c r="D2463" i="25"/>
  <c r="G2555" i="1"/>
  <c r="D2470" i="25"/>
  <c r="G2689" i="1"/>
  <c r="D2598" i="25"/>
  <c r="G2680" i="1"/>
  <c r="D2754" i="25"/>
  <c r="D2590" i="25"/>
  <c r="G2676" i="1"/>
  <c r="D2586" i="25"/>
  <c r="G2668" i="1"/>
  <c r="D2578" i="25"/>
  <c r="G2659" i="1"/>
  <c r="D2706" i="25"/>
  <c r="D2570" i="25"/>
  <c r="G2655" i="1"/>
  <c r="D2566" i="25"/>
  <c r="G2650" i="1"/>
  <c r="D2562" i="25"/>
  <c r="G2629" i="1"/>
  <c r="D2542" i="25"/>
  <c r="G2625" i="1"/>
  <c r="D2538" i="25"/>
  <c r="G2621" i="1"/>
  <c r="D2534" i="25"/>
  <c r="G2612" i="1"/>
  <c r="D2526" i="25"/>
  <c r="G2604" i="1"/>
  <c r="D2518" i="25"/>
  <c r="G2600" i="1"/>
  <c r="D2514" i="25"/>
  <c r="G2596" i="1"/>
  <c r="D2510" i="25"/>
  <c r="G2592" i="1"/>
  <c r="D2506" i="25"/>
  <c r="G2588" i="1"/>
  <c r="D2502" i="25"/>
  <c r="G2584" i="1"/>
  <c r="D2498" i="25"/>
  <c r="G2580" i="1"/>
  <c r="D2494" i="25"/>
  <c r="G2576" i="1"/>
  <c r="D2490" i="25"/>
  <c r="G2560" i="1"/>
  <c r="D2474" i="25"/>
  <c r="J2942" i="25"/>
  <c r="V2125" i="1"/>
  <c r="V2127" i="1"/>
  <c r="V2128" i="1"/>
  <c r="V2129" i="1"/>
  <c r="V2132" i="1"/>
  <c r="V2133" i="1"/>
  <c r="V2134" i="1"/>
  <c r="V2135" i="1"/>
  <c r="V2136" i="1"/>
  <c r="V2137" i="1"/>
  <c r="V2138" i="1"/>
  <c r="V2139" i="1"/>
  <c r="V2140" i="1"/>
  <c r="V2141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5" i="1"/>
  <c r="V2226" i="1"/>
  <c r="V2227" i="1"/>
  <c r="V2228" i="1"/>
  <c r="Z2" i="1"/>
  <c r="Y2" i="1"/>
  <c r="V2" i="1"/>
  <c r="B2" i="19" a="1"/>
  <c r="O2138" i="1"/>
  <c r="O2132" i="1"/>
  <c r="O2128" i="1"/>
  <c r="E429" i="19" l="1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5" i="1"/>
  <c r="E2" i="21" a="1"/>
  <c r="E2" i="21" s="1"/>
  <c r="V2124" i="1"/>
  <c r="V2123" i="1"/>
  <c r="V2119" i="1"/>
  <c r="V2120" i="1"/>
  <c r="V2121" i="1"/>
  <c r="V2122" i="1"/>
  <c r="V2118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8" i="1"/>
  <c r="V2102" i="1"/>
  <c r="V2103" i="1"/>
  <c r="V2104" i="1"/>
  <c r="I2056" i="25"/>
  <c r="J2056" i="25" s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003" i="1"/>
  <c r="V2002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1685" i="1"/>
  <c r="V1686" i="1"/>
  <c r="V1687" i="1"/>
  <c r="V1683" i="1"/>
  <c r="V743" i="1"/>
  <c r="V744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9" i="1"/>
  <c r="V1688" i="1"/>
  <c r="V1684" i="1"/>
  <c r="V1682" i="1"/>
  <c r="V1362" i="1"/>
  <c r="V1679" i="1"/>
  <c r="V1681" i="1"/>
  <c r="V1677" i="1"/>
  <c r="V1678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586" i="1"/>
  <c r="V1587" i="1"/>
  <c r="V1588" i="1"/>
  <c r="O1361" i="1"/>
  <c r="V1363" i="1"/>
  <c r="V1581" i="1"/>
  <c r="V1582" i="1"/>
  <c r="V1583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0" i="1"/>
  <c r="I1542" i="25"/>
  <c r="J1542" i="25" s="1"/>
  <c r="V1578" i="1"/>
  <c r="V1579" i="1"/>
  <c r="V1573" i="1"/>
  <c r="V1574" i="1"/>
  <c r="V1575" i="1"/>
  <c r="V1576" i="1"/>
  <c r="V1577" i="1"/>
  <c r="V1564" i="1"/>
  <c r="V1565" i="1"/>
  <c r="V1566" i="1"/>
  <c r="V1567" i="1"/>
  <c r="V1568" i="1"/>
  <c r="V1569" i="1"/>
  <c r="V1570" i="1"/>
  <c r="V1571" i="1"/>
  <c r="V1572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423" i="1"/>
  <c r="V1424" i="1"/>
  <c r="V1422" i="1"/>
  <c r="AA2" i="1"/>
  <c r="V1413" i="1"/>
  <c r="V1414" i="1"/>
  <c r="V1415" i="1"/>
  <c r="V1416" i="1"/>
  <c r="V1417" i="1"/>
  <c r="V1418" i="1"/>
  <c r="V1419" i="1"/>
  <c r="V1420" i="1"/>
  <c r="V1421" i="1"/>
  <c r="V1411" i="1"/>
  <c r="V1412" i="1"/>
  <c r="V1404" i="1"/>
  <c r="V1405" i="1"/>
  <c r="V1406" i="1"/>
  <c r="V1407" i="1"/>
  <c r="V1408" i="1"/>
  <c r="V1409" i="1"/>
  <c r="V1410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379" i="1"/>
  <c r="V1380" i="1"/>
  <c r="V1381" i="1"/>
  <c r="V1382" i="1"/>
  <c r="V138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V1232" i="1"/>
  <c r="V1361" i="1"/>
  <c r="V1268" i="1"/>
  <c r="V1372" i="1"/>
  <c r="V1373" i="1"/>
  <c r="V1374" i="1"/>
  <c r="V1375" i="1"/>
  <c r="V1376" i="1"/>
  <c r="V1377" i="1"/>
  <c r="V1378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4" i="1"/>
  <c r="V1365" i="1"/>
  <c r="V1366" i="1"/>
  <c r="V1367" i="1"/>
  <c r="V1368" i="1"/>
  <c r="V1369" i="1"/>
  <c r="V1370" i="1"/>
  <c r="V1371" i="1"/>
  <c r="I1327" i="25"/>
  <c r="J1327" i="25" s="1"/>
  <c r="V1234" i="1"/>
  <c r="V1233" i="1"/>
  <c r="V1225" i="1"/>
  <c r="V1226" i="1"/>
  <c r="V1227" i="1"/>
  <c r="V1228" i="1"/>
  <c r="V1229" i="1"/>
  <c r="V1230" i="1"/>
  <c r="V1231" i="1"/>
  <c r="V1224" i="1"/>
  <c r="V1213" i="1"/>
  <c r="V1214" i="1"/>
  <c r="V1215" i="1"/>
  <c r="V1216" i="1"/>
  <c r="V1217" i="1"/>
  <c r="V1218" i="1"/>
  <c r="V1219" i="1"/>
  <c r="V1220" i="1"/>
  <c r="V1221" i="1"/>
  <c r="V1222" i="1"/>
  <c r="V1223" i="1"/>
  <c r="V1211" i="1"/>
  <c r="V1212" i="1"/>
  <c r="V121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44" i="1"/>
  <c r="V1145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30" i="1"/>
  <c r="V1103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980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1" i="1"/>
  <c r="V32" i="1"/>
  <c r="V33" i="1"/>
  <c r="V34" i="1"/>
  <c r="V37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H3" i="19" l="1"/>
  <c r="A1" i="28" s="1" a="1"/>
  <c r="A1" i="28" s="1"/>
  <c r="M9" i="19" a="1"/>
  <c r="M9" i="19" s="1"/>
  <c r="F3" i="19"/>
  <c r="O3" i="19" a="1"/>
  <c r="F201" i="19"/>
  <c r="I697" i="25"/>
  <c r="J697" i="25" s="1"/>
  <c r="A1" i="31" l="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  <c r="A2101" i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<sst xmlns="http://schemas.openxmlformats.org/spreadsheetml/2006/main" count="22143" uniqueCount="4779">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</sst>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277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29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hidden="1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6" si="0">IF(AB3="DOLLAR",E3*88,E3)</f>
        <v>2587.1999999999998</v>
      </c>
      <c r="G3" s="54">
        <f t="shared" ref="G3:G68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6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6" si="3">IF(X3="", "", X3-N3)</f>
        <v>0</v>
      </c>
      <c r="Z3" s="25" t="str">
        <f t="shared" ref="Z3:Z66" si="4">IF(N3="", "", TEXT(N3, "dddd"))</f>
        <v>Wednesday</v>
      </c>
      <c r="AA3" s="25" t="str">
        <f t="shared" ref="AA3:AA66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hidden="1" x14ac:dyDescent="0.25">
      <c r="A4" s="25">
        <f t="shared" ref="A4:A69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4689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4454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hidden="1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hidden="1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hidden="1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hidden="1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hidden="1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hidden="1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hidden="1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5376.8</v>
      </c>
      <c r="H29" s="25">
        <v>421002</v>
      </c>
      <c r="I29" s="25" t="s">
        <v>1246</v>
      </c>
      <c r="J29" s="25">
        <v>1</v>
      </c>
      <c r="K29" s="25">
        <v>1</v>
      </c>
      <c r="L29" s="25">
        <f t="shared" si="2"/>
        <v>0</v>
      </c>
      <c r="M29" s="25"/>
      <c r="N29" s="45">
        <v>45936</v>
      </c>
      <c r="O29" s="54"/>
      <c r="P29" s="25" t="s">
        <v>17</v>
      </c>
      <c r="Q29" s="25" t="s">
        <v>637</v>
      </c>
      <c r="R29" s="25" t="s">
        <v>638</v>
      </c>
      <c r="S29" s="3">
        <v>4</v>
      </c>
      <c r="T29" s="55"/>
      <c r="U29" s="25" t="s">
        <v>19</v>
      </c>
      <c r="V29" s="25" t="str">
        <f>VLOOKUP(P29,'Customer List'!B:C,2,)</f>
        <v>Delhi</v>
      </c>
      <c r="W29" s="56" t="s">
        <v>1149</v>
      </c>
      <c r="X29" s="45"/>
      <c r="Y29" s="25" t="str">
        <f t="shared" si="3"/>
        <v/>
      </c>
      <c r="Z29" s="25" t="str">
        <f t="shared" si="4"/>
        <v>Monday</v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Local</v>
      </c>
    </row>
    <row r="30" spans="1:29" hidden="1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ref="F30" si="13">IF(AB30="DOLLAR",E30*88,E30)</f>
        <v>5376.8</v>
      </c>
      <c r="G30" s="54">
        <f t="shared" ref="G30" si="14">F30*J30</f>
        <v>16130.400000000001</v>
      </c>
      <c r="H30" s="25">
        <v>421002</v>
      </c>
      <c r="I30" s="25" t="s">
        <v>1246</v>
      </c>
      <c r="J30" s="25">
        <v>3</v>
      </c>
      <c r="K30" s="25"/>
      <c r="L30" s="25">
        <f t="shared" ref="L30" si="15">J30-K30</f>
        <v>3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ref="Y30" si="16">IF(X30="", "", X30-N30)</f>
        <v/>
      </c>
      <c r="Z30" s="25" t="str">
        <f t="shared" ref="Z30" si="17">IF(N30="", "", TEXT(N30, "dddd"))</f>
        <v/>
      </c>
      <c r="AA30" s="25" t="str">
        <f t="shared" ref="AA30" si="18">IF(X30="", "", TEXT(X30, "dddd"))</f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hidden="1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84.6</v>
      </c>
      <c r="F31" s="8">
        <f t="shared" si="0"/>
        <v>7444.7999999999993</v>
      </c>
      <c r="G31" s="54">
        <f t="shared" si="1"/>
        <v>52113.599999999991</v>
      </c>
      <c r="H31" s="25">
        <v>421403</v>
      </c>
      <c r="I31" s="25" t="s">
        <v>1248</v>
      </c>
      <c r="J31" s="25">
        <v>7</v>
      </c>
      <c r="K31" s="25"/>
      <c r="L31" s="25">
        <f t="shared" si="2"/>
        <v>7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/>
      <c r="Y31" s="25" t="str">
        <f t="shared" si="3"/>
        <v/>
      </c>
      <c r="Z31" s="25" t="str">
        <f t="shared" si="4"/>
        <v/>
      </c>
      <c r="AA31" s="25" t="str">
        <f t="shared" si="5"/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hidden="1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24816</v>
      </c>
      <c r="H32" s="25">
        <v>424602</v>
      </c>
      <c r="I32" s="25" t="s">
        <v>1245</v>
      </c>
      <c r="J32" s="25">
        <v>2</v>
      </c>
      <c r="K32" s="25">
        <v>2</v>
      </c>
      <c r="L32" s="25">
        <f t="shared" si="2"/>
        <v>0</v>
      </c>
      <c r="M32" s="25" t="s">
        <v>42</v>
      </c>
      <c r="N32" s="45">
        <v>45821</v>
      </c>
      <c r="O32" s="54">
        <v>54637.5</v>
      </c>
      <c r="P32" s="25" t="s">
        <v>43</v>
      </c>
      <c r="Q32" s="25" t="s">
        <v>637</v>
      </c>
      <c r="R32" s="25" t="s">
        <v>638</v>
      </c>
      <c r="S32" s="3">
        <v>4</v>
      </c>
      <c r="T32" s="55"/>
      <c r="U32" s="25" t="s">
        <v>19</v>
      </c>
      <c r="V32" s="25" t="str">
        <f>VLOOKUP(P32,'Customer List'!B:C,2,)</f>
        <v>Faridabad</v>
      </c>
      <c r="W32" s="56"/>
      <c r="X32" s="45">
        <v>45821</v>
      </c>
      <c r="Y32" s="25">
        <f t="shared" si="3"/>
        <v>0</v>
      </c>
      <c r="Z32" s="25" t="str">
        <f t="shared" si="4"/>
        <v>Friday</v>
      </c>
      <c r="AA32" s="25" t="str">
        <f t="shared" si="5"/>
        <v>Friday</v>
      </c>
      <c r="AB32" s="25" t="str">
        <f>VLOOKUP(U32,'Currency Sheet'!A:C,3,)</f>
        <v>DOLLAR</v>
      </c>
      <c r="AC32" s="67" t="str">
        <f>VLOOKUP(P32,'Customer List'!B:D,3,)</f>
        <v>Local</v>
      </c>
    </row>
    <row r="33" spans="1:29" hidden="1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141</v>
      </c>
      <c r="F33" s="8">
        <f t="shared" si="0"/>
        <v>12408</v>
      </c>
      <c r="G33" s="54">
        <f t="shared" si="1"/>
        <v>12408</v>
      </c>
      <c r="H33" s="25">
        <v>424602</v>
      </c>
      <c r="I33" s="25" t="s">
        <v>1245</v>
      </c>
      <c r="J33" s="25">
        <v>1</v>
      </c>
      <c r="K33" s="25">
        <v>1</v>
      </c>
      <c r="L33" s="25">
        <f t="shared" si="2"/>
        <v>0</v>
      </c>
      <c r="M33" s="25" t="s">
        <v>927</v>
      </c>
      <c r="N33" s="45">
        <v>45846</v>
      </c>
      <c r="O33" s="54">
        <v>21855</v>
      </c>
      <c r="P33" s="25" t="s">
        <v>225</v>
      </c>
      <c r="Q33" s="25" t="s">
        <v>1127</v>
      </c>
      <c r="R33" s="25" t="s">
        <v>41</v>
      </c>
      <c r="S33" s="3">
        <v>4</v>
      </c>
      <c r="T33" s="55" t="s">
        <v>1128</v>
      </c>
      <c r="U33" s="25" t="s">
        <v>19</v>
      </c>
      <c r="V33" s="25" t="str">
        <f>VLOOKUP(P33,'Customer List'!B:C,2,)</f>
        <v>Punjab</v>
      </c>
      <c r="W33" s="56"/>
      <c r="X33" s="45">
        <v>45848</v>
      </c>
      <c r="Y33" s="25">
        <f t="shared" si="3"/>
        <v>2</v>
      </c>
      <c r="Z33" s="25" t="str">
        <f t="shared" si="4"/>
        <v>Tuesday</v>
      </c>
      <c r="AA33" s="25" t="str">
        <f t="shared" si="5"/>
        <v>Thursday</v>
      </c>
      <c r="AB33" s="25" t="str">
        <f>VLOOKUP(U33,'Currency Sheet'!A:C,3,)</f>
        <v>DOLLAR</v>
      </c>
      <c r="AC33" s="67" t="str">
        <f>VLOOKUP(P33,'Customer List'!B:D,3,)</f>
        <v>OutStation</v>
      </c>
    </row>
    <row r="34" spans="1:29" hidden="1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4004</v>
      </c>
      <c r="H34" s="25">
        <v>420601</v>
      </c>
      <c r="I34" s="25" t="s">
        <v>1255</v>
      </c>
      <c r="J34" s="25">
        <v>1</v>
      </c>
      <c r="K34" s="25">
        <v>1</v>
      </c>
      <c r="L34" s="25">
        <f t="shared" si="2"/>
        <v>0</v>
      </c>
      <c r="M34" s="25" t="s">
        <v>3340</v>
      </c>
      <c r="N34" s="45">
        <v>45903</v>
      </c>
      <c r="O34" s="54">
        <v>10075</v>
      </c>
      <c r="P34" s="25" t="s">
        <v>31</v>
      </c>
      <c r="Q34" s="25" t="s">
        <v>1131</v>
      </c>
      <c r="R34" s="25" t="s">
        <v>1131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Wednesday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hidden="1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si="0"/>
        <v>4004</v>
      </c>
      <c r="G35" s="54">
        <f t="shared" si="1"/>
        <v>8008</v>
      </c>
      <c r="H35" s="25">
        <v>420601</v>
      </c>
      <c r="I35" s="25" t="s">
        <v>1255</v>
      </c>
      <c r="J35" s="25">
        <v>2</v>
      </c>
      <c r="K35" s="25">
        <v>2</v>
      </c>
      <c r="L35" s="25">
        <f t="shared" si="2"/>
        <v>0</v>
      </c>
      <c r="M35" s="25" t="s">
        <v>4705</v>
      </c>
      <c r="N35" s="45">
        <v>45933</v>
      </c>
      <c r="O35" s="54">
        <v>0</v>
      </c>
      <c r="P35" s="25" t="s">
        <v>17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si="3"/>
        <v/>
      </c>
      <c r="Z35" s="25" t="str">
        <f t="shared" si="4"/>
        <v>Friday</v>
      </c>
      <c r="AA35" s="25" t="str">
        <f t="shared" si="5"/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hidden="1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ref="F36" si="19">IF(AB36="DOLLAR",E36*88,E36)</f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ref="L36" si="20">J36-K36</f>
        <v>0</v>
      </c>
      <c r="M36" s="25" t="s">
        <v>3559</v>
      </c>
      <c r="N36" s="45">
        <v>45915</v>
      </c>
      <c r="O36" s="54">
        <v>8060</v>
      </c>
      <c r="P36" s="25" t="s">
        <v>3442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ref="Y36" si="21">IF(X36="", "", X36-N36)</f>
        <v/>
      </c>
      <c r="Z36" s="25" t="str">
        <f t="shared" ref="Z36" si="22">IF(N36="", "", TEXT(N36, "dddd"))</f>
        <v>Monday</v>
      </c>
      <c r="AA36" s="25" t="str">
        <f t="shared" ref="AA36" si="23">IF(X36="", "", TEXT(X36, "dddd"))</f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hidden="1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6177.6</v>
      </c>
      <c r="H37" s="25">
        <v>420701</v>
      </c>
      <c r="I37" s="25" t="s">
        <v>1256</v>
      </c>
      <c r="J37" s="25">
        <v>2</v>
      </c>
      <c r="K37" s="25">
        <v>2</v>
      </c>
      <c r="L37" s="25">
        <f t="shared" si="2"/>
        <v>0</v>
      </c>
      <c r="M37" s="25" t="s">
        <v>3303</v>
      </c>
      <c r="N37" s="45">
        <v>45901</v>
      </c>
      <c r="O37" s="54">
        <v>15903</v>
      </c>
      <c r="P37" s="25" t="s">
        <v>31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/>
      <c r="Y37" s="25" t="str">
        <f t="shared" si="3"/>
        <v/>
      </c>
      <c r="Z37" s="25" t="str">
        <f t="shared" si="4"/>
        <v>Monday</v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hidden="1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35.1</v>
      </c>
      <c r="F38" s="8">
        <f t="shared" si="0"/>
        <v>3088.8</v>
      </c>
      <c r="G38" s="54">
        <f t="shared" si="1"/>
        <v>3088.8</v>
      </c>
      <c r="H38" s="25">
        <v>420701</v>
      </c>
      <c r="I38" s="25" t="s">
        <v>1256</v>
      </c>
      <c r="J38" s="25">
        <v>1</v>
      </c>
      <c r="K38" s="25">
        <v>1</v>
      </c>
      <c r="L38" s="25">
        <f t="shared" si="2"/>
        <v>0</v>
      </c>
      <c r="M38" s="25" t="s">
        <v>2505</v>
      </c>
      <c r="N38" s="45">
        <v>45891</v>
      </c>
      <c r="O38" s="54">
        <v>0</v>
      </c>
      <c r="P38" s="25" t="s">
        <v>1015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>
        <v>45891</v>
      </c>
      <c r="Y38" s="25">
        <f t="shared" si="3"/>
        <v>0</v>
      </c>
      <c r="Z38" s="25" t="str">
        <f t="shared" si="4"/>
        <v>Friday</v>
      </c>
      <c r="AA38" s="25" t="str">
        <f t="shared" si="5"/>
        <v>Friday</v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hidden="1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98.7</v>
      </c>
      <c r="F39" s="8">
        <f t="shared" si="0"/>
        <v>8685.6</v>
      </c>
      <c r="G39" s="54">
        <f t="shared" si="1"/>
        <v>8685.6</v>
      </c>
      <c r="H39" s="25">
        <v>100261</v>
      </c>
      <c r="I39" s="25" t="s">
        <v>1257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hidden="1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70.8</v>
      </c>
      <c r="F40" s="8">
        <f t="shared" si="0"/>
        <v>6230.4</v>
      </c>
      <c r="G40" s="54">
        <f t="shared" si="1"/>
        <v>6230.4</v>
      </c>
      <c r="H40" s="25">
        <v>108123</v>
      </c>
      <c r="I40" s="25" t="s">
        <v>1258</v>
      </c>
      <c r="J40" s="25">
        <v>1</v>
      </c>
      <c r="K40" s="25"/>
      <c r="L40" s="25">
        <f t="shared" si="2"/>
        <v>1</v>
      </c>
      <c r="M40" s="25"/>
      <c r="N40" s="45"/>
      <c r="O40" s="54"/>
      <c r="P40" s="25" t="s">
        <v>14</v>
      </c>
      <c r="Q40" s="25"/>
      <c r="R40" s="25"/>
      <c r="S40" s="3">
        <v>4</v>
      </c>
      <c r="T40" s="55"/>
      <c r="U40" s="25" t="s">
        <v>19</v>
      </c>
      <c r="V40" s="25" t="str">
        <f>VLOOKUP(P40,'Customer List'!B:C,2,)</f>
        <v>STOCK</v>
      </c>
      <c r="W40" s="56" t="s">
        <v>1149</v>
      </c>
      <c r="X40" s="45"/>
      <c r="Y40" s="25" t="str">
        <f t="shared" si="3"/>
        <v/>
      </c>
      <c r="Z40" s="25" t="str">
        <f t="shared" si="4"/>
        <v/>
      </c>
      <c r="AA40" s="25" t="str">
        <f t="shared" si="5"/>
        <v/>
      </c>
      <c r="AB40" s="25" t="str">
        <f>VLOOKUP(U40,'Currency Sheet'!A:C,3,)</f>
        <v>DOLLAR</v>
      </c>
      <c r="AC40" s="67" t="str">
        <f>VLOOKUP(P40,'Customer List'!B:D,3,)</f>
        <v>STOCK</v>
      </c>
    </row>
    <row r="41" spans="1:29" hidden="1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39072</v>
      </c>
      <c r="H41" s="25">
        <v>626812</v>
      </c>
      <c r="I41" s="25" t="s">
        <v>1259</v>
      </c>
      <c r="J41" s="25">
        <v>2</v>
      </c>
      <c r="K41" s="25">
        <v>2</v>
      </c>
      <c r="L41" s="25">
        <f t="shared" si="2"/>
        <v>0</v>
      </c>
      <c r="M41" s="25" t="s">
        <v>816</v>
      </c>
      <c r="N41" s="45">
        <v>45840</v>
      </c>
      <c r="O41" s="54">
        <v>68820</v>
      </c>
      <c r="P41" s="25" t="s">
        <v>1900</v>
      </c>
      <c r="Q41" s="25">
        <v>58152715692</v>
      </c>
      <c r="R41" s="25" t="s">
        <v>41</v>
      </c>
      <c r="S41" s="3">
        <v>4</v>
      </c>
      <c r="T41" s="55"/>
      <c r="U41" s="25" t="s">
        <v>19</v>
      </c>
      <c r="V41" s="25" t="str">
        <f>VLOOKUP(P41,'Customer List'!B:C,2,)</f>
        <v>Banglore</v>
      </c>
      <c r="W41" s="56"/>
      <c r="X41" s="45">
        <v>45841</v>
      </c>
      <c r="Y41" s="25">
        <f t="shared" si="3"/>
        <v>1</v>
      </c>
      <c r="Z41" s="25" t="str">
        <f t="shared" si="4"/>
        <v>Wednesday</v>
      </c>
      <c r="AA41" s="25" t="str">
        <f t="shared" si="5"/>
        <v>Thursday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hidden="1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222</v>
      </c>
      <c r="F42" s="8">
        <f t="shared" si="0"/>
        <v>19536</v>
      </c>
      <c r="G42" s="54">
        <f t="shared" si="1"/>
        <v>19536</v>
      </c>
      <c r="H42" s="25">
        <v>626812</v>
      </c>
      <c r="I42" s="25" t="s">
        <v>1259</v>
      </c>
      <c r="J42" s="25">
        <v>1</v>
      </c>
      <c r="K42" s="25">
        <v>1</v>
      </c>
      <c r="L42" s="25">
        <f t="shared" si="2"/>
        <v>0</v>
      </c>
      <c r="M42" s="25" t="s">
        <v>1922</v>
      </c>
      <c r="N42" s="45">
        <v>45857</v>
      </c>
      <c r="O42" s="54">
        <v>40145</v>
      </c>
      <c r="P42" s="25" t="s">
        <v>1900</v>
      </c>
      <c r="Q42" s="25">
        <v>58153395974</v>
      </c>
      <c r="R42" s="25" t="s">
        <v>41</v>
      </c>
      <c r="S42" s="3">
        <v>4</v>
      </c>
      <c r="T42" s="55" t="s">
        <v>14</v>
      </c>
      <c r="U42" s="25" t="s">
        <v>19</v>
      </c>
      <c r="V42" s="25" t="str">
        <f>VLOOKUP(P42,'Customer List'!B:C,2,)</f>
        <v>Banglore</v>
      </c>
      <c r="W42" s="56"/>
      <c r="X42" s="45">
        <v>45858</v>
      </c>
      <c r="Y42" s="25">
        <f t="shared" si="3"/>
        <v>1</v>
      </c>
      <c r="Z42" s="25" t="str">
        <f t="shared" si="4"/>
        <v>Saturday</v>
      </c>
      <c r="AA42" s="25" t="str">
        <f t="shared" si="5"/>
        <v>Sunday</v>
      </c>
      <c r="AB42" s="25" t="str">
        <f>VLOOKUP(U42,'Currency Sheet'!A:C,3,)</f>
        <v>DOLLAR</v>
      </c>
      <c r="AC42" s="67" t="str">
        <f>VLOOKUP(P42,'Customer List'!B:D,3,)</f>
        <v>OutStation</v>
      </c>
    </row>
    <row r="43" spans="1:29" hidden="1" x14ac:dyDescent="0.25">
      <c r="A43" s="25">
        <f t="shared" si="6"/>
        <v>42</v>
      </c>
      <c r="B43" s="25" t="s">
        <v>14</v>
      </c>
      <c r="C43" s="45">
        <v>45808</v>
      </c>
      <c r="D43" s="45">
        <v>45808</v>
      </c>
      <c r="E43" s="8">
        <v>58.1</v>
      </c>
      <c r="F43" s="8">
        <f t="shared" si="0"/>
        <v>5112.8</v>
      </c>
      <c r="G43" s="54">
        <f t="shared" si="1"/>
        <v>10225.6</v>
      </c>
      <c r="H43" s="25">
        <v>329702</v>
      </c>
      <c r="I43" s="25" t="s">
        <v>1260</v>
      </c>
      <c r="J43" s="25">
        <v>2</v>
      </c>
      <c r="K43" s="25"/>
      <c r="L43" s="25">
        <f t="shared" si="2"/>
        <v>2</v>
      </c>
      <c r="M43" s="25"/>
      <c r="N43" s="45"/>
      <c r="O43" s="54"/>
      <c r="P43" s="25" t="s">
        <v>14</v>
      </c>
      <c r="Q43" s="25"/>
      <c r="R43" s="25"/>
      <c r="S43" s="3">
        <v>4</v>
      </c>
      <c r="T43" s="55"/>
      <c r="U43" s="25" t="s">
        <v>19</v>
      </c>
      <c r="V43" s="25" t="str">
        <f>VLOOKUP(P43,'Customer List'!B:C,2,)</f>
        <v>STOCK</v>
      </c>
      <c r="W43" s="56" t="s">
        <v>1149</v>
      </c>
      <c r="X43" s="45"/>
      <c r="Y43" s="25" t="str">
        <f t="shared" si="3"/>
        <v/>
      </c>
      <c r="Z43" s="25" t="str">
        <f t="shared" si="4"/>
        <v/>
      </c>
      <c r="AA43" s="25" t="str">
        <f t="shared" si="5"/>
        <v/>
      </c>
      <c r="AB43" s="25" t="str">
        <f>VLOOKUP(U43,'Currency Sheet'!A:C,3,)</f>
        <v>DOLLAR</v>
      </c>
      <c r="AC43" s="67" t="str">
        <f>VLOOKUP(P43,'Customer List'!B:D,3,)</f>
        <v>STOCK</v>
      </c>
    </row>
    <row r="44" spans="1:29" hidden="1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32.9</v>
      </c>
      <c r="F44" s="8">
        <f t="shared" si="0"/>
        <v>2895.2</v>
      </c>
      <c r="G44" s="54">
        <f t="shared" si="1"/>
        <v>2895.2</v>
      </c>
      <c r="H44" s="25">
        <v>101205</v>
      </c>
      <c r="I44" s="25" t="s">
        <v>48</v>
      </c>
      <c r="J44" s="25">
        <v>1</v>
      </c>
      <c r="K44" s="25">
        <v>1</v>
      </c>
      <c r="L44" s="25">
        <f t="shared" si="2"/>
        <v>0</v>
      </c>
      <c r="M44" s="25" t="s">
        <v>49</v>
      </c>
      <c r="N44" s="45">
        <v>45818</v>
      </c>
      <c r="O44" s="54">
        <v>4239.5200000000004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hidden="1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160.30000000000001</v>
      </c>
      <c r="F45" s="8">
        <f t="shared" si="0"/>
        <v>14106.400000000001</v>
      </c>
      <c r="G45" s="54">
        <f t="shared" si="1"/>
        <v>14106.400000000001</v>
      </c>
      <c r="H45" s="25">
        <v>101320</v>
      </c>
      <c r="I45" s="25" t="s">
        <v>1261</v>
      </c>
      <c r="J45" s="25">
        <v>1</v>
      </c>
      <c r="K45" s="25">
        <v>1</v>
      </c>
      <c r="L45" s="25">
        <f t="shared" si="2"/>
        <v>0</v>
      </c>
      <c r="M45" s="25" t="s">
        <v>51</v>
      </c>
      <c r="N45" s="45">
        <v>45818</v>
      </c>
      <c r="O45" s="54">
        <v>20656.37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hidden="1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98.7</v>
      </c>
      <c r="F46" s="8">
        <f t="shared" si="0"/>
        <v>8685.6</v>
      </c>
      <c r="G46" s="54">
        <f t="shared" si="1"/>
        <v>8685.6</v>
      </c>
      <c r="H46" s="25">
        <v>102443</v>
      </c>
      <c r="I46" s="25" t="s">
        <v>1262</v>
      </c>
      <c r="J46" s="25">
        <v>1</v>
      </c>
      <c r="K46" s="25">
        <v>1</v>
      </c>
      <c r="L46" s="25">
        <f t="shared" si="2"/>
        <v>0</v>
      </c>
      <c r="M46" s="25" t="s">
        <v>53</v>
      </c>
      <c r="N46" s="45">
        <v>45818</v>
      </c>
      <c r="O46" s="54">
        <v>12718.55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hidden="1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137.19999999999999</v>
      </c>
      <c r="F47" s="8">
        <f t="shared" si="0"/>
        <v>12073.599999999999</v>
      </c>
      <c r="G47" s="54">
        <f t="shared" si="1"/>
        <v>12073.599999999999</v>
      </c>
      <c r="H47" s="25">
        <v>103116</v>
      </c>
      <c r="I47" s="25" t="s">
        <v>1263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17679.689999999999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hidden="1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59.8</v>
      </c>
      <c r="F48" s="8">
        <f t="shared" si="0"/>
        <v>5262.4</v>
      </c>
      <c r="G48" s="54">
        <f t="shared" si="1"/>
        <v>5262.4</v>
      </c>
      <c r="H48" s="25">
        <v>107607</v>
      </c>
      <c r="I48" s="25" t="s">
        <v>1264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8298.6299999999992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hidden="1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50.4</v>
      </c>
      <c r="F49" s="8">
        <f t="shared" si="0"/>
        <v>4435.2</v>
      </c>
      <c r="G49" s="54">
        <f t="shared" si="1"/>
        <v>4435.2</v>
      </c>
      <c r="H49" s="25">
        <v>117307</v>
      </c>
      <c r="I49" s="25" t="s">
        <v>1265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6494.58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hidden="1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204.4</v>
      </c>
      <c r="F50" s="8">
        <f t="shared" si="0"/>
        <v>17987.2</v>
      </c>
      <c r="G50" s="54">
        <f t="shared" si="1"/>
        <v>17987.2</v>
      </c>
      <c r="H50" s="25">
        <v>117316</v>
      </c>
      <c r="I50" s="25" t="s">
        <v>56</v>
      </c>
      <c r="J50" s="25">
        <v>1</v>
      </c>
      <c r="K50" s="25">
        <v>1</v>
      </c>
      <c r="L50" s="25">
        <f t="shared" si="2"/>
        <v>0</v>
      </c>
      <c r="M50" s="25" t="s">
        <v>57</v>
      </c>
      <c r="N50" s="45">
        <v>45818</v>
      </c>
      <c r="O50" s="54">
        <v>26339.13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hidden="1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45.5</v>
      </c>
      <c r="F51" s="8">
        <f t="shared" si="0"/>
        <v>4004</v>
      </c>
      <c r="G51" s="54">
        <f t="shared" si="1"/>
        <v>4004</v>
      </c>
      <c r="H51" s="25">
        <v>122505</v>
      </c>
      <c r="I51" s="25" t="s">
        <v>1266</v>
      </c>
      <c r="J51" s="25">
        <v>1</v>
      </c>
      <c r="K51" s="25">
        <v>1</v>
      </c>
      <c r="L51" s="25">
        <f t="shared" si="2"/>
        <v>0</v>
      </c>
      <c r="M51" s="25" t="s">
        <v>53</v>
      </c>
      <c r="N51" s="45">
        <v>45818</v>
      </c>
      <c r="O51" s="54">
        <v>5863.16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hidden="1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189.75</v>
      </c>
      <c r="F52" s="8">
        <f t="shared" si="0"/>
        <v>16698</v>
      </c>
      <c r="G52" s="54">
        <f t="shared" si="1"/>
        <v>16698</v>
      </c>
      <c r="H52" s="25">
        <v>123137</v>
      </c>
      <c r="I52" s="25" t="s">
        <v>1267</v>
      </c>
      <c r="J52" s="25">
        <v>1</v>
      </c>
      <c r="K52" s="25">
        <v>1</v>
      </c>
      <c r="L52" s="25">
        <f t="shared" si="2"/>
        <v>0</v>
      </c>
      <c r="M52" s="25" t="s">
        <v>49</v>
      </c>
      <c r="N52" s="45">
        <v>45818</v>
      </c>
      <c r="O52" s="54">
        <v>22821.23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hidden="1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95.2</v>
      </c>
      <c r="F53" s="8">
        <f t="shared" si="0"/>
        <v>8377.6</v>
      </c>
      <c r="G53" s="54">
        <f t="shared" si="1"/>
        <v>8377.6</v>
      </c>
      <c r="H53" s="25">
        <v>135911</v>
      </c>
      <c r="I53" s="25" t="s">
        <v>58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12267.54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hidden="1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234.5</v>
      </c>
      <c r="F54" s="8">
        <f t="shared" si="0"/>
        <v>20636</v>
      </c>
      <c r="G54" s="54">
        <f t="shared" si="1"/>
        <v>20636</v>
      </c>
      <c r="H54" s="25">
        <v>137014</v>
      </c>
      <c r="I54" s="25" t="s">
        <v>1268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30217.84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hidden="1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207.2</v>
      </c>
      <c r="F55" s="8">
        <f t="shared" si="0"/>
        <v>18233.599999999999</v>
      </c>
      <c r="G55" s="54">
        <f t="shared" si="1"/>
        <v>18233.599999999999</v>
      </c>
      <c r="H55" s="25">
        <v>141708</v>
      </c>
      <c r="I55" s="25" t="s">
        <v>1269</v>
      </c>
      <c r="J55" s="25">
        <v>1</v>
      </c>
      <c r="K55" s="25">
        <v>1</v>
      </c>
      <c r="L55" s="25">
        <f t="shared" si="2"/>
        <v>0</v>
      </c>
      <c r="M55" s="25" t="s">
        <v>49</v>
      </c>
      <c r="N55" s="45">
        <v>45818</v>
      </c>
      <c r="O55" s="54">
        <v>26699.94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hidden="1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62.3</v>
      </c>
      <c r="F56" s="8">
        <f t="shared" si="0"/>
        <v>5482.4</v>
      </c>
      <c r="G56" s="54">
        <f t="shared" si="1"/>
        <v>5482.4</v>
      </c>
      <c r="H56" s="25">
        <v>423101</v>
      </c>
      <c r="I56" s="25" t="s">
        <v>1270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8028.02</v>
      </c>
      <c r="P56" s="25" t="s">
        <v>50</v>
      </c>
      <c r="Q56" s="25" t="s">
        <v>637</v>
      </c>
      <c r="R56" s="25" t="s">
        <v>638</v>
      </c>
      <c r="S56" s="3">
        <v>-20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hidden="1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107.1</v>
      </c>
      <c r="F57" s="8">
        <f t="shared" si="0"/>
        <v>9424.7999999999993</v>
      </c>
      <c r="G57" s="54">
        <f t="shared" si="1"/>
        <v>9424.7999999999993</v>
      </c>
      <c r="H57" s="25">
        <v>613411</v>
      </c>
      <c r="I57" s="25" t="s">
        <v>1271</v>
      </c>
      <c r="J57" s="25">
        <v>1</v>
      </c>
      <c r="K57" s="25">
        <v>1</v>
      </c>
      <c r="L57" s="25">
        <f t="shared" si="2"/>
        <v>0</v>
      </c>
      <c r="M57" s="25" t="s">
        <v>53</v>
      </c>
      <c r="N57" s="45">
        <v>45818</v>
      </c>
      <c r="O57" s="54">
        <v>13800.98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hidden="1" x14ac:dyDescent="0.25">
      <c r="A58" s="25">
        <f t="shared" si="6"/>
        <v>57</v>
      </c>
      <c r="B58" s="25" t="s">
        <v>47</v>
      </c>
      <c r="C58" s="45">
        <v>45811</v>
      </c>
      <c r="D58" s="45">
        <v>45817</v>
      </c>
      <c r="E58" s="8">
        <v>389.9</v>
      </c>
      <c r="F58" s="8">
        <f t="shared" si="0"/>
        <v>34311.199999999997</v>
      </c>
      <c r="G58" s="54">
        <f t="shared" si="1"/>
        <v>34311.199999999997</v>
      </c>
      <c r="H58" s="25">
        <v>776706</v>
      </c>
      <c r="I58" s="25" t="s">
        <v>1272</v>
      </c>
      <c r="J58" s="25">
        <v>1</v>
      </c>
      <c r="K58" s="25">
        <v>1</v>
      </c>
      <c r="L58" s="25">
        <f t="shared" si="2"/>
        <v>0</v>
      </c>
      <c r="M58" s="25" t="s">
        <v>51</v>
      </c>
      <c r="N58" s="45">
        <v>45818</v>
      </c>
      <c r="O58" s="54">
        <v>50242.79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hidden="1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61.1</v>
      </c>
      <c r="F59" s="8">
        <f t="shared" si="0"/>
        <v>5376.8</v>
      </c>
      <c r="G59" s="54">
        <f t="shared" si="1"/>
        <v>5376.8</v>
      </c>
      <c r="H59" s="25">
        <v>100202</v>
      </c>
      <c r="I59" s="25" t="s">
        <v>60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8037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hidden="1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92.95</v>
      </c>
      <c r="F60" s="8">
        <f t="shared" si="0"/>
        <v>8179.6</v>
      </c>
      <c r="G60" s="54">
        <f t="shared" si="1"/>
        <v>8179.6</v>
      </c>
      <c r="H60" s="25">
        <v>100204</v>
      </c>
      <c r="I60" s="25" t="s">
        <v>62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12226.5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hidden="1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123.2</v>
      </c>
      <c r="F61" s="8">
        <f t="shared" si="0"/>
        <v>10841.6</v>
      </c>
      <c r="G61" s="54">
        <f t="shared" si="1"/>
        <v>10841.6</v>
      </c>
      <c r="H61" s="25">
        <v>100227</v>
      </c>
      <c r="I61" s="25" t="s">
        <v>63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15048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hidden="1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165</v>
      </c>
      <c r="F62" s="8">
        <f t="shared" si="0"/>
        <v>14520</v>
      </c>
      <c r="G62" s="54">
        <f t="shared" si="1"/>
        <v>14520</v>
      </c>
      <c r="H62" s="25">
        <v>100229</v>
      </c>
      <c r="I62" s="25" t="s">
        <v>1273</v>
      </c>
      <c r="J62" s="25">
        <v>1</v>
      </c>
      <c r="K62" s="25">
        <v>1</v>
      </c>
      <c r="L62" s="25">
        <f t="shared" si="2"/>
        <v>0</v>
      </c>
      <c r="M62" s="25" t="s">
        <v>64</v>
      </c>
      <c r="N62" s="45">
        <v>45821</v>
      </c>
      <c r="O62" s="54">
        <v>18810</v>
      </c>
      <c r="P62" s="25" t="s">
        <v>43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Faridabad</v>
      </c>
      <c r="W62" s="56"/>
      <c r="X62" s="45">
        <v>45821</v>
      </c>
      <c r="Y62" s="25">
        <f t="shared" si="3"/>
        <v>0</v>
      </c>
      <c r="Z62" s="25" t="str">
        <f t="shared" si="4"/>
        <v>Friday</v>
      </c>
      <c r="AA62" s="25" t="str">
        <f t="shared" si="5"/>
        <v>Friday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hidden="1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154</v>
      </c>
      <c r="F63" s="8">
        <f t="shared" si="0"/>
        <v>13552</v>
      </c>
      <c r="G63" s="54">
        <f t="shared" si="1"/>
        <v>13552</v>
      </c>
      <c r="H63" s="25">
        <v>100231</v>
      </c>
      <c r="I63" s="25" t="s">
        <v>1274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18810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hidden="1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177.1</v>
      </c>
      <c r="F64" s="8">
        <f t="shared" si="0"/>
        <v>15584.8</v>
      </c>
      <c r="G64" s="54">
        <f t="shared" si="1"/>
        <v>15584.8</v>
      </c>
      <c r="H64" s="25">
        <v>100240</v>
      </c>
      <c r="I64" s="25" t="s">
        <v>1275</v>
      </c>
      <c r="J64" s="25">
        <v>1</v>
      </c>
      <c r="K64" s="25">
        <v>1</v>
      </c>
      <c r="L64" s="25">
        <f t="shared" si="2"/>
        <v>0</v>
      </c>
      <c r="M64" s="25" t="s">
        <v>65</v>
      </c>
      <c r="N64" s="45">
        <v>45818</v>
      </c>
      <c r="O64" s="54">
        <v>0</v>
      </c>
      <c r="P64" s="25" t="s">
        <v>841</v>
      </c>
      <c r="Q64" s="25"/>
      <c r="R64" s="25"/>
      <c r="S64" s="3">
        <v>4</v>
      </c>
      <c r="T64" s="55"/>
      <c r="U64" s="25" t="s">
        <v>19</v>
      </c>
      <c r="V64" s="25" t="str">
        <f>VLOOKUP(P64,'Customer List'!B:C,2,)</f>
        <v>Hyderabad</v>
      </c>
      <c r="W64" s="56"/>
      <c r="X64" s="45"/>
      <c r="Y64" s="25" t="str">
        <f t="shared" si="3"/>
        <v/>
      </c>
      <c r="Z64" s="25" t="str">
        <f t="shared" si="4"/>
        <v>Tuesday</v>
      </c>
      <c r="AA64" s="25" t="str">
        <f t="shared" si="5"/>
        <v/>
      </c>
      <c r="AB64" s="25" t="str">
        <f>VLOOKUP(U64,'Currency Sheet'!A:C,3,)</f>
        <v>DOLLAR</v>
      </c>
      <c r="AC64" s="67" t="str">
        <f>VLOOKUP(P64,'Customer List'!B:D,3,)</f>
        <v>OutStation</v>
      </c>
    </row>
    <row r="65" spans="1:29" hidden="1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66</v>
      </c>
      <c r="N65" s="45">
        <v>45821</v>
      </c>
      <c r="O65" s="54">
        <v>6498</v>
      </c>
      <c r="P65" s="25" t="s">
        <v>43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Faridabad</v>
      </c>
      <c r="W65" s="56"/>
      <c r="X65" s="45">
        <v>45821</v>
      </c>
      <c r="Y65" s="25">
        <f t="shared" si="3"/>
        <v>0</v>
      </c>
      <c r="Z65" s="25" t="str">
        <f t="shared" si="4"/>
        <v>Friday</v>
      </c>
      <c r="AA65" s="25" t="str">
        <f t="shared" si="5"/>
        <v>Friday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hidden="1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50.4</v>
      </c>
      <c r="F66" s="8">
        <f t="shared" si="0"/>
        <v>4435.2</v>
      </c>
      <c r="G66" s="54">
        <f t="shared" si="1"/>
        <v>4435.2</v>
      </c>
      <c r="H66" s="25">
        <v>100302</v>
      </c>
      <c r="I66" s="25" t="s">
        <v>1276</v>
      </c>
      <c r="J66" s="25">
        <v>1</v>
      </c>
      <c r="K66" s="25">
        <v>1</v>
      </c>
      <c r="L66" s="25">
        <f t="shared" si="2"/>
        <v>0</v>
      </c>
      <c r="M66" s="25" t="s">
        <v>67</v>
      </c>
      <c r="N66" s="45">
        <v>45819</v>
      </c>
      <c r="O66" s="54">
        <v>8370</v>
      </c>
      <c r="P66" s="25" t="s">
        <v>776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Kharagpur</v>
      </c>
      <c r="W66" s="56"/>
      <c r="X66" s="45"/>
      <c r="Y66" s="25" t="str">
        <f t="shared" si="3"/>
        <v/>
      </c>
      <c r="Z66" s="25" t="str">
        <f t="shared" si="4"/>
        <v>Wednesday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hidden="1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181.5</v>
      </c>
      <c r="F67" s="8">
        <f t="shared" ref="F67:F130" si="24">IF(AB67="DOLLAR",E67*88,E67)</f>
        <v>15972</v>
      </c>
      <c r="G67" s="54">
        <f t="shared" si="1"/>
        <v>15972</v>
      </c>
      <c r="H67" s="25">
        <v>100353</v>
      </c>
      <c r="I67" s="25" t="s">
        <v>1277</v>
      </c>
      <c r="J67" s="25">
        <v>1</v>
      </c>
      <c r="K67" s="25">
        <v>1</v>
      </c>
      <c r="L67" s="25">
        <f t="shared" ref="L67:L130" si="25">J67-K67</f>
        <v>0</v>
      </c>
      <c r="M67" s="25" t="s">
        <v>66</v>
      </c>
      <c r="N67" s="45">
        <v>45821</v>
      </c>
      <c r="O67" s="54">
        <v>21840.5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ref="Y67:Y130" si="26">IF(X67="", "", X67-N67)</f>
        <v>0</v>
      </c>
      <c r="Z67" s="25" t="str">
        <f t="shared" ref="Z67:Z130" si="27">IF(N67="", "", TEXT(N67, "dddd"))</f>
        <v>Friday</v>
      </c>
      <c r="AA67" s="25" t="str">
        <f t="shared" ref="AA67:AA130" si="28">IF(X67="", "", TEXT(X67, "dddd"))</f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hidden="1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92.4</v>
      </c>
      <c r="F68" s="8">
        <f t="shared" si="24"/>
        <v>8131.2000000000007</v>
      </c>
      <c r="G68" s="54">
        <f t="shared" si="1"/>
        <v>8131.2000000000007</v>
      </c>
      <c r="H68" s="25">
        <v>100412</v>
      </c>
      <c r="I68" s="25" t="s">
        <v>68</v>
      </c>
      <c r="J68" s="25">
        <v>1</v>
      </c>
      <c r="K68" s="25">
        <v>1</v>
      </c>
      <c r="L68" s="25">
        <f t="shared" si="25"/>
        <v>0</v>
      </c>
      <c r="M68" s="25" t="s">
        <v>66</v>
      </c>
      <c r="N68" s="45">
        <v>45821</v>
      </c>
      <c r="O68" s="54">
        <v>11913</v>
      </c>
      <c r="P68" s="25" t="s">
        <v>43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Faridabad</v>
      </c>
      <c r="W68" s="56"/>
      <c r="X68" s="45">
        <v>45821</v>
      </c>
      <c r="Y68" s="25">
        <f t="shared" si="26"/>
        <v>0</v>
      </c>
      <c r="Z68" s="25" t="str">
        <f t="shared" si="27"/>
        <v>Friday</v>
      </c>
      <c r="AA68" s="25" t="str">
        <f t="shared" si="28"/>
        <v>Friday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hidden="1" x14ac:dyDescent="0.25">
      <c r="A69" s="25">
        <f t="shared" si="6"/>
        <v>68</v>
      </c>
      <c r="B69" s="25" t="s">
        <v>59</v>
      </c>
      <c r="C69" s="45">
        <v>45807</v>
      </c>
      <c r="D69" s="45">
        <v>45818</v>
      </c>
      <c r="E69" s="8">
        <v>64.349999999999994</v>
      </c>
      <c r="F69" s="8">
        <f t="shared" si="24"/>
        <v>5662.7999999999993</v>
      </c>
      <c r="G69" s="54">
        <f t="shared" ref="G69:G132" si="29">F69*J69</f>
        <v>5662.7999999999993</v>
      </c>
      <c r="H69" s="25">
        <v>100510</v>
      </c>
      <c r="I69" s="25" t="s">
        <v>69</v>
      </c>
      <c r="J69" s="25">
        <v>1</v>
      </c>
      <c r="K69" s="25">
        <v>1</v>
      </c>
      <c r="L69" s="25">
        <f t="shared" si="25"/>
        <v>0</v>
      </c>
      <c r="M69" s="25" t="s">
        <v>61</v>
      </c>
      <c r="N69" s="45">
        <v>45820</v>
      </c>
      <c r="O69" s="54">
        <v>8464.5</v>
      </c>
      <c r="P69" s="25" t="s">
        <v>17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Delhi</v>
      </c>
      <c r="W69" s="56"/>
      <c r="X69" s="45">
        <v>45820</v>
      </c>
      <c r="Y69" s="25">
        <f t="shared" si="26"/>
        <v>0</v>
      </c>
      <c r="Z69" s="25" t="str">
        <f t="shared" si="27"/>
        <v>Thursday</v>
      </c>
      <c r="AA69" s="25" t="str">
        <f t="shared" si="28"/>
        <v>Thursday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hidden="1" x14ac:dyDescent="0.25">
      <c r="A70" s="25">
        <f t="shared" ref="A70:A133" si="30">A69+1</f>
        <v>69</v>
      </c>
      <c r="B70" s="25" t="s">
        <v>59</v>
      </c>
      <c r="C70" s="45">
        <v>45807</v>
      </c>
      <c r="D70" s="45">
        <v>45818</v>
      </c>
      <c r="E70" s="8">
        <v>165.9</v>
      </c>
      <c r="F70" s="8">
        <f t="shared" si="24"/>
        <v>14599.2</v>
      </c>
      <c r="G70" s="54">
        <f t="shared" si="29"/>
        <v>29198.400000000001</v>
      </c>
      <c r="H70" s="25">
        <v>100538</v>
      </c>
      <c r="I70" s="25" t="s">
        <v>1278</v>
      </c>
      <c r="J70" s="25">
        <v>2</v>
      </c>
      <c r="K70" s="25">
        <v>2</v>
      </c>
      <c r="L70" s="25">
        <f t="shared" si="25"/>
        <v>0</v>
      </c>
      <c r="M70" s="25" t="s">
        <v>66</v>
      </c>
      <c r="N70" s="45">
        <v>45821</v>
      </c>
      <c r="O70" s="54">
        <v>42778.5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26"/>
        <v>0</v>
      </c>
      <c r="Z70" s="25" t="str">
        <f t="shared" si="27"/>
        <v>Friday</v>
      </c>
      <c r="AA70" s="25" t="str">
        <f t="shared" si="28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hidden="1" x14ac:dyDescent="0.25">
      <c r="A71" s="25">
        <f t="shared" si="30"/>
        <v>70</v>
      </c>
      <c r="B71" s="25" t="s">
        <v>59</v>
      </c>
      <c r="C71" s="45">
        <v>45807</v>
      </c>
      <c r="D71" s="45">
        <v>45818</v>
      </c>
      <c r="E71" s="8">
        <v>66.95</v>
      </c>
      <c r="F71" s="8">
        <f t="shared" si="24"/>
        <v>5891.6</v>
      </c>
      <c r="G71" s="54">
        <f t="shared" si="29"/>
        <v>5891.6</v>
      </c>
      <c r="H71" s="25">
        <v>100539</v>
      </c>
      <c r="I71" s="25" t="s">
        <v>157</v>
      </c>
      <c r="J71" s="25">
        <v>1</v>
      </c>
      <c r="K71" s="25">
        <v>1</v>
      </c>
      <c r="L71" s="25">
        <f t="shared" si="25"/>
        <v>0</v>
      </c>
      <c r="M71" s="25" t="s">
        <v>61</v>
      </c>
      <c r="N71" s="45">
        <v>45820</v>
      </c>
      <c r="O71" s="54">
        <v>8806.5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26"/>
        <v>0</v>
      </c>
      <c r="Z71" s="25" t="str">
        <f t="shared" si="27"/>
        <v>Thursday</v>
      </c>
      <c r="AA71" s="25" t="str">
        <f t="shared" si="28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hidden="1" x14ac:dyDescent="0.25">
      <c r="A72" s="25">
        <f t="shared" si="30"/>
        <v>71</v>
      </c>
      <c r="B72" s="25" t="s">
        <v>59</v>
      </c>
      <c r="C72" s="45">
        <v>45807</v>
      </c>
      <c r="D72" s="45">
        <v>45818</v>
      </c>
      <c r="E72" s="8">
        <v>204.75</v>
      </c>
      <c r="F72" s="8">
        <f t="shared" si="24"/>
        <v>18018</v>
      </c>
      <c r="G72" s="54">
        <f t="shared" si="29"/>
        <v>18018</v>
      </c>
      <c r="H72" s="25">
        <v>100552</v>
      </c>
      <c r="I72" s="25" t="s">
        <v>1279</v>
      </c>
      <c r="J72" s="25">
        <v>1</v>
      </c>
      <c r="K72" s="25">
        <v>1</v>
      </c>
      <c r="L72" s="25">
        <f t="shared" si="25"/>
        <v>0</v>
      </c>
      <c r="M72" s="25" t="s">
        <v>64</v>
      </c>
      <c r="N72" s="45">
        <v>45821</v>
      </c>
      <c r="O72" s="54">
        <v>23341.5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6"/>
        <v>0</v>
      </c>
      <c r="Z72" s="25" t="str">
        <f t="shared" si="27"/>
        <v>Friday</v>
      </c>
      <c r="AA72" s="25" t="str">
        <f t="shared" si="28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hidden="1" x14ac:dyDescent="0.25">
      <c r="A73" s="25">
        <f t="shared" si="30"/>
        <v>72</v>
      </c>
      <c r="B73" s="25" t="s">
        <v>59</v>
      </c>
      <c r="C73" s="45">
        <v>45807</v>
      </c>
      <c r="D73" s="45">
        <v>45818</v>
      </c>
      <c r="E73" s="8">
        <v>69.3</v>
      </c>
      <c r="F73" s="8">
        <f t="shared" si="24"/>
        <v>6098.4</v>
      </c>
      <c r="G73" s="54">
        <f t="shared" si="29"/>
        <v>6098.4</v>
      </c>
      <c r="H73" s="25">
        <v>100706</v>
      </c>
      <c r="I73" s="25" t="s">
        <v>70</v>
      </c>
      <c r="J73" s="25">
        <v>1</v>
      </c>
      <c r="K73" s="25">
        <v>1</v>
      </c>
      <c r="L73" s="25">
        <f t="shared" si="25"/>
        <v>0</v>
      </c>
      <c r="M73" s="25" t="s">
        <v>66</v>
      </c>
      <c r="N73" s="45">
        <v>45821</v>
      </c>
      <c r="O73" s="54">
        <v>8934.75</v>
      </c>
      <c r="P73" s="25" t="s">
        <v>43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Faridabad</v>
      </c>
      <c r="W73" s="56"/>
      <c r="X73" s="45">
        <v>45821</v>
      </c>
      <c r="Y73" s="25">
        <f t="shared" si="26"/>
        <v>0</v>
      </c>
      <c r="Z73" s="25" t="str">
        <f t="shared" si="27"/>
        <v>Friday</v>
      </c>
      <c r="AA73" s="25" t="str">
        <f t="shared" si="28"/>
        <v>Friday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hidden="1" x14ac:dyDescent="0.25">
      <c r="A74" s="25">
        <f t="shared" si="30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24"/>
        <v>12771</v>
      </c>
      <c r="G74" s="54">
        <f t="shared" si="29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25"/>
        <v>0</v>
      </c>
      <c r="M74" s="25" t="s">
        <v>61</v>
      </c>
      <c r="N74" s="45">
        <v>45820</v>
      </c>
      <c r="O74" s="54">
        <v>18382.5</v>
      </c>
      <c r="P74" s="25" t="s">
        <v>17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Delhi</v>
      </c>
      <c r="W74" s="56"/>
      <c r="X74" s="45">
        <v>45820</v>
      </c>
      <c r="Y74" s="25">
        <f t="shared" si="26"/>
        <v>0</v>
      </c>
      <c r="Z74" s="25" t="str">
        <f t="shared" si="27"/>
        <v>Thursday</v>
      </c>
      <c r="AA74" s="25" t="str">
        <f t="shared" si="28"/>
        <v>Thursday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hidden="1" x14ac:dyDescent="0.25">
      <c r="A75" s="25">
        <f t="shared" si="30"/>
        <v>74</v>
      </c>
      <c r="B75" s="25" t="s">
        <v>59</v>
      </c>
      <c r="C75" s="45">
        <v>45807</v>
      </c>
      <c r="D75" s="45">
        <v>45818</v>
      </c>
      <c r="E75" s="8">
        <v>145.125</v>
      </c>
      <c r="F75" s="8">
        <f t="shared" si="24"/>
        <v>12771</v>
      </c>
      <c r="G75" s="54">
        <f t="shared" si="29"/>
        <v>12771</v>
      </c>
      <c r="H75" s="25">
        <v>100714</v>
      </c>
      <c r="I75" s="25" t="s">
        <v>71</v>
      </c>
      <c r="J75" s="25">
        <v>1</v>
      </c>
      <c r="K75" s="25">
        <v>1</v>
      </c>
      <c r="L75" s="25">
        <f t="shared" si="25"/>
        <v>0</v>
      </c>
      <c r="M75" s="25" t="s">
        <v>64</v>
      </c>
      <c r="N75" s="45">
        <v>45821</v>
      </c>
      <c r="O75" s="54">
        <v>18382.5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6"/>
        <v>0</v>
      </c>
      <c r="Z75" s="25" t="str">
        <f t="shared" si="27"/>
        <v>Friday</v>
      </c>
      <c r="AA75" s="25" t="str">
        <f t="shared" si="28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hidden="1" x14ac:dyDescent="0.25">
      <c r="A76" s="25">
        <f t="shared" si="30"/>
        <v>75</v>
      </c>
      <c r="B76" s="25" t="s">
        <v>59</v>
      </c>
      <c r="C76" s="45">
        <v>45807</v>
      </c>
      <c r="D76" s="45">
        <v>45818</v>
      </c>
      <c r="E76" s="8">
        <v>138.6</v>
      </c>
      <c r="F76" s="8">
        <f t="shared" si="24"/>
        <v>12196.8</v>
      </c>
      <c r="G76" s="54">
        <f t="shared" si="29"/>
        <v>12196.8</v>
      </c>
      <c r="H76" s="25">
        <v>100722</v>
      </c>
      <c r="I76" s="25" t="s">
        <v>1280</v>
      </c>
      <c r="J76" s="25">
        <v>1</v>
      </c>
      <c r="K76" s="25">
        <v>1</v>
      </c>
      <c r="L76" s="25">
        <f t="shared" si="25"/>
        <v>0</v>
      </c>
      <c r="M76" s="25" t="s">
        <v>66</v>
      </c>
      <c r="N76" s="45">
        <v>45821</v>
      </c>
      <c r="O76" s="54">
        <v>17869.5</v>
      </c>
      <c r="P76" s="25" t="s">
        <v>43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Faridabad</v>
      </c>
      <c r="W76" s="56"/>
      <c r="X76" s="45">
        <v>45821</v>
      </c>
      <c r="Y76" s="25">
        <f t="shared" si="26"/>
        <v>0</v>
      </c>
      <c r="Z76" s="25" t="str">
        <f t="shared" si="27"/>
        <v>Friday</v>
      </c>
      <c r="AA76" s="25" t="str">
        <f t="shared" si="28"/>
        <v>Friday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hidden="1" x14ac:dyDescent="0.25">
      <c r="A77" s="25">
        <f t="shared" si="30"/>
        <v>76</v>
      </c>
      <c r="B77" s="25" t="s">
        <v>59</v>
      </c>
      <c r="C77" s="45">
        <v>45807</v>
      </c>
      <c r="D77" s="45">
        <v>45818</v>
      </c>
      <c r="E77" s="8">
        <v>39.200000000000003</v>
      </c>
      <c r="F77" s="8">
        <f t="shared" si="24"/>
        <v>3449.6000000000004</v>
      </c>
      <c r="G77" s="54">
        <f t="shared" si="29"/>
        <v>3449.6000000000004</v>
      </c>
      <c r="H77" s="25">
        <v>101207</v>
      </c>
      <c r="I77" s="25" t="s">
        <v>1281</v>
      </c>
      <c r="J77" s="25">
        <v>1</v>
      </c>
      <c r="K77" s="25">
        <v>1</v>
      </c>
      <c r="L77" s="25">
        <f t="shared" si="25"/>
        <v>0</v>
      </c>
      <c r="M77" s="25" t="s">
        <v>72</v>
      </c>
      <c r="N77" s="45">
        <v>45818</v>
      </c>
      <c r="O77" s="54">
        <v>0</v>
      </c>
      <c r="P77" s="25" t="s">
        <v>31</v>
      </c>
      <c r="Q77" s="25" t="s">
        <v>637</v>
      </c>
      <c r="R77" s="25" t="s">
        <v>638</v>
      </c>
      <c r="S77" s="3">
        <v>4</v>
      </c>
      <c r="T77" s="55" t="s">
        <v>73</v>
      </c>
      <c r="U77" s="25" t="s">
        <v>19</v>
      </c>
      <c r="V77" s="25" t="str">
        <f>VLOOKUP(P77,'Customer List'!B:C,2,)</f>
        <v>Delhi</v>
      </c>
      <c r="W77" s="56"/>
      <c r="X77" s="45">
        <v>45818</v>
      </c>
      <c r="Y77" s="25">
        <f t="shared" si="26"/>
        <v>0</v>
      </c>
      <c r="Z77" s="25" t="str">
        <f t="shared" si="27"/>
        <v>Tuesday</v>
      </c>
      <c r="AA77" s="25" t="str">
        <f t="shared" si="28"/>
        <v>Tuesday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hidden="1" x14ac:dyDescent="0.25">
      <c r="A78" s="25">
        <f t="shared" si="30"/>
        <v>77</v>
      </c>
      <c r="B78" s="25" t="s">
        <v>59</v>
      </c>
      <c r="C78" s="45">
        <v>45807</v>
      </c>
      <c r="D78" s="45">
        <v>45818</v>
      </c>
      <c r="E78" s="8">
        <v>147.69999999999999</v>
      </c>
      <c r="F78" s="8">
        <f t="shared" si="24"/>
        <v>12997.599999999999</v>
      </c>
      <c r="G78" s="54">
        <f t="shared" si="29"/>
        <v>12997.599999999999</v>
      </c>
      <c r="H78" s="25">
        <v>101216</v>
      </c>
      <c r="I78" s="25" t="s">
        <v>1282</v>
      </c>
      <c r="J78" s="25">
        <v>1</v>
      </c>
      <c r="K78" s="25">
        <v>1</v>
      </c>
      <c r="L78" s="25">
        <f t="shared" si="25"/>
        <v>0</v>
      </c>
      <c r="M78" s="25" t="s">
        <v>66</v>
      </c>
      <c r="N78" s="45">
        <v>45821</v>
      </c>
      <c r="O78" s="54">
        <v>19042.75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26"/>
        <v>0</v>
      </c>
      <c r="Z78" s="25" t="str">
        <f t="shared" si="27"/>
        <v>Friday</v>
      </c>
      <c r="AA78" s="25" t="str">
        <f t="shared" si="28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hidden="1" x14ac:dyDescent="0.25">
      <c r="A79" s="25">
        <f t="shared" si="30"/>
        <v>78</v>
      </c>
      <c r="B79" s="25" t="s">
        <v>59</v>
      </c>
      <c r="C79" s="45">
        <v>45807</v>
      </c>
      <c r="D79" s="45">
        <v>45818</v>
      </c>
      <c r="E79" s="8">
        <v>140.4</v>
      </c>
      <c r="F79" s="8">
        <f t="shared" si="24"/>
        <v>12355.2</v>
      </c>
      <c r="G79" s="54">
        <f t="shared" si="29"/>
        <v>12355.2</v>
      </c>
      <c r="H79" s="25">
        <v>101226</v>
      </c>
      <c r="I79" s="25" t="s">
        <v>1283</v>
      </c>
      <c r="J79" s="25">
        <v>1</v>
      </c>
      <c r="K79" s="25">
        <v>1</v>
      </c>
      <c r="L79" s="25">
        <f t="shared" si="25"/>
        <v>0</v>
      </c>
      <c r="M79" s="25" t="s">
        <v>61</v>
      </c>
      <c r="N79" s="45">
        <v>45820</v>
      </c>
      <c r="O79" s="54">
        <v>18468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6"/>
        <v>0</v>
      </c>
      <c r="Z79" s="25" t="str">
        <f t="shared" si="27"/>
        <v>Thursday</v>
      </c>
      <c r="AA79" s="25" t="str">
        <f t="shared" si="28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hidden="1" x14ac:dyDescent="0.25">
      <c r="A80" s="25">
        <f t="shared" si="30"/>
        <v>79</v>
      </c>
      <c r="B80" s="25" t="s">
        <v>59</v>
      </c>
      <c r="C80" s="45">
        <v>45807</v>
      </c>
      <c r="D80" s="45">
        <v>45818</v>
      </c>
      <c r="E80" s="8">
        <v>101.4</v>
      </c>
      <c r="F80" s="8">
        <f t="shared" si="24"/>
        <v>8923.2000000000007</v>
      </c>
      <c r="G80" s="54">
        <f t="shared" si="29"/>
        <v>8923.2000000000007</v>
      </c>
      <c r="H80" s="25">
        <v>102012</v>
      </c>
      <c r="I80" s="25" t="s">
        <v>1284</v>
      </c>
      <c r="J80" s="25">
        <v>1</v>
      </c>
      <c r="K80" s="25">
        <v>1</v>
      </c>
      <c r="L80" s="25">
        <f t="shared" si="25"/>
        <v>0</v>
      </c>
      <c r="M80" s="25" t="s">
        <v>61</v>
      </c>
      <c r="N80" s="45">
        <v>45820</v>
      </c>
      <c r="O80" s="54">
        <v>13338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6"/>
        <v>0</v>
      </c>
      <c r="Z80" s="25" t="str">
        <f t="shared" si="27"/>
        <v>Thursday</v>
      </c>
      <c r="AA80" s="25" t="str">
        <f t="shared" si="28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hidden="1" x14ac:dyDescent="0.25">
      <c r="A81" s="25">
        <f t="shared" si="30"/>
        <v>80</v>
      </c>
      <c r="B81" s="25" t="s">
        <v>59</v>
      </c>
      <c r="C81" s="45">
        <v>45807</v>
      </c>
      <c r="D81" s="45">
        <v>45818</v>
      </c>
      <c r="E81" s="8">
        <v>82.55</v>
      </c>
      <c r="F81" s="8">
        <f t="shared" si="24"/>
        <v>7264.4</v>
      </c>
      <c r="G81" s="54">
        <f t="shared" si="29"/>
        <v>14528.8</v>
      </c>
      <c r="H81" s="25">
        <v>102102</v>
      </c>
      <c r="I81" s="25" t="s">
        <v>52</v>
      </c>
      <c r="J81" s="25">
        <v>2</v>
      </c>
      <c r="K81" s="25">
        <v>2</v>
      </c>
      <c r="L81" s="25">
        <f t="shared" si="25"/>
        <v>0</v>
      </c>
      <c r="M81" s="25" t="s">
        <v>61</v>
      </c>
      <c r="N81" s="45">
        <v>45820</v>
      </c>
      <c r="O81" s="54">
        <v>21717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26"/>
        <v>0</v>
      </c>
      <c r="Z81" s="25" t="str">
        <f t="shared" si="27"/>
        <v>Thursday</v>
      </c>
      <c r="AA81" s="25" t="str">
        <f t="shared" si="28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hidden="1" x14ac:dyDescent="0.25">
      <c r="A82" s="25">
        <f t="shared" si="30"/>
        <v>81</v>
      </c>
      <c r="B82" s="25" t="s">
        <v>59</v>
      </c>
      <c r="C82" s="45">
        <v>45807</v>
      </c>
      <c r="D82" s="45">
        <v>45818</v>
      </c>
      <c r="E82" s="8">
        <v>77</v>
      </c>
      <c r="F82" s="8">
        <f t="shared" si="24"/>
        <v>6776</v>
      </c>
      <c r="G82" s="54">
        <f t="shared" si="29"/>
        <v>6776</v>
      </c>
      <c r="H82" s="25">
        <v>103006</v>
      </c>
      <c r="I82" s="25" t="s">
        <v>1285</v>
      </c>
      <c r="J82" s="25">
        <v>1</v>
      </c>
      <c r="K82" s="25">
        <v>1</v>
      </c>
      <c r="L82" s="25">
        <f t="shared" si="25"/>
        <v>0</v>
      </c>
      <c r="M82" s="25" t="s">
        <v>64</v>
      </c>
      <c r="N82" s="45">
        <v>45821</v>
      </c>
      <c r="O82" s="54">
        <v>9405</v>
      </c>
      <c r="P82" s="25" t="s">
        <v>43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Faridabad</v>
      </c>
      <c r="W82" s="56"/>
      <c r="X82" s="45">
        <v>45821</v>
      </c>
      <c r="Y82" s="25">
        <f t="shared" si="26"/>
        <v>0</v>
      </c>
      <c r="Z82" s="25" t="str">
        <f t="shared" si="27"/>
        <v>Friday</v>
      </c>
      <c r="AA82" s="25" t="str">
        <f t="shared" si="28"/>
        <v>Friday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hidden="1" x14ac:dyDescent="0.25">
      <c r="A83" s="25">
        <f t="shared" si="30"/>
        <v>82</v>
      </c>
      <c r="B83" s="25" t="s">
        <v>59</v>
      </c>
      <c r="C83" s="45">
        <v>45807</v>
      </c>
      <c r="D83" s="45">
        <v>45818</v>
      </c>
      <c r="E83" s="8">
        <v>94.9</v>
      </c>
      <c r="F83" s="8">
        <f t="shared" si="24"/>
        <v>8351.2000000000007</v>
      </c>
      <c r="G83" s="54">
        <f t="shared" si="29"/>
        <v>8351.2000000000007</v>
      </c>
      <c r="H83" s="25">
        <v>103008</v>
      </c>
      <c r="I83" s="25" t="s">
        <v>54</v>
      </c>
      <c r="J83" s="25">
        <v>1</v>
      </c>
      <c r="K83" s="25">
        <v>1</v>
      </c>
      <c r="L83" s="25">
        <f t="shared" si="25"/>
        <v>0</v>
      </c>
      <c r="M83" s="25" t="s">
        <v>61</v>
      </c>
      <c r="N83" s="45">
        <v>45820</v>
      </c>
      <c r="O83" s="54">
        <v>12483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26"/>
        <v>0</v>
      </c>
      <c r="Z83" s="25" t="str">
        <f t="shared" si="27"/>
        <v>Thursday</v>
      </c>
      <c r="AA83" s="25" t="str">
        <f t="shared" si="28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hidden="1" x14ac:dyDescent="0.25">
      <c r="A84" s="25">
        <f t="shared" si="30"/>
        <v>83</v>
      </c>
      <c r="B84" s="25" t="s">
        <v>59</v>
      </c>
      <c r="C84" s="45">
        <v>45807</v>
      </c>
      <c r="D84" s="45">
        <v>45818</v>
      </c>
      <c r="E84" s="8">
        <v>60.9</v>
      </c>
      <c r="F84" s="8">
        <f t="shared" si="24"/>
        <v>5359.2</v>
      </c>
      <c r="G84" s="54">
        <f t="shared" si="29"/>
        <v>5359.2</v>
      </c>
      <c r="H84" s="25">
        <v>103131</v>
      </c>
      <c r="I84" s="25" t="s">
        <v>1286</v>
      </c>
      <c r="J84" s="25">
        <v>1</v>
      </c>
      <c r="K84" s="25">
        <v>1</v>
      </c>
      <c r="L84" s="25">
        <f t="shared" si="25"/>
        <v>0</v>
      </c>
      <c r="M84" s="25" t="s">
        <v>66</v>
      </c>
      <c r="N84" s="45">
        <v>45821</v>
      </c>
      <c r="O84" s="54">
        <v>7851.75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26"/>
        <v>0</v>
      </c>
      <c r="Z84" s="25" t="str">
        <f t="shared" si="27"/>
        <v>Friday</v>
      </c>
      <c r="AA84" s="25" t="str">
        <f t="shared" si="28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hidden="1" x14ac:dyDescent="0.25">
      <c r="A85" s="25">
        <f t="shared" si="30"/>
        <v>84</v>
      </c>
      <c r="B85" s="25" t="s">
        <v>59</v>
      </c>
      <c r="C85" s="45">
        <v>45807</v>
      </c>
      <c r="D85" s="45">
        <v>45818</v>
      </c>
      <c r="E85" s="8">
        <v>70.7</v>
      </c>
      <c r="F85" s="8">
        <f t="shared" si="24"/>
        <v>6221.6</v>
      </c>
      <c r="G85" s="54">
        <f t="shared" si="29"/>
        <v>6221.6</v>
      </c>
      <c r="H85" s="25">
        <v>103228</v>
      </c>
      <c r="I85" s="25" t="s">
        <v>45</v>
      </c>
      <c r="J85" s="25">
        <v>1</v>
      </c>
      <c r="K85" s="25">
        <v>1</v>
      </c>
      <c r="L85" s="25">
        <f t="shared" si="25"/>
        <v>0</v>
      </c>
      <c r="M85" s="25" t="s">
        <v>74</v>
      </c>
      <c r="N85" s="45">
        <v>45818</v>
      </c>
      <c r="O85" s="54">
        <v>8635.5</v>
      </c>
      <c r="P85" s="25" t="s">
        <v>841</v>
      </c>
      <c r="Q85" s="25"/>
      <c r="R85" s="25"/>
      <c r="S85" s="3">
        <v>4</v>
      </c>
      <c r="T85" s="55"/>
      <c r="U85" s="25" t="s">
        <v>19</v>
      </c>
      <c r="V85" s="25" t="str">
        <f>VLOOKUP(P85,'Customer List'!B:C,2,)</f>
        <v>Hyderabad</v>
      </c>
      <c r="W85" s="56"/>
      <c r="X85" s="45"/>
      <c r="Y85" s="25" t="str">
        <f t="shared" si="26"/>
        <v/>
      </c>
      <c r="Z85" s="25" t="str">
        <f t="shared" si="27"/>
        <v>Tuesday</v>
      </c>
      <c r="AA85" s="25" t="str">
        <f t="shared" si="28"/>
        <v/>
      </c>
      <c r="AB85" s="25" t="str">
        <f>VLOOKUP(U85,'Currency Sheet'!A:C,3,)</f>
        <v>DOLLAR</v>
      </c>
      <c r="AC85" s="67" t="str">
        <f>VLOOKUP(P85,'Customer List'!B:D,3,)</f>
        <v>OutStation</v>
      </c>
    </row>
    <row r="86" spans="1:29" hidden="1" x14ac:dyDescent="0.25">
      <c r="A86" s="25">
        <f t="shared" si="30"/>
        <v>85</v>
      </c>
      <c r="B86" s="25" t="s">
        <v>59</v>
      </c>
      <c r="C86" s="45">
        <v>45807</v>
      </c>
      <c r="D86" s="45">
        <v>45818</v>
      </c>
      <c r="E86" s="8">
        <v>234.5</v>
      </c>
      <c r="F86" s="8">
        <f t="shared" si="24"/>
        <v>20636</v>
      </c>
      <c r="G86" s="54">
        <f t="shared" si="29"/>
        <v>20636</v>
      </c>
      <c r="H86" s="25">
        <v>103520</v>
      </c>
      <c r="I86" s="25" t="s">
        <v>1287</v>
      </c>
      <c r="J86" s="25">
        <v>1</v>
      </c>
      <c r="K86" s="25">
        <v>1</v>
      </c>
      <c r="L86" s="25">
        <f t="shared" si="25"/>
        <v>0</v>
      </c>
      <c r="M86" s="25" t="s">
        <v>66</v>
      </c>
      <c r="N86" s="45">
        <v>45821</v>
      </c>
      <c r="O86" s="54">
        <v>30233.75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6"/>
        <v>0</v>
      </c>
      <c r="Z86" s="25" t="str">
        <f t="shared" si="27"/>
        <v>Friday</v>
      </c>
      <c r="AA86" s="25" t="str">
        <f t="shared" si="28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hidden="1" x14ac:dyDescent="0.25">
      <c r="A87" s="25">
        <f t="shared" si="30"/>
        <v>86</v>
      </c>
      <c r="B87" s="25" t="s">
        <v>59</v>
      </c>
      <c r="C87" s="45">
        <v>45807</v>
      </c>
      <c r="D87" s="45">
        <v>45818</v>
      </c>
      <c r="E87" s="8">
        <v>135.1</v>
      </c>
      <c r="F87" s="8">
        <f t="shared" si="24"/>
        <v>11888.8</v>
      </c>
      <c r="G87" s="54">
        <f t="shared" si="29"/>
        <v>11888.8</v>
      </c>
      <c r="H87" s="25">
        <v>104412</v>
      </c>
      <c r="I87" s="25" t="s">
        <v>84</v>
      </c>
      <c r="J87" s="25">
        <v>1</v>
      </c>
      <c r="K87" s="25">
        <v>1</v>
      </c>
      <c r="L87" s="25">
        <f t="shared" si="25"/>
        <v>0</v>
      </c>
      <c r="M87" s="25" t="s">
        <v>66</v>
      </c>
      <c r="N87" s="45">
        <v>45821</v>
      </c>
      <c r="O87" s="54">
        <v>17418.25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6"/>
        <v>0</v>
      </c>
      <c r="Z87" s="25" t="str">
        <f t="shared" si="27"/>
        <v>Friday</v>
      </c>
      <c r="AA87" s="25" t="str">
        <f t="shared" si="28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hidden="1" x14ac:dyDescent="0.25">
      <c r="A88" s="25">
        <f t="shared" si="30"/>
        <v>87</v>
      </c>
      <c r="B88" s="25" t="s">
        <v>59</v>
      </c>
      <c r="C88" s="45">
        <v>45807</v>
      </c>
      <c r="D88" s="45">
        <v>45818</v>
      </c>
      <c r="E88" s="8">
        <v>201.6</v>
      </c>
      <c r="F88" s="8">
        <f t="shared" si="24"/>
        <v>17740.8</v>
      </c>
      <c r="G88" s="54">
        <f t="shared" si="29"/>
        <v>17740.8</v>
      </c>
      <c r="H88" s="25">
        <v>104430</v>
      </c>
      <c r="I88" s="25" t="s">
        <v>1288</v>
      </c>
      <c r="J88" s="25">
        <v>1</v>
      </c>
      <c r="K88" s="25">
        <v>1</v>
      </c>
      <c r="L88" s="25">
        <f t="shared" si="25"/>
        <v>0</v>
      </c>
      <c r="M88" s="25" t="s">
        <v>66</v>
      </c>
      <c r="N88" s="45">
        <v>45821</v>
      </c>
      <c r="O88" s="54">
        <v>25992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26"/>
        <v>0</v>
      </c>
      <c r="Z88" s="25" t="str">
        <f t="shared" si="27"/>
        <v>Friday</v>
      </c>
      <c r="AA88" s="25" t="str">
        <f t="shared" si="28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hidden="1" x14ac:dyDescent="0.25">
      <c r="A89" s="25">
        <f t="shared" si="30"/>
        <v>88</v>
      </c>
      <c r="B89" s="25" t="s">
        <v>59</v>
      </c>
      <c r="C89" s="45">
        <v>45807</v>
      </c>
      <c r="D89" s="45">
        <v>45818</v>
      </c>
      <c r="E89" s="8">
        <v>205.1</v>
      </c>
      <c r="F89" s="8">
        <f t="shared" si="24"/>
        <v>18048.8</v>
      </c>
      <c r="G89" s="54">
        <f t="shared" si="29"/>
        <v>18048.8</v>
      </c>
      <c r="H89" s="25">
        <v>104510</v>
      </c>
      <c r="I89" s="25" t="s">
        <v>1289</v>
      </c>
      <c r="J89" s="25">
        <v>1</v>
      </c>
      <c r="K89" s="25">
        <v>1</v>
      </c>
      <c r="L89" s="25">
        <f t="shared" si="25"/>
        <v>0</v>
      </c>
      <c r="M89" s="25" t="s">
        <v>75</v>
      </c>
      <c r="N89" s="45">
        <v>45818</v>
      </c>
      <c r="O89" s="54">
        <v>22256.28</v>
      </c>
      <c r="P89" s="25" t="s">
        <v>277</v>
      </c>
      <c r="Q89" s="25"/>
      <c r="R89" s="25"/>
      <c r="S89" s="3">
        <v>4</v>
      </c>
      <c r="T89" s="55"/>
      <c r="U89" s="25" t="s">
        <v>19</v>
      </c>
      <c r="V89" s="25" t="str">
        <f>VLOOKUP(P89,'Customer List'!B:C,2,)</f>
        <v>Pune</v>
      </c>
      <c r="W89" s="56"/>
      <c r="X89" s="45"/>
      <c r="Y89" s="25" t="str">
        <f t="shared" si="26"/>
        <v/>
      </c>
      <c r="Z89" s="25" t="str">
        <f t="shared" si="27"/>
        <v>Tuesday</v>
      </c>
      <c r="AA89" s="25" t="str">
        <f t="shared" si="28"/>
        <v/>
      </c>
      <c r="AB89" s="25" t="str">
        <f>VLOOKUP(U89,'Currency Sheet'!A:C,3,)</f>
        <v>DOLLAR</v>
      </c>
      <c r="AC89" s="67" t="str">
        <f>VLOOKUP(P89,'Customer List'!B:D,3,)</f>
        <v>OutStation</v>
      </c>
    </row>
    <row r="90" spans="1:29" hidden="1" x14ac:dyDescent="0.25">
      <c r="A90" s="25">
        <f t="shared" si="30"/>
        <v>89</v>
      </c>
      <c r="B90" s="25" t="s">
        <v>59</v>
      </c>
      <c r="C90" s="45">
        <v>45807</v>
      </c>
      <c r="D90" s="45">
        <v>45818</v>
      </c>
      <c r="E90" s="8">
        <v>61.1</v>
      </c>
      <c r="F90" s="8">
        <f t="shared" si="24"/>
        <v>5376.8</v>
      </c>
      <c r="G90" s="54">
        <f t="shared" si="29"/>
        <v>5376.8</v>
      </c>
      <c r="H90" s="25">
        <v>104711</v>
      </c>
      <c r="I90" s="25" t="s">
        <v>1290</v>
      </c>
      <c r="J90" s="25">
        <v>1</v>
      </c>
      <c r="K90" s="25">
        <v>1</v>
      </c>
      <c r="L90" s="25">
        <f t="shared" si="25"/>
        <v>0</v>
      </c>
      <c r="M90" s="25" t="s">
        <v>61</v>
      </c>
      <c r="N90" s="45">
        <v>45820</v>
      </c>
      <c r="O90" s="54">
        <v>8037</v>
      </c>
      <c r="P90" s="25" t="s">
        <v>17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Delhi</v>
      </c>
      <c r="W90" s="56"/>
      <c r="X90" s="45">
        <v>45820</v>
      </c>
      <c r="Y90" s="25">
        <f t="shared" si="26"/>
        <v>0</v>
      </c>
      <c r="Z90" s="25" t="str">
        <f t="shared" si="27"/>
        <v>Thursday</v>
      </c>
      <c r="AA90" s="25" t="str">
        <f t="shared" si="28"/>
        <v>Thursday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hidden="1" x14ac:dyDescent="0.25">
      <c r="A91" s="25">
        <f t="shared" si="30"/>
        <v>90</v>
      </c>
      <c r="B91" s="25" t="s">
        <v>59</v>
      </c>
      <c r="C91" s="45">
        <v>45807</v>
      </c>
      <c r="D91" s="45">
        <v>45818</v>
      </c>
      <c r="E91" s="8">
        <v>68.599999999999994</v>
      </c>
      <c r="F91" s="8">
        <f t="shared" si="24"/>
        <v>6036.7999999999993</v>
      </c>
      <c r="G91" s="54">
        <f t="shared" si="29"/>
        <v>6036.7999999999993</v>
      </c>
      <c r="H91" s="25">
        <v>105807</v>
      </c>
      <c r="I91" s="25" t="s">
        <v>1291</v>
      </c>
      <c r="J91" s="25">
        <v>1</v>
      </c>
      <c r="K91" s="25">
        <v>1</v>
      </c>
      <c r="L91" s="25">
        <f t="shared" si="25"/>
        <v>0</v>
      </c>
      <c r="M91" s="25" t="s">
        <v>66</v>
      </c>
      <c r="N91" s="45">
        <v>45821</v>
      </c>
      <c r="O91" s="54">
        <v>8844.5</v>
      </c>
      <c r="P91" s="25" t="s">
        <v>43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Faridabad</v>
      </c>
      <c r="W91" s="56"/>
      <c r="X91" s="45">
        <v>45821</v>
      </c>
      <c r="Y91" s="25">
        <f t="shared" si="26"/>
        <v>0</v>
      </c>
      <c r="Z91" s="25" t="str">
        <f t="shared" si="27"/>
        <v>Friday</v>
      </c>
      <c r="AA91" s="25" t="str">
        <f t="shared" si="28"/>
        <v>Friday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hidden="1" x14ac:dyDescent="0.25">
      <c r="A92" s="25">
        <f t="shared" si="30"/>
        <v>91</v>
      </c>
      <c r="B92" s="25" t="s">
        <v>59</v>
      </c>
      <c r="C92" s="45">
        <v>45807</v>
      </c>
      <c r="D92" s="45">
        <v>45818</v>
      </c>
      <c r="E92" s="8">
        <v>59.8</v>
      </c>
      <c r="F92" s="8">
        <f t="shared" si="24"/>
        <v>5262.4</v>
      </c>
      <c r="G92" s="54">
        <f t="shared" si="29"/>
        <v>5262.4</v>
      </c>
      <c r="H92" s="25">
        <v>107607</v>
      </c>
      <c r="I92" s="25" t="s">
        <v>1264</v>
      </c>
      <c r="J92" s="25">
        <v>1</v>
      </c>
      <c r="K92" s="25">
        <v>1</v>
      </c>
      <c r="L92" s="25">
        <f t="shared" si="25"/>
        <v>0</v>
      </c>
      <c r="M92" s="25" t="s">
        <v>61</v>
      </c>
      <c r="N92" s="45">
        <v>45820</v>
      </c>
      <c r="O92" s="54">
        <v>7866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6"/>
        <v>0</v>
      </c>
      <c r="Z92" s="25" t="str">
        <f t="shared" si="27"/>
        <v>Thursday</v>
      </c>
      <c r="AA92" s="25" t="str">
        <f t="shared" si="28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hidden="1" x14ac:dyDescent="0.25">
      <c r="A93" s="25">
        <f t="shared" si="30"/>
        <v>92</v>
      </c>
      <c r="B93" s="25" t="s">
        <v>59</v>
      </c>
      <c r="C93" s="45">
        <v>45807</v>
      </c>
      <c r="D93" s="45">
        <v>45818</v>
      </c>
      <c r="E93" s="8">
        <v>135.1</v>
      </c>
      <c r="F93" s="8">
        <f t="shared" si="24"/>
        <v>11888.8</v>
      </c>
      <c r="G93" s="54">
        <f t="shared" si="29"/>
        <v>11888.8</v>
      </c>
      <c r="H93" s="25">
        <v>108127</v>
      </c>
      <c r="I93" s="25" t="s">
        <v>1292</v>
      </c>
      <c r="J93" s="25">
        <v>1</v>
      </c>
      <c r="K93" s="25">
        <v>1</v>
      </c>
      <c r="L93" s="25">
        <f t="shared" si="25"/>
        <v>0</v>
      </c>
      <c r="M93" s="25" t="s">
        <v>61</v>
      </c>
      <c r="N93" s="45">
        <v>45820</v>
      </c>
      <c r="O93" s="54">
        <v>16501.5</v>
      </c>
      <c r="P93" s="25" t="s">
        <v>17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Delhi</v>
      </c>
      <c r="W93" s="56"/>
      <c r="X93" s="45">
        <v>45820</v>
      </c>
      <c r="Y93" s="25">
        <f t="shared" si="26"/>
        <v>0</v>
      </c>
      <c r="Z93" s="25" t="str">
        <f t="shared" si="27"/>
        <v>Thursday</v>
      </c>
      <c r="AA93" s="25" t="str">
        <f t="shared" si="28"/>
        <v>Thursday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hidden="1" x14ac:dyDescent="0.25">
      <c r="A94" s="25">
        <f t="shared" si="30"/>
        <v>93</v>
      </c>
      <c r="B94" s="25" t="s">
        <v>59</v>
      </c>
      <c r="C94" s="45">
        <v>45807</v>
      </c>
      <c r="D94" s="45">
        <v>45818</v>
      </c>
      <c r="E94" s="8">
        <v>201.6</v>
      </c>
      <c r="F94" s="8">
        <f t="shared" si="24"/>
        <v>17740.8</v>
      </c>
      <c r="G94" s="54">
        <f t="shared" si="29"/>
        <v>17740.8</v>
      </c>
      <c r="H94" s="25">
        <v>115534</v>
      </c>
      <c r="I94" s="25" t="s">
        <v>55</v>
      </c>
      <c r="J94" s="25">
        <v>1</v>
      </c>
      <c r="K94" s="25">
        <v>1</v>
      </c>
      <c r="L94" s="25">
        <f t="shared" si="25"/>
        <v>0</v>
      </c>
      <c r="M94" s="25" t="s">
        <v>66</v>
      </c>
      <c r="N94" s="45">
        <v>45821</v>
      </c>
      <c r="O94" s="54">
        <v>25992</v>
      </c>
      <c r="P94" s="25" t="s">
        <v>43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Faridabad</v>
      </c>
      <c r="W94" s="56"/>
      <c r="X94" s="45">
        <v>45821</v>
      </c>
      <c r="Y94" s="25">
        <f t="shared" si="26"/>
        <v>0</v>
      </c>
      <c r="Z94" s="25" t="str">
        <f t="shared" si="27"/>
        <v>Friday</v>
      </c>
      <c r="AA94" s="25" t="str">
        <f t="shared" si="28"/>
        <v>Friday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hidden="1" x14ac:dyDescent="0.25">
      <c r="A95" s="25">
        <f t="shared" si="30"/>
        <v>94</v>
      </c>
      <c r="B95" s="25" t="s">
        <v>59</v>
      </c>
      <c r="C95" s="45">
        <v>45807</v>
      </c>
      <c r="D95" s="45">
        <v>45818</v>
      </c>
      <c r="E95" s="8">
        <v>75.400000000000006</v>
      </c>
      <c r="F95" s="8">
        <f t="shared" si="24"/>
        <v>6635.2000000000007</v>
      </c>
      <c r="G95" s="54">
        <f t="shared" si="29"/>
        <v>6635.2000000000007</v>
      </c>
      <c r="H95" s="25">
        <v>117310</v>
      </c>
      <c r="I95" s="25" t="s">
        <v>76</v>
      </c>
      <c r="J95" s="25">
        <v>1</v>
      </c>
      <c r="K95" s="25">
        <v>1</v>
      </c>
      <c r="L95" s="25">
        <f t="shared" si="25"/>
        <v>0</v>
      </c>
      <c r="M95" s="25" t="s">
        <v>61</v>
      </c>
      <c r="N95" s="45">
        <v>45820</v>
      </c>
      <c r="O95" s="54">
        <v>9918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26"/>
        <v>0</v>
      </c>
      <c r="Z95" s="25" t="str">
        <f t="shared" si="27"/>
        <v>Thursday</v>
      </c>
      <c r="AA95" s="25" t="str">
        <f t="shared" si="28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hidden="1" x14ac:dyDescent="0.25">
      <c r="A96" s="25">
        <f t="shared" si="30"/>
        <v>95</v>
      </c>
      <c r="B96" s="25" t="s">
        <v>59</v>
      </c>
      <c r="C96" s="45">
        <v>45807</v>
      </c>
      <c r="D96" s="45">
        <v>45818</v>
      </c>
      <c r="E96" s="8">
        <v>73.5</v>
      </c>
      <c r="F96" s="8">
        <f t="shared" si="24"/>
        <v>6468</v>
      </c>
      <c r="G96" s="54">
        <f t="shared" si="29"/>
        <v>6468</v>
      </c>
      <c r="H96" s="25">
        <v>127611</v>
      </c>
      <c r="I96" s="25" t="s">
        <v>1293</v>
      </c>
      <c r="J96" s="25">
        <v>1</v>
      </c>
      <c r="K96" s="25">
        <v>1</v>
      </c>
      <c r="L96" s="25">
        <f t="shared" si="25"/>
        <v>0</v>
      </c>
      <c r="M96" s="25" t="s">
        <v>77</v>
      </c>
      <c r="N96" s="45">
        <v>45818</v>
      </c>
      <c r="O96" s="54">
        <v>15461.25</v>
      </c>
      <c r="P96" s="25" t="s">
        <v>31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45818</v>
      </c>
      <c r="Y96" s="25">
        <f t="shared" si="26"/>
        <v>0</v>
      </c>
      <c r="Z96" s="25" t="str">
        <f t="shared" si="27"/>
        <v>Tuesday</v>
      </c>
      <c r="AA96" s="25" t="str">
        <f t="shared" si="28"/>
        <v>Tuesday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hidden="1" x14ac:dyDescent="0.25">
      <c r="A97" s="25">
        <f t="shared" si="30"/>
        <v>96</v>
      </c>
      <c r="B97" s="25" t="s">
        <v>59</v>
      </c>
      <c r="C97" s="45">
        <v>45807</v>
      </c>
      <c r="D97" s="45">
        <v>45818</v>
      </c>
      <c r="E97" s="8">
        <v>207.9</v>
      </c>
      <c r="F97" s="8">
        <f t="shared" si="24"/>
        <v>18295.2</v>
      </c>
      <c r="G97" s="54">
        <f t="shared" si="29"/>
        <v>18295.2</v>
      </c>
      <c r="H97" s="25">
        <v>127641</v>
      </c>
      <c r="I97" s="25" t="s">
        <v>1294</v>
      </c>
      <c r="J97" s="25">
        <v>1</v>
      </c>
      <c r="K97" s="25">
        <v>1</v>
      </c>
      <c r="L97" s="25">
        <f t="shared" si="25"/>
        <v>0</v>
      </c>
      <c r="M97" s="25" t="s">
        <v>61</v>
      </c>
      <c r="N97" s="45">
        <v>45820</v>
      </c>
      <c r="O97" s="54">
        <v>25393.5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26"/>
        <v>0</v>
      </c>
      <c r="Z97" s="25" t="str">
        <f t="shared" si="27"/>
        <v>Thursday</v>
      </c>
      <c r="AA97" s="25" t="str">
        <f t="shared" si="28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hidden="1" x14ac:dyDescent="0.25">
      <c r="A98" s="25">
        <f t="shared" si="30"/>
        <v>97</v>
      </c>
      <c r="B98" s="25" t="s">
        <v>59</v>
      </c>
      <c r="C98" s="45">
        <v>45807</v>
      </c>
      <c r="D98" s="45">
        <v>45818</v>
      </c>
      <c r="E98" s="8">
        <v>86.8</v>
      </c>
      <c r="F98" s="8">
        <f t="shared" si="24"/>
        <v>7638.4</v>
      </c>
      <c r="G98" s="54">
        <f t="shared" si="29"/>
        <v>7638.4</v>
      </c>
      <c r="H98" s="25">
        <v>128023</v>
      </c>
      <c r="I98" s="25" t="s">
        <v>1295</v>
      </c>
      <c r="J98" s="25">
        <v>1</v>
      </c>
      <c r="K98" s="25">
        <v>1</v>
      </c>
      <c r="L98" s="25">
        <f t="shared" si="25"/>
        <v>0</v>
      </c>
      <c r="M98" s="25" t="s">
        <v>77</v>
      </c>
      <c r="N98" s="45">
        <v>45818</v>
      </c>
      <c r="O98" s="54">
        <v>18259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26"/>
        <v>0</v>
      </c>
      <c r="Z98" s="25" t="str">
        <f t="shared" si="27"/>
        <v>Tuesday</v>
      </c>
      <c r="AA98" s="25" t="str">
        <f t="shared" si="28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hidden="1" x14ac:dyDescent="0.25">
      <c r="A99" s="25">
        <f t="shared" si="30"/>
        <v>98</v>
      </c>
      <c r="B99" s="25" t="s">
        <v>59</v>
      </c>
      <c r="C99" s="45">
        <v>45807</v>
      </c>
      <c r="D99" s="45">
        <v>45818</v>
      </c>
      <c r="E99" s="8">
        <v>200.2</v>
      </c>
      <c r="F99" s="8">
        <f t="shared" si="24"/>
        <v>17617.599999999999</v>
      </c>
      <c r="G99" s="54">
        <f t="shared" si="29"/>
        <v>17617.599999999999</v>
      </c>
      <c r="H99" s="25">
        <v>128041</v>
      </c>
      <c r="I99" s="25" t="s">
        <v>1296</v>
      </c>
      <c r="J99" s="25">
        <v>1</v>
      </c>
      <c r="K99" s="25">
        <v>1</v>
      </c>
      <c r="L99" s="25">
        <f t="shared" si="25"/>
        <v>0</v>
      </c>
      <c r="M99" s="25" t="s">
        <v>61</v>
      </c>
      <c r="N99" s="45">
        <v>45820</v>
      </c>
      <c r="O99" s="54">
        <v>24453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26"/>
        <v>0</v>
      </c>
      <c r="Z99" s="25" t="str">
        <f t="shared" si="27"/>
        <v>Thursday</v>
      </c>
      <c r="AA99" s="25" t="str">
        <f t="shared" si="28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hidden="1" x14ac:dyDescent="0.25">
      <c r="A100" s="25">
        <f t="shared" si="30"/>
        <v>99</v>
      </c>
      <c r="B100" s="25" t="s">
        <v>59</v>
      </c>
      <c r="C100" s="45">
        <v>45807</v>
      </c>
      <c r="D100" s="45">
        <v>45818</v>
      </c>
      <c r="E100" s="8">
        <v>245</v>
      </c>
      <c r="F100" s="8">
        <f t="shared" si="24"/>
        <v>21560</v>
      </c>
      <c r="G100" s="54">
        <f t="shared" si="29"/>
        <v>21560</v>
      </c>
      <c r="H100" s="25">
        <v>129814</v>
      </c>
      <c r="I100" s="25" t="s">
        <v>1297</v>
      </c>
      <c r="J100" s="25">
        <v>1</v>
      </c>
      <c r="K100" s="25">
        <v>1</v>
      </c>
      <c r="L100" s="25">
        <f t="shared" si="25"/>
        <v>0</v>
      </c>
      <c r="M100" s="25" t="s">
        <v>66</v>
      </c>
      <c r="N100" s="45">
        <v>45821</v>
      </c>
      <c r="O100" s="54">
        <v>31587.5</v>
      </c>
      <c r="P100" s="25" t="s">
        <v>43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Faridabad</v>
      </c>
      <c r="W100" s="56"/>
      <c r="X100" s="45">
        <v>45821</v>
      </c>
      <c r="Y100" s="25">
        <f t="shared" si="26"/>
        <v>0</v>
      </c>
      <c r="Z100" s="25" t="str">
        <f t="shared" si="27"/>
        <v>Friday</v>
      </c>
      <c r="AA100" s="25" t="str">
        <f t="shared" si="28"/>
        <v>Friday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hidden="1" x14ac:dyDescent="0.25">
      <c r="A101" s="25">
        <f t="shared" si="30"/>
        <v>100</v>
      </c>
      <c r="B101" s="25" t="s">
        <v>59</v>
      </c>
      <c r="C101" s="45">
        <v>45807</v>
      </c>
      <c r="D101" s="45">
        <v>45818</v>
      </c>
      <c r="E101" s="8">
        <v>204.4</v>
      </c>
      <c r="F101" s="8">
        <f t="shared" si="24"/>
        <v>17987.2</v>
      </c>
      <c r="G101" s="54">
        <f t="shared" si="29"/>
        <v>17987.2</v>
      </c>
      <c r="H101" s="25">
        <v>129819</v>
      </c>
      <c r="I101" s="25" t="s">
        <v>1298</v>
      </c>
      <c r="J101" s="25">
        <v>1</v>
      </c>
      <c r="K101" s="25">
        <v>1</v>
      </c>
      <c r="L101" s="25">
        <f t="shared" si="25"/>
        <v>0</v>
      </c>
      <c r="M101" s="25" t="s">
        <v>61</v>
      </c>
      <c r="N101" s="45">
        <v>45820</v>
      </c>
      <c r="O101" s="54">
        <v>24966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26"/>
        <v>0</v>
      </c>
      <c r="Z101" s="25" t="str">
        <f t="shared" si="27"/>
        <v>Thursday</v>
      </c>
      <c r="AA101" s="25" t="str">
        <f t="shared" si="28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hidden="1" x14ac:dyDescent="0.25">
      <c r="A102" s="25">
        <f t="shared" si="30"/>
        <v>101</v>
      </c>
      <c r="B102" s="25" t="s">
        <v>59</v>
      </c>
      <c r="C102" s="45">
        <v>45807</v>
      </c>
      <c r="D102" s="45">
        <v>45818</v>
      </c>
      <c r="E102" s="8">
        <v>336.7</v>
      </c>
      <c r="F102" s="8">
        <f t="shared" si="24"/>
        <v>29629.599999999999</v>
      </c>
      <c r="G102" s="54">
        <f t="shared" si="29"/>
        <v>29629.599999999999</v>
      </c>
      <c r="H102" s="25">
        <v>133303</v>
      </c>
      <c r="I102" s="25" t="s">
        <v>1299</v>
      </c>
      <c r="J102" s="25">
        <v>1</v>
      </c>
      <c r="K102" s="25">
        <v>1</v>
      </c>
      <c r="L102" s="25">
        <f t="shared" si="25"/>
        <v>0</v>
      </c>
      <c r="M102" s="25" t="s">
        <v>66</v>
      </c>
      <c r="N102" s="45">
        <v>45821</v>
      </c>
      <c r="O102" s="54">
        <v>43410.25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6"/>
        <v>0</v>
      </c>
      <c r="Z102" s="25" t="str">
        <f t="shared" si="27"/>
        <v>Friday</v>
      </c>
      <c r="AA102" s="25" t="str">
        <f t="shared" si="28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hidden="1" x14ac:dyDescent="0.25">
      <c r="A103" s="25">
        <f t="shared" si="30"/>
        <v>102</v>
      </c>
      <c r="B103" s="25" t="s">
        <v>59</v>
      </c>
      <c r="C103" s="45">
        <v>45807</v>
      </c>
      <c r="D103" s="45">
        <v>45818</v>
      </c>
      <c r="E103" s="8">
        <v>246.4</v>
      </c>
      <c r="F103" s="8">
        <f t="shared" si="24"/>
        <v>21683.200000000001</v>
      </c>
      <c r="G103" s="54">
        <f t="shared" si="29"/>
        <v>21683.200000000001</v>
      </c>
      <c r="H103" s="25">
        <v>135014</v>
      </c>
      <c r="I103" s="25" t="s">
        <v>1300</v>
      </c>
      <c r="J103" s="25">
        <v>1</v>
      </c>
      <c r="K103" s="25">
        <v>1</v>
      </c>
      <c r="L103" s="25">
        <f t="shared" si="25"/>
        <v>0</v>
      </c>
      <c r="M103" s="25" t="s">
        <v>66</v>
      </c>
      <c r="N103" s="45">
        <v>45821</v>
      </c>
      <c r="O103" s="54">
        <v>31768</v>
      </c>
      <c r="P103" s="25" t="s">
        <v>43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Faridabad</v>
      </c>
      <c r="W103" s="56"/>
      <c r="X103" s="45">
        <v>45821</v>
      </c>
      <c r="Y103" s="25">
        <f t="shared" si="26"/>
        <v>0</v>
      </c>
      <c r="Z103" s="25" t="str">
        <f t="shared" si="27"/>
        <v>Friday</v>
      </c>
      <c r="AA103" s="25" t="str">
        <f t="shared" si="28"/>
        <v>Friday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hidden="1" x14ac:dyDescent="0.25">
      <c r="A104" s="25">
        <f t="shared" si="30"/>
        <v>103</v>
      </c>
      <c r="B104" s="25" t="s">
        <v>59</v>
      </c>
      <c r="C104" s="45">
        <v>45807</v>
      </c>
      <c r="D104" s="45">
        <v>45818</v>
      </c>
      <c r="E104" s="8">
        <v>95.55</v>
      </c>
      <c r="F104" s="8">
        <f t="shared" si="24"/>
        <v>8408.4</v>
      </c>
      <c r="G104" s="54">
        <f t="shared" si="29"/>
        <v>8408.4</v>
      </c>
      <c r="H104" s="25">
        <v>135015</v>
      </c>
      <c r="I104" s="25" t="s">
        <v>1301</v>
      </c>
      <c r="J104" s="25">
        <v>1</v>
      </c>
      <c r="K104" s="25">
        <v>1</v>
      </c>
      <c r="L104" s="25">
        <f t="shared" si="25"/>
        <v>0</v>
      </c>
      <c r="M104" s="25" t="s">
        <v>61</v>
      </c>
      <c r="N104" s="45">
        <v>45820</v>
      </c>
      <c r="O104" s="54">
        <v>12568.5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6"/>
        <v>0</v>
      </c>
      <c r="Z104" s="25" t="str">
        <f t="shared" si="27"/>
        <v>Thursday</v>
      </c>
      <c r="AA104" s="25" t="str">
        <f t="shared" si="28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hidden="1" x14ac:dyDescent="0.25">
      <c r="A105" s="25">
        <f t="shared" si="30"/>
        <v>104</v>
      </c>
      <c r="B105" s="25" t="s">
        <v>59</v>
      </c>
      <c r="C105" s="45">
        <v>45807</v>
      </c>
      <c r="D105" s="45">
        <v>45818</v>
      </c>
      <c r="E105" s="8">
        <v>181.3</v>
      </c>
      <c r="F105" s="8">
        <f t="shared" si="24"/>
        <v>15954.400000000001</v>
      </c>
      <c r="G105" s="54">
        <f t="shared" si="29"/>
        <v>15954.400000000001</v>
      </c>
      <c r="H105" s="25">
        <v>135241</v>
      </c>
      <c r="I105" s="25" t="s">
        <v>1302</v>
      </c>
      <c r="J105" s="25">
        <v>1</v>
      </c>
      <c r="K105" s="25">
        <v>1</v>
      </c>
      <c r="L105" s="25">
        <f t="shared" si="25"/>
        <v>0</v>
      </c>
      <c r="M105" s="25" t="s">
        <v>61</v>
      </c>
      <c r="N105" s="45">
        <v>45820</v>
      </c>
      <c r="O105" s="54">
        <v>22144.5</v>
      </c>
      <c r="P105" s="25" t="s">
        <v>17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Delhi</v>
      </c>
      <c r="W105" s="56"/>
      <c r="X105" s="45">
        <v>45820</v>
      </c>
      <c r="Y105" s="25">
        <f t="shared" si="26"/>
        <v>0</v>
      </c>
      <c r="Z105" s="25" t="str">
        <f t="shared" si="27"/>
        <v>Thursday</v>
      </c>
      <c r="AA105" s="25" t="str">
        <f t="shared" si="28"/>
        <v>Thursday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hidden="1" x14ac:dyDescent="0.25">
      <c r="A106" s="25">
        <f t="shared" si="30"/>
        <v>105</v>
      </c>
      <c r="B106" s="25" t="s">
        <v>59</v>
      </c>
      <c r="C106" s="45">
        <v>45807</v>
      </c>
      <c r="D106" s="45">
        <v>45818</v>
      </c>
      <c r="E106" s="8">
        <v>196.5</v>
      </c>
      <c r="F106" s="8">
        <f t="shared" si="24"/>
        <v>17292</v>
      </c>
      <c r="G106" s="54">
        <f t="shared" si="29"/>
        <v>17292</v>
      </c>
      <c r="H106" s="25">
        <v>137623</v>
      </c>
      <c r="I106" s="25" t="s">
        <v>1303</v>
      </c>
      <c r="J106" s="25">
        <v>1</v>
      </c>
      <c r="K106" s="25">
        <v>1</v>
      </c>
      <c r="L106" s="25">
        <f t="shared" si="25"/>
        <v>0</v>
      </c>
      <c r="M106" s="25" t="s">
        <v>66</v>
      </c>
      <c r="N106" s="45">
        <v>45821</v>
      </c>
      <c r="O106" s="54">
        <v>23645.5</v>
      </c>
      <c r="P106" s="25" t="s">
        <v>43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Faridabad</v>
      </c>
      <c r="W106" s="56"/>
      <c r="X106" s="45">
        <v>45821</v>
      </c>
      <c r="Y106" s="25">
        <f t="shared" si="26"/>
        <v>0</v>
      </c>
      <c r="Z106" s="25" t="str">
        <f t="shared" si="27"/>
        <v>Friday</v>
      </c>
      <c r="AA106" s="25" t="str">
        <f t="shared" si="28"/>
        <v>Friday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hidden="1" x14ac:dyDescent="0.25">
      <c r="A107" s="25">
        <f t="shared" si="30"/>
        <v>106</v>
      </c>
      <c r="B107" s="25" t="s">
        <v>59</v>
      </c>
      <c r="C107" s="45">
        <v>45807</v>
      </c>
      <c r="D107" s="45">
        <v>45818</v>
      </c>
      <c r="E107" s="8">
        <v>103.35</v>
      </c>
      <c r="F107" s="8">
        <f t="shared" si="24"/>
        <v>9094.7999999999993</v>
      </c>
      <c r="G107" s="54">
        <f t="shared" si="29"/>
        <v>9094.7999999999993</v>
      </c>
      <c r="H107" s="25">
        <v>141719</v>
      </c>
      <c r="I107" s="25" t="s">
        <v>1304</v>
      </c>
      <c r="J107" s="25">
        <v>1</v>
      </c>
      <c r="K107" s="25">
        <v>1</v>
      </c>
      <c r="L107" s="25">
        <f t="shared" si="25"/>
        <v>0</v>
      </c>
      <c r="M107" s="25" t="s">
        <v>61</v>
      </c>
      <c r="N107" s="45">
        <v>45820</v>
      </c>
      <c r="O107" s="54">
        <v>13594.5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26"/>
        <v>0</v>
      </c>
      <c r="Z107" s="25" t="str">
        <f t="shared" si="27"/>
        <v>Thursday</v>
      </c>
      <c r="AA107" s="25" t="str">
        <f t="shared" si="28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hidden="1" x14ac:dyDescent="0.25">
      <c r="A108" s="25">
        <f t="shared" si="30"/>
        <v>107</v>
      </c>
      <c r="B108" s="25" t="s">
        <v>59</v>
      </c>
      <c r="C108" s="45">
        <v>45807</v>
      </c>
      <c r="D108" s="45">
        <v>45818</v>
      </c>
      <c r="E108" s="8">
        <v>65.8</v>
      </c>
      <c r="F108" s="8">
        <f t="shared" si="24"/>
        <v>5790.4</v>
      </c>
      <c r="G108" s="54">
        <f t="shared" si="29"/>
        <v>5790.4</v>
      </c>
      <c r="H108" s="25">
        <v>144605</v>
      </c>
      <c r="I108" s="25" t="s">
        <v>1305</v>
      </c>
      <c r="J108" s="25">
        <v>1</v>
      </c>
      <c r="K108" s="25">
        <v>1</v>
      </c>
      <c r="L108" s="25">
        <f t="shared" si="25"/>
        <v>0</v>
      </c>
      <c r="M108" s="25" t="s">
        <v>74</v>
      </c>
      <c r="N108" s="45">
        <v>45818</v>
      </c>
      <c r="O108" s="54">
        <v>8037</v>
      </c>
      <c r="P108" s="25" t="s">
        <v>841</v>
      </c>
      <c r="Q108" s="25"/>
      <c r="R108" s="25"/>
      <c r="S108" s="3">
        <v>4</v>
      </c>
      <c r="T108" s="55"/>
      <c r="U108" s="25" t="s">
        <v>19</v>
      </c>
      <c r="V108" s="25" t="str">
        <f>VLOOKUP(P108,'Customer List'!B:C,2,)</f>
        <v>Hyderabad</v>
      </c>
      <c r="W108" s="56"/>
      <c r="X108" s="45"/>
      <c r="Y108" s="25" t="str">
        <f t="shared" si="26"/>
        <v/>
      </c>
      <c r="Z108" s="25" t="str">
        <f t="shared" si="27"/>
        <v>Tuesday</v>
      </c>
      <c r="AA108" s="25" t="str">
        <f t="shared" si="28"/>
        <v/>
      </c>
      <c r="AB108" s="25" t="str">
        <f>VLOOKUP(U108,'Currency Sheet'!A:C,3,)</f>
        <v>DOLLAR</v>
      </c>
      <c r="AC108" s="67" t="str">
        <f>VLOOKUP(P108,'Customer List'!B:D,3,)</f>
        <v>OutStation</v>
      </c>
    </row>
    <row r="109" spans="1:29" hidden="1" x14ac:dyDescent="0.25">
      <c r="A109" s="25">
        <f t="shared" si="30"/>
        <v>108</v>
      </c>
      <c r="B109" s="25" t="s">
        <v>59</v>
      </c>
      <c r="C109" s="45">
        <v>45807</v>
      </c>
      <c r="D109" s="45">
        <v>45818</v>
      </c>
      <c r="E109" s="8">
        <v>96.85</v>
      </c>
      <c r="F109" s="8">
        <f t="shared" si="24"/>
        <v>8522.7999999999993</v>
      </c>
      <c r="G109" s="54">
        <f t="shared" si="29"/>
        <v>8522.7999999999993</v>
      </c>
      <c r="H109" s="25">
        <v>145505</v>
      </c>
      <c r="I109" s="25" t="s">
        <v>1306</v>
      </c>
      <c r="J109" s="25">
        <v>1</v>
      </c>
      <c r="K109" s="25">
        <v>1</v>
      </c>
      <c r="L109" s="25">
        <f t="shared" si="25"/>
        <v>0</v>
      </c>
      <c r="M109" s="25" t="s">
        <v>61</v>
      </c>
      <c r="N109" s="45">
        <v>45820</v>
      </c>
      <c r="O109" s="54">
        <v>12739.5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26"/>
        <v>0</v>
      </c>
      <c r="Z109" s="25" t="str">
        <f t="shared" si="27"/>
        <v>Thursday</v>
      </c>
      <c r="AA109" s="25" t="str">
        <f t="shared" si="28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hidden="1" x14ac:dyDescent="0.25">
      <c r="A110" s="25">
        <f t="shared" si="30"/>
        <v>109</v>
      </c>
      <c r="B110" s="25" t="s">
        <v>59</v>
      </c>
      <c r="C110" s="45">
        <v>45807</v>
      </c>
      <c r="D110" s="45">
        <v>45818</v>
      </c>
      <c r="E110" s="8">
        <v>140.25</v>
      </c>
      <c r="F110" s="8">
        <f t="shared" si="24"/>
        <v>12342</v>
      </c>
      <c r="G110" s="54">
        <f t="shared" si="29"/>
        <v>12342</v>
      </c>
      <c r="H110" s="25">
        <v>145511</v>
      </c>
      <c r="I110" s="25" t="s">
        <v>1307</v>
      </c>
      <c r="J110" s="25">
        <v>1</v>
      </c>
      <c r="K110" s="25">
        <v>1</v>
      </c>
      <c r="L110" s="25">
        <f t="shared" si="25"/>
        <v>0</v>
      </c>
      <c r="M110" s="25" t="s">
        <v>74</v>
      </c>
      <c r="N110" s="45">
        <v>45818</v>
      </c>
      <c r="O110" s="54">
        <v>15988.5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/>
      <c r="Y110" s="25" t="str">
        <f t="shared" si="26"/>
        <v/>
      </c>
      <c r="Z110" s="25" t="str">
        <f t="shared" si="27"/>
        <v>Tuesday</v>
      </c>
      <c r="AA110" s="25" t="str">
        <f t="shared" si="28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hidden="1" x14ac:dyDescent="0.25">
      <c r="A111" s="25">
        <f t="shared" si="30"/>
        <v>110</v>
      </c>
      <c r="B111" s="25" t="s">
        <v>59</v>
      </c>
      <c r="C111" s="45">
        <v>45807</v>
      </c>
      <c r="D111" s="45">
        <v>45818</v>
      </c>
      <c r="E111" s="8">
        <v>95.55</v>
      </c>
      <c r="F111" s="8">
        <f t="shared" si="24"/>
        <v>8408.4</v>
      </c>
      <c r="G111" s="54">
        <f t="shared" si="29"/>
        <v>8408.4</v>
      </c>
      <c r="H111" s="25">
        <v>145521</v>
      </c>
      <c r="I111" s="25" t="s">
        <v>1308</v>
      </c>
      <c r="J111" s="25">
        <v>1</v>
      </c>
      <c r="K111" s="25">
        <v>1</v>
      </c>
      <c r="L111" s="25">
        <f t="shared" si="25"/>
        <v>0</v>
      </c>
      <c r="M111" s="25" t="s">
        <v>61</v>
      </c>
      <c r="N111" s="45">
        <v>45820</v>
      </c>
      <c r="O111" s="54">
        <v>12568.5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26"/>
        <v>0</v>
      </c>
      <c r="Z111" s="25" t="str">
        <f t="shared" si="27"/>
        <v>Thursday</v>
      </c>
      <c r="AA111" s="25" t="str">
        <f t="shared" si="28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hidden="1" x14ac:dyDescent="0.25">
      <c r="A112" s="25">
        <f t="shared" si="30"/>
        <v>111</v>
      </c>
      <c r="B112" s="25" t="s">
        <v>59</v>
      </c>
      <c r="C112" s="45">
        <v>45807</v>
      </c>
      <c r="D112" s="45">
        <v>45818</v>
      </c>
      <c r="E112" s="8">
        <v>248.5</v>
      </c>
      <c r="F112" s="8">
        <f t="shared" si="24"/>
        <v>21868</v>
      </c>
      <c r="G112" s="54">
        <f t="shared" si="29"/>
        <v>21868</v>
      </c>
      <c r="H112" s="25">
        <v>146606</v>
      </c>
      <c r="I112" s="25" t="s">
        <v>1309</v>
      </c>
      <c r="J112" s="25">
        <v>1</v>
      </c>
      <c r="K112" s="25">
        <v>1</v>
      </c>
      <c r="L112" s="25">
        <f t="shared" si="25"/>
        <v>0</v>
      </c>
      <c r="M112" s="25" t="s">
        <v>66</v>
      </c>
      <c r="N112" s="45">
        <v>45821</v>
      </c>
      <c r="O112" s="54">
        <v>32038.75</v>
      </c>
      <c r="P112" s="25" t="s">
        <v>43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Faridabad</v>
      </c>
      <c r="W112" s="56"/>
      <c r="X112" s="45">
        <v>45821</v>
      </c>
      <c r="Y112" s="25">
        <f t="shared" si="26"/>
        <v>0</v>
      </c>
      <c r="Z112" s="25" t="str">
        <f t="shared" si="27"/>
        <v>Friday</v>
      </c>
      <c r="AA112" s="25" t="str">
        <f t="shared" si="28"/>
        <v>Friday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hidden="1" x14ac:dyDescent="0.25">
      <c r="A113" s="25">
        <f t="shared" si="30"/>
        <v>112</v>
      </c>
      <c r="B113" s="25" t="s">
        <v>59</v>
      </c>
      <c r="C113" s="45">
        <v>45807</v>
      </c>
      <c r="D113" s="45">
        <v>45818</v>
      </c>
      <c r="E113" s="8">
        <v>144.94999999999999</v>
      </c>
      <c r="F113" s="8">
        <f t="shared" si="24"/>
        <v>12755.599999999999</v>
      </c>
      <c r="G113" s="54">
        <f t="shared" si="29"/>
        <v>12755.599999999999</v>
      </c>
      <c r="H113" s="25">
        <v>147710</v>
      </c>
      <c r="I113" s="25" t="s">
        <v>78</v>
      </c>
      <c r="J113" s="25">
        <v>1</v>
      </c>
      <c r="K113" s="25">
        <v>1</v>
      </c>
      <c r="L113" s="25">
        <f t="shared" si="25"/>
        <v>0</v>
      </c>
      <c r="M113" s="25" t="s">
        <v>61</v>
      </c>
      <c r="N113" s="45">
        <v>45820</v>
      </c>
      <c r="O113" s="54">
        <v>19066.5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6"/>
        <v>0</v>
      </c>
      <c r="Z113" s="25" t="str">
        <f t="shared" si="27"/>
        <v>Thursday</v>
      </c>
      <c r="AA113" s="25" t="str">
        <f t="shared" si="28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hidden="1" x14ac:dyDescent="0.25">
      <c r="A114" s="25">
        <f t="shared" si="30"/>
        <v>113</v>
      </c>
      <c r="B114" s="25" t="s">
        <v>59</v>
      </c>
      <c r="C114" s="45">
        <v>45807</v>
      </c>
      <c r="D114" s="45">
        <v>45818</v>
      </c>
      <c r="E114" s="8">
        <v>126.1</v>
      </c>
      <c r="F114" s="8">
        <f t="shared" si="24"/>
        <v>11096.8</v>
      </c>
      <c r="G114" s="54">
        <f t="shared" si="29"/>
        <v>11096.8</v>
      </c>
      <c r="H114" s="25">
        <v>148233</v>
      </c>
      <c r="I114" s="25" t="s">
        <v>79</v>
      </c>
      <c r="J114" s="25">
        <v>1</v>
      </c>
      <c r="K114" s="25">
        <v>1</v>
      </c>
      <c r="L114" s="25">
        <f t="shared" si="25"/>
        <v>0</v>
      </c>
      <c r="M114" s="25" t="s">
        <v>61</v>
      </c>
      <c r="N114" s="45">
        <v>45820</v>
      </c>
      <c r="O114" s="54">
        <v>16587</v>
      </c>
      <c r="P114" s="25" t="s">
        <v>17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Delhi</v>
      </c>
      <c r="W114" s="56"/>
      <c r="X114" s="45">
        <v>45820</v>
      </c>
      <c r="Y114" s="25">
        <f t="shared" si="26"/>
        <v>0</v>
      </c>
      <c r="Z114" s="25" t="str">
        <f t="shared" si="27"/>
        <v>Thursday</v>
      </c>
      <c r="AA114" s="25" t="str">
        <f t="shared" si="28"/>
        <v>Thursday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hidden="1" x14ac:dyDescent="0.25">
      <c r="A115" s="25">
        <f t="shared" si="30"/>
        <v>114</v>
      </c>
      <c r="B115" s="25" t="s">
        <v>59</v>
      </c>
      <c r="C115" s="45">
        <v>45807</v>
      </c>
      <c r="D115" s="45">
        <v>45818</v>
      </c>
      <c r="E115" s="8">
        <v>262.5</v>
      </c>
      <c r="F115" s="8">
        <f t="shared" si="24"/>
        <v>23100</v>
      </c>
      <c r="G115" s="54">
        <f t="shared" si="29"/>
        <v>23100</v>
      </c>
      <c r="H115" s="25">
        <v>154308</v>
      </c>
      <c r="I115" s="25" t="s">
        <v>80</v>
      </c>
      <c r="J115" s="25">
        <v>1</v>
      </c>
      <c r="K115" s="25">
        <v>1</v>
      </c>
      <c r="L115" s="25">
        <f t="shared" si="25"/>
        <v>0</v>
      </c>
      <c r="M115" s="25" t="s">
        <v>66</v>
      </c>
      <c r="N115" s="45">
        <v>45821</v>
      </c>
      <c r="O115" s="54">
        <v>33843.75</v>
      </c>
      <c r="P115" s="25" t="s">
        <v>43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Faridabad</v>
      </c>
      <c r="W115" s="56"/>
      <c r="X115" s="45">
        <v>45821</v>
      </c>
      <c r="Y115" s="25">
        <f t="shared" si="26"/>
        <v>0</v>
      </c>
      <c r="Z115" s="25" t="str">
        <f t="shared" si="27"/>
        <v>Friday</v>
      </c>
      <c r="AA115" s="25" t="str">
        <f t="shared" si="28"/>
        <v>Friday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hidden="1" x14ac:dyDescent="0.25">
      <c r="A116" s="25">
        <f t="shared" si="30"/>
        <v>115</v>
      </c>
      <c r="B116" s="25" t="s">
        <v>59</v>
      </c>
      <c r="C116" s="45">
        <v>45807</v>
      </c>
      <c r="D116" s="45">
        <v>45818</v>
      </c>
      <c r="E116" s="8">
        <v>243.75</v>
      </c>
      <c r="F116" s="8">
        <f t="shared" si="24"/>
        <v>21450</v>
      </c>
      <c r="G116" s="54">
        <f t="shared" si="29"/>
        <v>21450</v>
      </c>
      <c r="H116" s="25">
        <v>155526</v>
      </c>
      <c r="I116" s="25" t="s">
        <v>1310</v>
      </c>
      <c r="J116" s="25">
        <v>1</v>
      </c>
      <c r="K116" s="25">
        <v>1</v>
      </c>
      <c r="L116" s="25">
        <f t="shared" si="25"/>
        <v>0</v>
      </c>
      <c r="M116" s="25" t="s">
        <v>61</v>
      </c>
      <c r="N116" s="45">
        <v>45820</v>
      </c>
      <c r="O116" s="54">
        <v>32062.5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6"/>
        <v>0</v>
      </c>
      <c r="Z116" s="25" t="str">
        <f t="shared" si="27"/>
        <v>Thursday</v>
      </c>
      <c r="AA116" s="25" t="str">
        <f t="shared" si="28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hidden="1" x14ac:dyDescent="0.25">
      <c r="A117" s="25">
        <f t="shared" si="30"/>
        <v>116</v>
      </c>
      <c r="B117" s="25" t="s">
        <v>59</v>
      </c>
      <c r="C117" s="45">
        <v>45807</v>
      </c>
      <c r="D117" s="45">
        <v>45818</v>
      </c>
      <c r="E117" s="8">
        <v>91.65</v>
      </c>
      <c r="F117" s="8">
        <f t="shared" si="24"/>
        <v>8065.2000000000007</v>
      </c>
      <c r="G117" s="54">
        <f t="shared" si="29"/>
        <v>8065.2000000000007</v>
      </c>
      <c r="H117" s="25">
        <v>155909</v>
      </c>
      <c r="I117" s="25" t="s">
        <v>1311</v>
      </c>
      <c r="J117" s="25">
        <v>1</v>
      </c>
      <c r="K117" s="25">
        <v>1</v>
      </c>
      <c r="L117" s="25">
        <f t="shared" si="25"/>
        <v>0</v>
      </c>
      <c r="M117" s="25" t="s">
        <v>61</v>
      </c>
      <c r="N117" s="45">
        <v>45820</v>
      </c>
      <c r="O117" s="54">
        <v>12055.5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6"/>
        <v>0</v>
      </c>
      <c r="Z117" s="25" t="str">
        <f t="shared" si="27"/>
        <v>Thursday</v>
      </c>
      <c r="AA117" s="25" t="str">
        <f t="shared" si="28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hidden="1" x14ac:dyDescent="0.25">
      <c r="A118" s="25">
        <f t="shared" si="30"/>
        <v>117</v>
      </c>
      <c r="B118" s="25" t="s">
        <v>59</v>
      </c>
      <c r="C118" s="45">
        <v>45807</v>
      </c>
      <c r="D118" s="45">
        <v>45818</v>
      </c>
      <c r="E118" s="8">
        <v>227.5</v>
      </c>
      <c r="F118" s="8">
        <f t="shared" si="24"/>
        <v>20020</v>
      </c>
      <c r="G118" s="54">
        <f t="shared" si="29"/>
        <v>20020</v>
      </c>
      <c r="H118" s="25">
        <v>156541</v>
      </c>
      <c r="I118" s="25" t="s">
        <v>81</v>
      </c>
      <c r="J118" s="25">
        <v>1</v>
      </c>
      <c r="K118" s="25">
        <v>1</v>
      </c>
      <c r="L118" s="25">
        <f t="shared" si="25"/>
        <v>0</v>
      </c>
      <c r="M118" s="25" t="s">
        <v>61</v>
      </c>
      <c r="N118" s="45">
        <v>45820</v>
      </c>
      <c r="O118" s="54">
        <v>27787.5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26"/>
        <v>0</v>
      </c>
      <c r="Z118" s="25" t="str">
        <f t="shared" si="27"/>
        <v>Thursday</v>
      </c>
      <c r="AA118" s="25" t="str">
        <f t="shared" si="28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hidden="1" x14ac:dyDescent="0.25">
      <c r="A119" s="25">
        <f t="shared" si="30"/>
        <v>118</v>
      </c>
      <c r="B119" s="25" t="s">
        <v>59</v>
      </c>
      <c r="C119" s="45">
        <v>45807</v>
      </c>
      <c r="D119" s="45">
        <v>45818</v>
      </c>
      <c r="E119" s="8">
        <v>220.5</v>
      </c>
      <c r="F119" s="8">
        <f t="shared" si="24"/>
        <v>19404</v>
      </c>
      <c r="G119" s="54">
        <f t="shared" si="29"/>
        <v>19404</v>
      </c>
      <c r="H119" s="25">
        <v>156918</v>
      </c>
      <c r="I119" s="25" t="s">
        <v>82</v>
      </c>
      <c r="J119" s="25">
        <v>1</v>
      </c>
      <c r="K119" s="25">
        <v>1</v>
      </c>
      <c r="L119" s="25">
        <f t="shared" si="25"/>
        <v>0</v>
      </c>
      <c r="M119" s="25" t="s">
        <v>75</v>
      </c>
      <c r="N119" s="45">
        <v>45818</v>
      </c>
      <c r="O119" s="54">
        <v>23927.4</v>
      </c>
      <c r="P119" s="25" t="s">
        <v>277</v>
      </c>
      <c r="Q119" s="25"/>
      <c r="R119" s="25"/>
      <c r="S119" s="3">
        <v>4</v>
      </c>
      <c r="T119" s="55"/>
      <c r="U119" s="25" t="s">
        <v>19</v>
      </c>
      <c r="V119" s="25" t="str">
        <f>VLOOKUP(P119,'Customer List'!B:C,2,)</f>
        <v>Pune</v>
      </c>
      <c r="W119" s="56"/>
      <c r="X119" s="45"/>
      <c r="Y119" s="25" t="str">
        <f t="shared" si="26"/>
        <v/>
      </c>
      <c r="Z119" s="25" t="str">
        <f t="shared" si="27"/>
        <v>Tuesday</v>
      </c>
      <c r="AA119" s="25" t="str">
        <f t="shared" si="28"/>
        <v/>
      </c>
      <c r="AB119" s="25" t="str">
        <f>VLOOKUP(U119,'Currency Sheet'!A:C,3,)</f>
        <v>DOLLAR</v>
      </c>
      <c r="AC119" s="67" t="str">
        <f>VLOOKUP(P119,'Customer List'!B:D,3,)</f>
        <v>OutStation</v>
      </c>
    </row>
    <row r="120" spans="1:29" hidden="1" x14ac:dyDescent="0.25">
      <c r="A120" s="25">
        <f t="shared" si="30"/>
        <v>119</v>
      </c>
      <c r="B120" s="25" t="s">
        <v>59</v>
      </c>
      <c r="C120" s="45">
        <v>45807</v>
      </c>
      <c r="D120" s="45">
        <v>45818</v>
      </c>
      <c r="E120" s="8">
        <v>37.799999999999997</v>
      </c>
      <c r="F120" s="8">
        <f t="shared" si="24"/>
        <v>3326.3999999999996</v>
      </c>
      <c r="G120" s="54">
        <f t="shared" si="29"/>
        <v>3326.3999999999996</v>
      </c>
      <c r="H120" s="25">
        <v>157305</v>
      </c>
      <c r="I120" s="25" t="s">
        <v>83</v>
      </c>
      <c r="J120" s="25">
        <v>1</v>
      </c>
      <c r="K120" s="25">
        <v>1</v>
      </c>
      <c r="L120" s="25">
        <f t="shared" si="25"/>
        <v>0</v>
      </c>
      <c r="M120" s="25" t="s">
        <v>77</v>
      </c>
      <c r="N120" s="45">
        <v>45818</v>
      </c>
      <c r="O120" s="54">
        <v>7951.5</v>
      </c>
      <c r="P120" s="25" t="s">
        <v>31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45818</v>
      </c>
      <c r="Y120" s="25">
        <f t="shared" si="26"/>
        <v>0</v>
      </c>
      <c r="Z120" s="25" t="str">
        <f t="shared" si="27"/>
        <v>Tuesday</v>
      </c>
      <c r="AA120" s="25" t="str">
        <f t="shared" si="28"/>
        <v>Tuesday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hidden="1" x14ac:dyDescent="0.25">
      <c r="A121" s="25">
        <f t="shared" si="30"/>
        <v>120</v>
      </c>
      <c r="B121" s="25" t="s">
        <v>59</v>
      </c>
      <c r="C121" s="45">
        <v>45807</v>
      </c>
      <c r="D121" s="45">
        <v>45818</v>
      </c>
      <c r="E121" s="8">
        <v>182.7</v>
      </c>
      <c r="F121" s="8">
        <f t="shared" si="24"/>
        <v>16077.599999999999</v>
      </c>
      <c r="G121" s="54">
        <f t="shared" si="29"/>
        <v>16077.599999999999</v>
      </c>
      <c r="H121" s="25">
        <v>161006</v>
      </c>
      <c r="I121" s="25" t="s">
        <v>1312</v>
      </c>
      <c r="J121" s="25">
        <v>1</v>
      </c>
      <c r="K121" s="25">
        <v>1</v>
      </c>
      <c r="L121" s="25">
        <f t="shared" si="25"/>
        <v>0</v>
      </c>
      <c r="M121" s="25" t="s">
        <v>66</v>
      </c>
      <c r="N121" s="45">
        <v>45821</v>
      </c>
      <c r="O121" s="54">
        <v>23555.25</v>
      </c>
      <c r="P121" s="25" t="s">
        <v>43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Faridabad</v>
      </c>
      <c r="W121" s="56"/>
      <c r="X121" s="45">
        <v>45821</v>
      </c>
      <c r="Y121" s="25">
        <f t="shared" si="26"/>
        <v>0</v>
      </c>
      <c r="Z121" s="25" t="str">
        <f t="shared" si="27"/>
        <v>Friday</v>
      </c>
      <c r="AA121" s="25" t="str">
        <f t="shared" si="28"/>
        <v>Friday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hidden="1" x14ac:dyDescent="0.25">
      <c r="A122" s="25">
        <f t="shared" si="30"/>
        <v>121</v>
      </c>
      <c r="B122" s="25" t="s">
        <v>59</v>
      </c>
      <c r="C122" s="45">
        <v>45807</v>
      </c>
      <c r="D122" s="45">
        <v>45818</v>
      </c>
      <c r="E122" s="8">
        <v>120.25</v>
      </c>
      <c r="F122" s="8">
        <f t="shared" si="24"/>
        <v>10582</v>
      </c>
      <c r="G122" s="54">
        <f t="shared" si="29"/>
        <v>10582</v>
      </c>
      <c r="H122" s="25">
        <v>161218</v>
      </c>
      <c r="I122" s="25" t="s">
        <v>84</v>
      </c>
      <c r="J122" s="25">
        <v>1</v>
      </c>
      <c r="K122" s="25">
        <v>1</v>
      </c>
      <c r="L122" s="25">
        <f t="shared" si="25"/>
        <v>0</v>
      </c>
      <c r="M122" s="25" t="s">
        <v>61</v>
      </c>
      <c r="N122" s="45">
        <v>45820</v>
      </c>
      <c r="O122" s="54">
        <v>15817.5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6"/>
        <v>0</v>
      </c>
      <c r="Z122" s="25" t="str">
        <f t="shared" si="27"/>
        <v>Thursday</v>
      </c>
      <c r="AA122" s="25" t="str">
        <f t="shared" si="28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hidden="1" x14ac:dyDescent="0.25">
      <c r="A123" s="25">
        <f t="shared" si="30"/>
        <v>122</v>
      </c>
      <c r="B123" s="25" t="s">
        <v>59</v>
      </c>
      <c r="C123" s="45">
        <v>45807</v>
      </c>
      <c r="D123" s="45">
        <v>45818</v>
      </c>
      <c r="E123" s="8">
        <v>160.55000000000001</v>
      </c>
      <c r="F123" s="8">
        <f t="shared" si="24"/>
        <v>14128.400000000001</v>
      </c>
      <c r="G123" s="54">
        <f t="shared" si="29"/>
        <v>14128.400000000001</v>
      </c>
      <c r="H123" s="25">
        <v>164204</v>
      </c>
      <c r="I123" s="25" t="s">
        <v>85</v>
      </c>
      <c r="J123" s="25">
        <v>1</v>
      </c>
      <c r="K123" s="25">
        <v>1</v>
      </c>
      <c r="L123" s="25">
        <f t="shared" si="25"/>
        <v>0</v>
      </c>
      <c r="M123" s="25" t="s">
        <v>61</v>
      </c>
      <c r="N123" s="45">
        <v>45820</v>
      </c>
      <c r="O123" s="54">
        <v>21118.5</v>
      </c>
      <c r="P123" s="25" t="s">
        <v>17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Delhi</v>
      </c>
      <c r="W123" s="56"/>
      <c r="X123" s="45">
        <v>45820</v>
      </c>
      <c r="Y123" s="25">
        <f t="shared" si="26"/>
        <v>0</v>
      </c>
      <c r="Z123" s="25" t="str">
        <f t="shared" si="27"/>
        <v>Thursday</v>
      </c>
      <c r="AA123" s="25" t="str">
        <f t="shared" si="28"/>
        <v>Thursday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hidden="1" x14ac:dyDescent="0.25">
      <c r="A124" s="25">
        <f t="shared" si="30"/>
        <v>123</v>
      </c>
      <c r="B124" s="25" t="s">
        <v>59</v>
      </c>
      <c r="C124" s="45">
        <v>45807</v>
      </c>
      <c r="D124" s="45">
        <v>45818</v>
      </c>
      <c r="E124" s="8">
        <v>77</v>
      </c>
      <c r="F124" s="8">
        <f t="shared" si="24"/>
        <v>6776</v>
      </c>
      <c r="G124" s="54">
        <f t="shared" si="29"/>
        <v>6776</v>
      </c>
      <c r="H124" s="25">
        <v>165602</v>
      </c>
      <c r="I124" s="25" t="s">
        <v>86</v>
      </c>
      <c r="J124" s="25">
        <v>1</v>
      </c>
      <c r="K124" s="25">
        <v>1</v>
      </c>
      <c r="L124" s="25">
        <f t="shared" si="25"/>
        <v>0</v>
      </c>
      <c r="M124" s="25" t="s">
        <v>75</v>
      </c>
      <c r="N124" s="45">
        <v>45818</v>
      </c>
      <c r="O124" s="54">
        <v>8355.6</v>
      </c>
      <c r="P124" s="25" t="s">
        <v>277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Pune</v>
      </c>
      <c r="W124" s="56"/>
      <c r="X124" s="45"/>
      <c r="Y124" s="25" t="str">
        <f t="shared" si="26"/>
        <v/>
      </c>
      <c r="Z124" s="25" t="str">
        <f t="shared" si="27"/>
        <v>Tuesday</v>
      </c>
      <c r="AA124" s="25" t="str">
        <f t="shared" si="28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hidden="1" x14ac:dyDescent="0.25">
      <c r="A125" s="25">
        <f t="shared" si="30"/>
        <v>124</v>
      </c>
      <c r="B125" s="25" t="s">
        <v>59</v>
      </c>
      <c r="C125" s="45">
        <v>45807</v>
      </c>
      <c r="D125" s="45">
        <v>45818</v>
      </c>
      <c r="E125" s="8">
        <v>35</v>
      </c>
      <c r="F125" s="8">
        <f t="shared" si="24"/>
        <v>3080</v>
      </c>
      <c r="G125" s="54">
        <f t="shared" si="29"/>
        <v>6160</v>
      </c>
      <c r="H125" s="25">
        <v>300406</v>
      </c>
      <c r="I125" s="25" t="s">
        <v>217</v>
      </c>
      <c r="J125" s="25">
        <v>2</v>
      </c>
      <c r="K125" s="25">
        <v>2</v>
      </c>
      <c r="L125" s="25">
        <f t="shared" si="25"/>
        <v>0</v>
      </c>
      <c r="M125" s="25" t="s">
        <v>87</v>
      </c>
      <c r="N125" s="45">
        <v>45818</v>
      </c>
      <c r="O125" s="54">
        <v>10848</v>
      </c>
      <c r="P125" s="25" t="s">
        <v>265</v>
      </c>
      <c r="Q125" s="25"/>
      <c r="R125" s="25"/>
      <c r="S125" s="3">
        <v>4</v>
      </c>
      <c r="T125" s="55"/>
      <c r="U125" s="25" t="s">
        <v>19</v>
      </c>
      <c r="V125" s="25" t="str">
        <f>VLOOKUP(P125,'Customer List'!B:C,2,)</f>
        <v>Banglore</v>
      </c>
      <c r="W125" s="56"/>
      <c r="X125" s="45"/>
      <c r="Y125" s="25" t="str">
        <f t="shared" si="26"/>
        <v/>
      </c>
      <c r="Z125" s="25" t="str">
        <f t="shared" si="27"/>
        <v>Tuesday</v>
      </c>
      <c r="AA125" s="25" t="str">
        <f t="shared" si="28"/>
        <v/>
      </c>
      <c r="AB125" s="25" t="str">
        <f>VLOOKUP(U125,'Currency Sheet'!A:C,3,)</f>
        <v>DOLLAR</v>
      </c>
      <c r="AC125" s="67" t="str">
        <f>VLOOKUP(P125,'Customer List'!B:D,3,)</f>
        <v>OutStation</v>
      </c>
    </row>
    <row r="126" spans="1:29" hidden="1" x14ac:dyDescent="0.25">
      <c r="A126" s="25">
        <f t="shared" si="30"/>
        <v>125</v>
      </c>
      <c r="B126" s="25" t="s">
        <v>59</v>
      </c>
      <c r="C126" s="45">
        <v>45807</v>
      </c>
      <c r="D126" s="45">
        <v>45818</v>
      </c>
      <c r="E126" s="8">
        <v>72.8</v>
      </c>
      <c r="F126" s="8">
        <f t="shared" si="24"/>
        <v>6406.4</v>
      </c>
      <c r="G126" s="54">
        <f t="shared" si="29"/>
        <v>6406.4</v>
      </c>
      <c r="H126" s="25">
        <v>300529</v>
      </c>
      <c r="I126" s="25" t="s">
        <v>88</v>
      </c>
      <c r="J126" s="25">
        <v>1</v>
      </c>
      <c r="K126" s="25">
        <v>1</v>
      </c>
      <c r="L126" s="25">
        <f t="shared" si="25"/>
        <v>0</v>
      </c>
      <c r="M126" s="25" t="s">
        <v>61</v>
      </c>
      <c r="N126" s="45">
        <v>45820</v>
      </c>
      <c r="O126" s="54">
        <v>9576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6"/>
        <v>0</v>
      </c>
      <c r="Z126" s="25" t="str">
        <f t="shared" si="27"/>
        <v>Thursday</v>
      </c>
      <c r="AA126" s="25" t="str">
        <f t="shared" si="28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hidden="1" x14ac:dyDescent="0.25">
      <c r="A127" s="25">
        <f t="shared" si="30"/>
        <v>126</v>
      </c>
      <c r="B127" s="25" t="s">
        <v>59</v>
      </c>
      <c r="C127" s="45">
        <v>45807</v>
      </c>
      <c r="D127" s="45">
        <v>45818</v>
      </c>
      <c r="E127" s="8">
        <v>99.25</v>
      </c>
      <c r="F127" s="8">
        <f t="shared" si="24"/>
        <v>8734</v>
      </c>
      <c r="G127" s="54">
        <f t="shared" si="29"/>
        <v>8734</v>
      </c>
      <c r="H127" s="25">
        <v>300925</v>
      </c>
      <c r="I127" s="25" t="s">
        <v>1313</v>
      </c>
      <c r="J127" s="25">
        <v>1</v>
      </c>
      <c r="K127" s="25">
        <v>1</v>
      </c>
      <c r="L127" s="25">
        <f t="shared" si="25"/>
        <v>0</v>
      </c>
      <c r="M127" s="25" t="s">
        <v>61</v>
      </c>
      <c r="N127" s="45">
        <v>45820</v>
      </c>
      <c r="O127" s="54">
        <v>13081.5</v>
      </c>
      <c r="P127" s="25" t="s">
        <v>17</v>
      </c>
      <c r="Q127" s="25" t="s">
        <v>637</v>
      </c>
      <c r="R127" s="25" t="s">
        <v>638</v>
      </c>
      <c r="S127" s="3">
        <v>4</v>
      </c>
      <c r="T127" s="55"/>
      <c r="U127" s="25" t="s">
        <v>19</v>
      </c>
      <c r="V127" s="25" t="str">
        <f>VLOOKUP(P127,'Customer List'!B:C,2,)</f>
        <v>Delhi</v>
      </c>
      <c r="W127" s="56"/>
      <c r="X127" s="45">
        <v>45820</v>
      </c>
      <c r="Y127" s="25">
        <f t="shared" si="26"/>
        <v>0</v>
      </c>
      <c r="Z127" s="25" t="str">
        <f t="shared" si="27"/>
        <v>Thursday</v>
      </c>
      <c r="AA127" s="25" t="str">
        <f t="shared" si="28"/>
        <v>Thursday</v>
      </c>
      <c r="AB127" s="25" t="str">
        <f>VLOOKUP(U127,'Currency Sheet'!A:C,3,)</f>
        <v>DOLLAR</v>
      </c>
      <c r="AC127" s="67" t="str">
        <f>VLOOKUP(P127,'Customer List'!B:D,3,)</f>
        <v>Local</v>
      </c>
    </row>
    <row r="128" spans="1:29" hidden="1" x14ac:dyDescent="0.25">
      <c r="A128" s="25">
        <f t="shared" si="30"/>
        <v>127</v>
      </c>
      <c r="B128" s="25" t="s">
        <v>59</v>
      </c>
      <c r="C128" s="45">
        <v>45807</v>
      </c>
      <c r="D128" s="45">
        <v>45818</v>
      </c>
      <c r="E128" s="8">
        <v>204.4</v>
      </c>
      <c r="F128" s="8">
        <f t="shared" si="24"/>
        <v>17987.2</v>
      </c>
      <c r="G128" s="54">
        <f t="shared" si="29"/>
        <v>17987.2</v>
      </c>
      <c r="H128" s="25">
        <v>301820</v>
      </c>
      <c r="I128" s="25" t="s">
        <v>1314</v>
      </c>
      <c r="J128" s="25">
        <v>1</v>
      </c>
      <c r="K128" s="25">
        <v>1</v>
      </c>
      <c r="L128" s="25">
        <f t="shared" si="25"/>
        <v>0</v>
      </c>
      <c r="M128" s="25" t="s">
        <v>90</v>
      </c>
      <c r="N128" s="45">
        <v>45821</v>
      </c>
      <c r="O128" s="54">
        <v>31682</v>
      </c>
      <c r="P128" s="25" t="s">
        <v>253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Gujrat</v>
      </c>
      <c r="W128" s="56"/>
      <c r="X128" s="45"/>
      <c r="Y128" s="25" t="str">
        <f t="shared" si="26"/>
        <v/>
      </c>
      <c r="Z128" s="25" t="str">
        <f t="shared" si="27"/>
        <v>Friday</v>
      </c>
      <c r="AA128" s="25" t="str">
        <f t="shared" si="28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hidden="1" x14ac:dyDescent="0.25">
      <c r="A129" s="25">
        <f t="shared" si="30"/>
        <v>128</v>
      </c>
      <c r="B129" s="25" t="s">
        <v>59</v>
      </c>
      <c r="C129" s="45">
        <v>45807</v>
      </c>
      <c r="D129" s="45">
        <v>45818</v>
      </c>
      <c r="E129" s="8">
        <v>92.4</v>
      </c>
      <c r="F129" s="8">
        <f t="shared" si="24"/>
        <v>8131.2000000000007</v>
      </c>
      <c r="G129" s="54">
        <f t="shared" si="29"/>
        <v>8131.2000000000007</v>
      </c>
      <c r="H129" s="25">
        <v>302011</v>
      </c>
      <c r="I129" s="25" t="s">
        <v>1315</v>
      </c>
      <c r="J129" s="25">
        <v>1</v>
      </c>
      <c r="K129" s="25">
        <v>1</v>
      </c>
      <c r="L129" s="25">
        <f t="shared" si="25"/>
        <v>0</v>
      </c>
      <c r="M129" s="25" t="s">
        <v>91</v>
      </c>
      <c r="N129" s="45">
        <v>45821</v>
      </c>
      <c r="O129" s="54">
        <v>12889.8</v>
      </c>
      <c r="P129" s="25" t="s">
        <v>92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Gwalior, Mp</v>
      </c>
      <c r="W129" s="56"/>
      <c r="X129" s="45"/>
      <c r="Y129" s="25" t="str">
        <f t="shared" si="26"/>
        <v/>
      </c>
      <c r="Z129" s="25" t="str">
        <f t="shared" si="27"/>
        <v>Friday</v>
      </c>
      <c r="AA129" s="25" t="str">
        <f t="shared" si="28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hidden="1" x14ac:dyDescent="0.25">
      <c r="A130" s="25">
        <f t="shared" si="30"/>
        <v>129</v>
      </c>
      <c r="B130" s="25" t="s">
        <v>59</v>
      </c>
      <c r="C130" s="45">
        <v>45807</v>
      </c>
      <c r="D130" s="45">
        <v>45818</v>
      </c>
      <c r="E130" s="8">
        <v>282</v>
      </c>
      <c r="F130" s="8">
        <f t="shared" si="24"/>
        <v>24816</v>
      </c>
      <c r="G130" s="54">
        <f t="shared" si="29"/>
        <v>24816</v>
      </c>
      <c r="H130" s="25">
        <v>302048</v>
      </c>
      <c r="I130" s="25" t="s">
        <v>1316</v>
      </c>
      <c r="J130" s="25">
        <v>1</v>
      </c>
      <c r="K130" s="25">
        <v>1</v>
      </c>
      <c r="L130" s="25">
        <f t="shared" si="25"/>
        <v>0</v>
      </c>
      <c r="M130" s="25" t="s">
        <v>94</v>
      </c>
      <c r="N130" s="45">
        <v>45821</v>
      </c>
      <c r="O130" s="54">
        <v>40796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si="26"/>
        <v/>
      </c>
      <c r="Z130" s="25" t="str">
        <f t="shared" si="27"/>
        <v>Friday</v>
      </c>
      <c r="AA130" s="25" t="str">
        <f t="shared" si="28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hidden="1" x14ac:dyDescent="0.25">
      <c r="A131" s="25">
        <f t="shared" si="30"/>
        <v>130</v>
      </c>
      <c r="B131" s="25" t="s">
        <v>59</v>
      </c>
      <c r="C131" s="45">
        <v>45807</v>
      </c>
      <c r="D131" s="45">
        <v>45818</v>
      </c>
      <c r="E131" s="8">
        <v>318</v>
      </c>
      <c r="F131" s="8">
        <f t="shared" ref="F131:F194" si="31">IF(AB131="DOLLAR",E131*88,E131)</f>
        <v>27984</v>
      </c>
      <c r="G131" s="54">
        <f t="shared" si="29"/>
        <v>27984</v>
      </c>
      <c r="H131" s="25">
        <v>302244</v>
      </c>
      <c r="I131" s="25" t="s">
        <v>1317</v>
      </c>
      <c r="J131" s="25">
        <v>1</v>
      </c>
      <c r="K131" s="25">
        <v>1</v>
      </c>
      <c r="L131" s="25">
        <f t="shared" ref="L131:L194" si="32">J131-K131</f>
        <v>0</v>
      </c>
      <c r="M131" s="25" t="s">
        <v>94</v>
      </c>
      <c r="N131" s="45">
        <v>45821</v>
      </c>
      <c r="O131" s="54">
        <v>46004</v>
      </c>
      <c r="P131" s="25" t="s">
        <v>253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Gujrat</v>
      </c>
      <c r="W131" s="56"/>
      <c r="X131" s="45"/>
      <c r="Y131" s="25" t="str">
        <f t="shared" ref="Y131:Y194" si="33">IF(X131="", "", X131-N131)</f>
        <v/>
      </c>
      <c r="Z131" s="25" t="str">
        <f t="shared" ref="Z131:Z194" si="34">IF(N131="", "", TEXT(N131, "dddd"))</f>
        <v>Friday</v>
      </c>
      <c r="AA131" s="25" t="str">
        <f t="shared" ref="AA131:AA194" si="35">IF(X131="", "", TEXT(X131, "dddd"))</f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hidden="1" x14ac:dyDescent="0.25">
      <c r="A132" s="25">
        <f t="shared" si="30"/>
        <v>131</v>
      </c>
      <c r="B132" s="25" t="s">
        <v>59</v>
      </c>
      <c r="C132" s="45">
        <v>45807</v>
      </c>
      <c r="D132" s="45">
        <v>45818</v>
      </c>
      <c r="E132" s="8">
        <v>71.5</v>
      </c>
      <c r="F132" s="8">
        <f t="shared" si="31"/>
        <v>6292</v>
      </c>
      <c r="G132" s="54">
        <f t="shared" si="29"/>
        <v>6292</v>
      </c>
      <c r="H132" s="25">
        <v>302610</v>
      </c>
      <c r="I132" s="25" t="s">
        <v>1318</v>
      </c>
      <c r="J132" s="25">
        <v>1</v>
      </c>
      <c r="K132" s="25">
        <v>1</v>
      </c>
      <c r="L132" s="25">
        <f t="shared" si="32"/>
        <v>0</v>
      </c>
      <c r="M132" s="25" t="s">
        <v>61</v>
      </c>
      <c r="N132" s="45">
        <v>45820</v>
      </c>
      <c r="O132" s="54">
        <v>9405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33"/>
        <v>0</v>
      </c>
      <c r="Z132" s="25" t="str">
        <f t="shared" si="34"/>
        <v>Thursday</v>
      </c>
      <c r="AA132" s="25" t="str">
        <f t="shared" si="35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hidden="1" x14ac:dyDescent="0.25">
      <c r="A133" s="25">
        <f t="shared" si="30"/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31"/>
        <v>2933.04</v>
      </c>
      <c r="G133" s="54">
        <f t="shared" ref="G133:G196" si="36">F133*J133</f>
        <v>5866.08</v>
      </c>
      <c r="H133" s="25">
        <v>302902</v>
      </c>
      <c r="I133" s="25" t="s">
        <v>1319</v>
      </c>
      <c r="J133" s="25">
        <v>2</v>
      </c>
      <c r="K133" s="25">
        <v>2</v>
      </c>
      <c r="L133" s="25">
        <f t="shared" si="32"/>
        <v>0</v>
      </c>
      <c r="M133" s="25" t="s">
        <v>61</v>
      </c>
      <c r="N133" s="45">
        <v>45820</v>
      </c>
      <c r="O133" s="54">
        <v>8550</v>
      </c>
      <c r="P133" s="25" t="s">
        <v>17</v>
      </c>
      <c r="Q133" s="25" t="s">
        <v>637</v>
      </c>
      <c r="R133" s="25" t="s">
        <v>638</v>
      </c>
      <c r="S133" s="3">
        <v>4</v>
      </c>
      <c r="T133" s="55"/>
      <c r="U133" s="25" t="s">
        <v>19</v>
      </c>
      <c r="V133" s="25" t="str">
        <f>VLOOKUP(P133,'Customer List'!B:C,2,)</f>
        <v>Delhi</v>
      </c>
      <c r="W133" s="56"/>
      <c r="X133" s="45">
        <v>45820</v>
      </c>
      <c r="Y133" s="25">
        <f t="shared" si="33"/>
        <v>0</v>
      </c>
      <c r="Z133" s="25" t="str">
        <f t="shared" si="34"/>
        <v>Thursday</v>
      </c>
      <c r="AA133" s="25" t="str">
        <f t="shared" si="35"/>
        <v>Thursday</v>
      </c>
      <c r="AB133" s="25" t="str">
        <f>VLOOKUP(U133,'Currency Sheet'!A:C,3,)</f>
        <v>DOLLAR</v>
      </c>
      <c r="AC133" s="67" t="str">
        <f>VLOOKUP(P133,'Customer List'!B:D,3,)</f>
        <v>Local</v>
      </c>
    </row>
    <row r="134" spans="1:29" hidden="1" x14ac:dyDescent="0.25">
      <c r="A134" s="25">
        <f t="shared" ref="A134:A197" si="37">A133+1</f>
        <v>133</v>
      </c>
      <c r="B134" s="25" t="s">
        <v>59</v>
      </c>
      <c r="C134" s="45">
        <v>45807</v>
      </c>
      <c r="D134" s="45">
        <v>45818</v>
      </c>
      <c r="E134" s="8">
        <v>33.33</v>
      </c>
      <c r="F134" s="8">
        <f t="shared" si="31"/>
        <v>2933.04</v>
      </c>
      <c r="G134" s="54">
        <f t="shared" si="36"/>
        <v>2933.04</v>
      </c>
      <c r="H134" s="25">
        <v>302902</v>
      </c>
      <c r="I134" s="25" t="s">
        <v>1319</v>
      </c>
      <c r="J134" s="25">
        <v>1</v>
      </c>
      <c r="K134" s="25">
        <v>1</v>
      </c>
      <c r="L134" s="25">
        <f t="shared" si="32"/>
        <v>0</v>
      </c>
      <c r="M134" s="25" t="s">
        <v>97</v>
      </c>
      <c r="N134" s="45">
        <v>45818</v>
      </c>
      <c r="O134" s="54">
        <v>5812.5</v>
      </c>
      <c r="P134" s="25" t="s">
        <v>98</v>
      </c>
      <c r="Q134" s="25"/>
      <c r="R134" s="25"/>
      <c r="S134" s="3">
        <v>4</v>
      </c>
      <c r="T134" s="55"/>
      <c r="U134" s="25" t="s">
        <v>19</v>
      </c>
      <c r="V134" s="25" t="str">
        <f>VLOOKUP(P134,'Customer List'!B:C,2,)</f>
        <v>Mumbai</v>
      </c>
      <c r="W134" s="56"/>
      <c r="X134" s="45"/>
      <c r="Y134" s="25" t="str">
        <f t="shared" si="33"/>
        <v/>
      </c>
      <c r="Z134" s="25" t="str">
        <f t="shared" si="34"/>
        <v>Tuesday</v>
      </c>
      <c r="AA134" s="25" t="str">
        <f t="shared" si="35"/>
        <v/>
      </c>
      <c r="AB134" s="25" t="str">
        <f>VLOOKUP(U134,'Currency Sheet'!A:C,3,)</f>
        <v>DOLLAR</v>
      </c>
      <c r="AC134" s="67" t="str">
        <f>VLOOKUP(P134,'Customer List'!B:D,3,)</f>
        <v>OutStation</v>
      </c>
    </row>
    <row r="135" spans="1:29" hidden="1" x14ac:dyDescent="0.25">
      <c r="A135" s="25">
        <f t="shared" si="37"/>
        <v>134</v>
      </c>
      <c r="B135" s="25" t="s">
        <v>59</v>
      </c>
      <c r="C135" s="45">
        <v>45807</v>
      </c>
      <c r="D135" s="45">
        <v>45818</v>
      </c>
      <c r="E135" s="8">
        <v>70</v>
      </c>
      <c r="F135" s="8">
        <f t="shared" si="31"/>
        <v>6160</v>
      </c>
      <c r="G135" s="54">
        <f t="shared" si="36"/>
        <v>6160</v>
      </c>
      <c r="H135" s="25">
        <v>303003</v>
      </c>
      <c r="I135" s="25" t="s">
        <v>99</v>
      </c>
      <c r="J135" s="25">
        <v>1</v>
      </c>
      <c r="K135" s="25">
        <v>1</v>
      </c>
      <c r="L135" s="25">
        <f t="shared" si="32"/>
        <v>0</v>
      </c>
      <c r="M135" s="25" t="s">
        <v>100</v>
      </c>
      <c r="N135" s="45">
        <v>45820</v>
      </c>
      <c r="O135" s="54">
        <v>8550</v>
      </c>
      <c r="P135" s="25" t="s">
        <v>1015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33"/>
        <v>0</v>
      </c>
      <c r="Z135" s="25" t="str">
        <f t="shared" si="34"/>
        <v>Thursday</v>
      </c>
      <c r="AA135" s="25" t="str">
        <f t="shared" si="35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hidden="1" x14ac:dyDescent="0.25">
      <c r="A136" s="25">
        <f t="shared" si="37"/>
        <v>135</v>
      </c>
      <c r="B136" s="25" t="s">
        <v>59</v>
      </c>
      <c r="C136" s="45">
        <v>45807</v>
      </c>
      <c r="D136" s="45">
        <v>45818</v>
      </c>
      <c r="E136" s="8">
        <v>79.099999999999994</v>
      </c>
      <c r="F136" s="8">
        <f t="shared" si="31"/>
        <v>6960.7999999999993</v>
      </c>
      <c r="G136" s="54">
        <f t="shared" si="36"/>
        <v>6960.7999999999993</v>
      </c>
      <c r="H136" s="25">
        <v>303115</v>
      </c>
      <c r="I136" s="25" t="s">
        <v>101</v>
      </c>
      <c r="J136" s="25">
        <v>1</v>
      </c>
      <c r="K136" s="25">
        <v>1</v>
      </c>
      <c r="L136" s="25">
        <f t="shared" si="32"/>
        <v>0</v>
      </c>
      <c r="M136" s="25" t="s">
        <v>102</v>
      </c>
      <c r="N136" s="45">
        <v>45818</v>
      </c>
      <c r="O136" s="54">
        <v>12260.5</v>
      </c>
      <c r="P136" s="25" t="s">
        <v>1913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Chandigarh</v>
      </c>
      <c r="W136" s="56"/>
      <c r="X136" s="45"/>
      <c r="Y136" s="25" t="str">
        <f t="shared" si="33"/>
        <v/>
      </c>
      <c r="Z136" s="25" t="str">
        <f t="shared" si="34"/>
        <v>Tuesday</v>
      </c>
      <c r="AA136" s="25" t="str">
        <f t="shared" si="35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hidden="1" x14ac:dyDescent="0.25">
      <c r="A137" s="25">
        <f t="shared" si="37"/>
        <v>136</v>
      </c>
      <c r="B137" s="25" t="s">
        <v>59</v>
      </c>
      <c r="C137" s="45">
        <v>45807</v>
      </c>
      <c r="D137" s="45">
        <v>45818</v>
      </c>
      <c r="E137" s="8">
        <v>285.75</v>
      </c>
      <c r="F137" s="8">
        <f t="shared" si="31"/>
        <v>25146</v>
      </c>
      <c r="G137" s="54">
        <f t="shared" si="36"/>
        <v>50292</v>
      </c>
      <c r="H137" s="25">
        <v>303526</v>
      </c>
      <c r="I137" s="25" t="s">
        <v>1320</v>
      </c>
      <c r="J137" s="25">
        <v>2</v>
      </c>
      <c r="K137" s="25">
        <v>2</v>
      </c>
      <c r="L137" s="25">
        <f t="shared" si="32"/>
        <v>0</v>
      </c>
      <c r="M137" s="25" t="s">
        <v>104</v>
      </c>
      <c r="N137" s="45">
        <v>45821</v>
      </c>
      <c r="O137" s="54">
        <v>82677</v>
      </c>
      <c r="P137" s="25" t="s">
        <v>253</v>
      </c>
      <c r="Q137" s="25"/>
      <c r="R137" s="25"/>
      <c r="S137" s="3">
        <v>4</v>
      </c>
      <c r="T137" s="55"/>
      <c r="U137" s="25" t="s">
        <v>19</v>
      </c>
      <c r="V137" s="25" t="str">
        <f>VLOOKUP(P137,'Customer List'!B:C,2,)</f>
        <v>Gujrat</v>
      </c>
      <c r="W137" s="56"/>
      <c r="X137" s="45"/>
      <c r="Y137" s="25" t="str">
        <f t="shared" si="33"/>
        <v/>
      </c>
      <c r="Z137" s="25" t="str">
        <f t="shared" si="34"/>
        <v>Friday</v>
      </c>
      <c r="AA137" s="25" t="str">
        <f t="shared" si="35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hidden="1" x14ac:dyDescent="0.25">
      <c r="A138" s="25">
        <f t="shared" si="37"/>
        <v>137</v>
      </c>
      <c r="B138" s="26" t="s">
        <v>59</v>
      </c>
      <c r="C138" s="58">
        <v>45807</v>
      </c>
      <c r="D138" s="58">
        <v>45818</v>
      </c>
      <c r="E138" s="10">
        <v>50.4</v>
      </c>
      <c r="F138" s="8">
        <f t="shared" si="31"/>
        <v>4435.2</v>
      </c>
      <c r="G138" s="54">
        <f t="shared" si="36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32"/>
        <v>0</v>
      </c>
      <c r="M138" s="26" t="s">
        <v>105</v>
      </c>
      <c r="N138" s="58">
        <v>45818</v>
      </c>
      <c r="O138" s="59">
        <v>7812</v>
      </c>
      <c r="P138" s="26" t="s">
        <v>106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Chandigarh</v>
      </c>
      <c r="W138" s="61"/>
      <c r="X138" s="45"/>
      <c r="Y138" s="25" t="str">
        <f t="shared" si="33"/>
        <v/>
      </c>
      <c r="Z138" s="25" t="str">
        <f t="shared" si="34"/>
        <v>Tuesday</v>
      </c>
      <c r="AA138" s="25" t="str">
        <f t="shared" si="35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s="7" customFormat="1" hidden="1" x14ac:dyDescent="0.25">
      <c r="A139" s="25">
        <f t="shared" si="37"/>
        <v>138</v>
      </c>
      <c r="B139" s="26" t="s">
        <v>14</v>
      </c>
      <c r="C139" s="58">
        <v>45808</v>
      </c>
      <c r="D139" s="58">
        <v>45808</v>
      </c>
      <c r="E139" s="10">
        <v>50.4</v>
      </c>
      <c r="F139" s="8">
        <f t="shared" si="31"/>
        <v>4435.2</v>
      </c>
      <c r="G139" s="54">
        <f t="shared" si="36"/>
        <v>4435.2</v>
      </c>
      <c r="H139" s="26">
        <v>304006</v>
      </c>
      <c r="I139" s="26" t="s">
        <v>196</v>
      </c>
      <c r="J139" s="26">
        <v>1</v>
      </c>
      <c r="K139" s="26">
        <v>1</v>
      </c>
      <c r="L139" s="25">
        <f t="shared" si="32"/>
        <v>0</v>
      </c>
      <c r="M139" s="26" t="s">
        <v>107</v>
      </c>
      <c r="N139" s="58">
        <v>45822</v>
      </c>
      <c r="O139" s="59">
        <v>7254</v>
      </c>
      <c r="P139" s="26" t="s">
        <v>166</v>
      </c>
      <c r="Q139" s="26"/>
      <c r="R139" s="26"/>
      <c r="S139" s="11">
        <v>4</v>
      </c>
      <c r="T139" s="60"/>
      <c r="U139" s="26" t="s">
        <v>19</v>
      </c>
      <c r="V139" s="26" t="str">
        <f>VLOOKUP(P139,'Customer List'!B:C,2,)</f>
        <v>Lucknow</v>
      </c>
      <c r="W139" s="61"/>
      <c r="X139" s="45"/>
      <c r="Y139" s="25" t="str">
        <f t="shared" si="33"/>
        <v/>
      </c>
      <c r="Z139" s="25" t="str">
        <f t="shared" si="34"/>
        <v>Saturday</v>
      </c>
      <c r="AA139" s="25" t="str">
        <f t="shared" si="35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hidden="1" x14ac:dyDescent="0.25">
      <c r="A140" s="25">
        <f t="shared" si="37"/>
        <v>139</v>
      </c>
      <c r="B140" s="25" t="s">
        <v>59</v>
      </c>
      <c r="C140" s="45">
        <v>45807</v>
      </c>
      <c r="D140" s="45">
        <v>45818</v>
      </c>
      <c r="E140" s="8">
        <v>91.65</v>
      </c>
      <c r="F140" s="8">
        <f t="shared" si="31"/>
        <v>8065.2000000000007</v>
      </c>
      <c r="G140" s="54">
        <f t="shared" si="36"/>
        <v>8065.2000000000007</v>
      </c>
      <c r="H140" s="25">
        <v>304242</v>
      </c>
      <c r="I140" s="25" t="s">
        <v>1321</v>
      </c>
      <c r="J140" s="25">
        <v>1</v>
      </c>
      <c r="K140" s="25">
        <v>1</v>
      </c>
      <c r="L140" s="25">
        <f t="shared" si="32"/>
        <v>0</v>
      </c>
      <c r="M140" s="25" t="s">
        <v>61</v>
      </c>
      <c r="N140" s="45">
        <v>45820</v>
      </c>
      <c r="O140" s="54">
        <v>12055.5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33"/>
        <v>0</v>
      </c>
      <c r="Z140" s="25" t="str">
        <f t="shared" si="34"/>
        <v>Thursday</v>
      </c>
      <c r="AA140" s="25" t="str">
        <f t="shared" si="35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hidden="1" x14ac:dyDescent="0.25">
      <c r="A141" s="25">
        <f t="shared" si="37"/>
        <v>140</v>
      </c>
      <c r="B141" s="25" t="s">
        <v>59</v>
      </c>
      <c r="C141" s="45">
        <v>45807</v>
      </c>
      <c r="D141" s="45">
        <v>45818</v>
      </c>
      <c r="E141" s="8">
        <v>133</v>
      </c>
      <c r="F141" s="8">
        <f t="shared" si="31"/>
        <v>11704</v>
      </c>
      <c r="G141" s="54">
        <f t="shared" si="36"/>
        <v>11704</v>
      </c>
      <c r="H141" s="25">
        <v>305623</v>
      </c>
      <c r="I141" s="25" t="s">
        <v>1322</v>
      </c>
      <c r="J141" s="25">
        <v>1</v>
      </c>
      <c r="K141" s="25">
        <v>1</v>
      </c>
      <c r="L141" s="25">
        <f t="shared" si="32"/>
        <v>0</v>
      </c>
      <c r="M141" s="25" t="s">
        <v>61</v>
      </c>
      <c r="N141" s="45">
        <v>45820</v>
      </c>
      <c r="O141" s="54">
        <v>16245</v>
      </c>
      <c r="P141" s="25" t="s">
        <v>17</v>
      </c>
      <c r="Q141" s="25" t="s">
        <v>637</v>
      </c>
      <c r="R141" s="25" t="s">
        <v>638</v>
      </c>
      <c r="S141" s="3">
        <v>4</v>
      </c>
      <c r="T141" s="55"/>
      <c r="U141" s="25" t="s">
        <v>19</v>
      </c>
      <c r="V141" s="25" t="str">
        <f>VLOOKUP(P141,'Customer List'!B:C,2,)</f>
        <v>Delhi</v>
      </c>
      <c r="W141" s="56"/>
      <c r="X141" s="45">
        <v>45820</v>
      </c>
      <c r="Y141" s="25">
        <f t="shared" si="33"/>
        <v>0</v>
      </c>
      <c r="Z141" s="25" t="str">
        <f t="shared" si="34"/>
        <v>Thursday</v>
      </c>
      <c r="AA141" s="25" t="str">
        <f t="shared" si="35"/>
        <v>Thursday</v>
      </c>
      <c r="AB141" s="25" t="str">
        <f>VLOOKUP(U141,'Currency Sheet'!A:C,3,)</f>
        <v>DOLLAR</v>
      </c>
      <c r="AC141" s="67" t="str">
        <f>VLOOKUP(P141,'Customer List'!B:D,3,)</f>
        <v>Local</v>
      </c>
    </row>
    <row r="142" spans="1:29" hidden="1" x14ac:dyDescent="0.25">
      <c r="A142" s="25">
        <f t="shared" si="37"/>
        <v>141</v>
      </c>
      <c r="B142" s="25" t="s">
        <v>59</v>
      </c>
      <c r="C142" s="45">
        <v>45807</v>
      </c>
      <c r="D142" s="45">
        <v>45818</v>
      </c>
      <c r="E142" s="8">
        <v>326.25</v>
      </c>
      <c r="F142" s="8">
        <f t="shared" si="31"/>
        <v>28710</v>
      </c>
      <c r="G142" s="54">
        <f t="shared" si="36"/>
        <v>57420</v>
      </c>
      <c r="H142" s="25">
        <v>306742</v>
      </c>
      <c r="I142" s="25" t="s">
        <v>1323</v>
      </c>
      <c r="J142" s="25">
        <v>2</v>
      </c>
      <c r="K142" s="25">
        <v>2</v>
      </c>
      <c r="L142" s="25">
        <f t="shared" si="32"/>
        <v>0</v>
      </c>
      <c r="M142" s="25" t="s">
        <v>87</v>
      </c>
      <c r="N142" s="45">
        <v>45818</v>
      </c>
      <c r="O142" s="54">
        <v>94395</v>
      </c>
      <c r="P142" s="25" t="s">
        <v>265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Banglore</v>
      </c>
      <c r="W142" s="56"/>
      <c r="X142" s="45"/>
      <c r="Y142" s="25" t="str">
        <f t="shared" si="33"/>
        <v/>
      </c>
      <c r="Z142" s="25" t="str">
        <f t="shared" si="34"/>
        <v>Tuesday</v>
      </c>
      <c r="AA142" s="25" t="str">
        <f t="shared" si="35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hidden="1" x14ac:dyDescent="0.25">
      <c r="A143" s="25">
        <f t="shared" si="37"/>
        <v>142</v>
      </c>
      <c r="B143" s="25" t="s">
        <v>59</v>
      </c>
      <c r="C143" s="45">
        <v>45807</v>
      </c>
      <c r="D143" s="45">
        <v>45818</v>
      </c>
      <c r="E143" s="8">
        <v>100.1</v>
      </c>
      <c r="F143" s="8">
        <f t="shared" si="31"/>
        <v>8808.7999999999993</v>
      </c>
      <c r="G143" s="54">
        <f t="shared" si="36"/>
        <v>8808.7999999999993</v>
      </c>
      <c r="H143" s="25">
        <v>307627</v>
      </c>
      <c r="I143" s="25" t="s">
        <v>1324</v>
      </c>
      <c r="J143" s="25">
        <v>1</v>
      </c>
      <c r="K143" s="25">
        <v>1</v>
      </c>
      <c r="L143" s="25">
        <f t="shared" si="32"/>
        <v>0</v>
      </c>
      <c r="M143" s="25" t="s">
        <v>102</v>
      </c>
      <c r="N143" s="45">
        <v>45818</v>
      </c>
      <c r="O143" s="54">
        <v>15515.5</v>
      </c>
      <c r="P143" s="25" t="s">
        <v>1913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Chandigarh</v>
      </c>
      <c r="W143" s="56"/>
      <c r="X143" s="45"/>
      <c r="Y143" s="25" t="str">
        <f t="shared" si="33"/>
        <v/>
      </c>
      <c r="Z143" s="25" t="str">
        <f t="shared" si="34"/>
        <v>Tuesday</v>
      </c>
      <c r="AA143" s="25" t="str">
        <f t="shared" si="35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hidden="1" x14ac:dyDescent="0.25">
      <c r="A144" s="25">
        <f t="shared" si="37"/>
        <v>143</v>
      </c>
      <c r="B144" s="25" t="s">
        <v>59</v>
      </c>
      <c r="C144" s="45">
        <v>45807</v>
      </c>
      <c r="D144" s="45">
        <v>45818</v>
      </c>
      <c r="E144" s="8">
        <v>144.19999999999999</v>
      </c>
      <c r="F144" s="8">
        <f t="shared" si="31"/>
        <v>12689.599999999999</v>
      </c>
      <c r="G144" s="54">
        <f t="shared" si="36"/>
        <v>12689.599999999999</v>
      </c>
      <c r="H144" s="25">
        <v>308102</v>
      </c>
      <c r="I144" s="25" t="s">
        <v>110</v>
      </c>
      <c r="J144" s="25">
        <v>1</v>
      </c>
      <c r="K144" s="25">
        <v>1</v>
      </c>
      <c r="L144" s="25">
        <f t="shared" si="32"/>
        <v>0</v>
      </c>
      <c r="M144" s="25" t="s">
        <v>111</v>
      </c>
      <c r="N144" s="45">
        <v>45818</v>
      </c>
      <c r="O144" s="54">
        <v>20754.5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33"/>
        <v/>
      </c>
      <c r="Z144" s="25" t="str">
        <f t="shared" si="34"/>
        <v>Tuesday</v>
      </c>
      <c r="AA144" s="25" t="str">
        <f t="shared" si="35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hidden="1" x14ac:dyDescent="0.25">
      <c r="A145" s="25">
        <f t="shared" si="37"/>
        <v>144</v>
      </c>
      <c r="B145" s="25" t="s">
        <v>59</v>
      </c>
      <c r="C145" s="45">
        <v>45807</v>
      </c>
      <c r="D145" s="45">
        <v>45818</v>
      </c>
      <c r="E145" s="8">
        <v>180.6</v>
      </c>
      <c r="F145" s="8">
        <f t="shared" si="31"/>
        <v>15892.8</v>
      </c>
      <c r="G145" s="54">
        <f t="shared" si="36"/>
        <v>15892.8</v>
      </c>
      <c r="H145" s="25">
        <v>308104</v>
      </c>
      <c r="I145" s="25" t="s">
        <v>112</v>
      </c>
      <c r="J145" s="25">
        <v>1</v>
      </c>
      <c r="K145" s="25">
        <v>1</v>
      </c>
      <c r="L145" s="25">
        <f t="shared" si="32"/>
        <v>0</v>
      </c>
      <c r="M145" s="25" t="s">
        <v>111</v>
      </c>
      <c r="N145" s="45">
        <v>45818</v>
      </c>
      <c r="O145" s="54">
        <v>25993.5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33"/>
        <v/>
      </c>
      <c r="Z145" s="25" t="str">
        <f t="shared" si="34"/>
        <v>Tuesday</v>
      </c>
      <c r="AA145" s="25" t="str">
        <f t="shared" si="35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hidden="1" x14ac:dyDescent="0.25">
      <c r="A146" s="25">
        <f t="shared" si="37"/>
        <v>145</v>
      </c>
      <c r="B146" s="25" t="s">
        <v>59</v>
      </c>
      <c r="C146" s="45">
        <v>45807</v>
      </c>
      <c r="D146" s="45">
        <v>45818</v>
      </c>
      <c r="E146" s="8">
        <v>100.1</v>
      </c>
      <c r="F146" s="8">
        <f t="shared" si="31"/>
        <v>8808.7999999999993</v>
      </c>
      <c r="G146" s="54">
        <f t="shared" si="36"/>
        <v>8808.7999999999993</v>
      </c>
      <c r="H146" s="25">
        <v>310906</v>
      </c>
      <c r="I146" s="25" t="s">
        <v>124</v>
      </c>
      <c r="J146" s="25">
        <v>1</v>
      </c>
      <c r="K146" s="25">
        <v>1</v>
      </c>
      <c r="L146" s="25">
        <f t="shared" si="32"/>
        <v>0</v>
      </c>
      <c r="M146" s="25" t="s">
        <v>111</v>
      </c>
      <c r="N146" s="45">
        <v>45818</v>
      </c>
      <c r="O146" s="54">
        <v>14407.25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/>
      <c r="Y146" s="25" t="str">
        <f t="shared" si="33"/>
        <v/>
      </c>
      <c r="Z146" s="25" t="str">
        <f t="shared" si="34"/>
        <v>Tuesday</v>
      </c>
      <c r="AA146" s="25" t="str">
        <f t="shared" si="35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hidden="1" x14ac:dyDescent="0.25">
      <c r="A147" s="25">
        <f t="shared" si="37"/>
        <v>146</v>
      </c>
      <c r="B147" s="25" t="s">
        <v>59</v>
      </c>
      <c r="C147" s="45">
        <v>45807</v>
      </c>
      <c r="D147" s="45">
        <v>45818</v>
      </c>
      <c r="E147" s="8">
        <v>115.5</v>
      </c>
      <c r="F147" s="8">
        <f t="shared" si="31"/>
        <v>10164</v>
      </c>
      <c r="G147" s="54">
        <f t="shared" si="36"/>
        <v>10164</v>
      </c>
      <c r="H147" s="25">
        <v>315809</v>
      </c>
      <c r="I147" s="25" t="s">
        <v>1325</v>
      </c>
      <c r="J147" s="25">
        <v>1</v>
      </c>
      <c r="K147" s="25">
        <v>1</v>
      </c>
      <c r="L147" s="25">
        <f t="shared" si="32"/>
        <v>0</v>
      </c>
      <c r="M147" s="25" t="s">
        <v>91</v>
      </c>
      <c r="N147" s="45">
        <v>45821</v>
      </c>
      <c r="O147" s="54">
        <v>16112.25</v>
      </c>
      <c r="P147" s="25" t="s">
        <v>92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Gwalior, Mp</v>
      </c>
      <c r="W147" s="56"/>
      <c r="X147" s="45"/>
      <c r="Y147" s="25" t="str">
        <f t="shared" si="33"/>
        <v/>
      </c>
      <c r="Z147" s="25" t="str">
        <f t="shared" si="34"/>
        <v>Friday</v>
      </c>
      <c r="AA147" s="25" t="str">
        <f t="shared" si="35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hidden="1" x14ac:dyDescent="0.25">
      <c r="A148" s="25">
        <f t="shared" si="37"/>
        <v>147</v>
      </c>
      <c r="B148" s="25" t="s">
        <v>59</v>
      </c>
      <c r="C148" s="45">
        <v>45807</v>
      </c>
      <c r="D148" s="45">
        <v>45818</v>
      </c>
      <c r="E148" s="8">
        <v>35.75</v>
      </c>
      <c r="F148" s="8">
        <f t="shared" si="31"/>
        <v>3146</v>
      </c>
      <c r="G148" s="54">
        <f t="shared" si="36"/>
        <v>3146</v>
      </c>
      <c r="H148" s="25">
        <v>317302</v>
      </c>
      <c r="I148" s="25" t="s">
        <v>1326</v>
      </c>
      <c r="J148" s="25">
        <v>1</v>
      </c>
      <c r="K148" s="25">
        <v>1</v>
      </c>
      <c r="L148" s="25">
        <f t="shared" si="32"/>
        <v>0</v>
      </c>
      <c r="M148" s="25" t="s">
        <v>61</v>
      </c>
      <c r="N148" s="45">
        <v>45820</v>
      </c>
      <c r="O148" s="54">
        <v>4702.5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33"/>
        <v>0</v>
      </c>
      <c r="Z148" s="25" t="str">
        <f t="shared" si="34"/>
        <v>Thursday</v>
      </c>
      <c r="AA148" s="25" t="str">
        <f t="shared" si="35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hidden="1" x14ac:dyDescent="0.25">
      <c r="A149" s="25">
        <f t="shared" si="37"/>
        <v>148</v>
      </c>
      <c r="B149" s="25" t="s">
        <v>59</v>
      </c>
      <c r="C149" s="45">
        <v>45807</v>
      </c>
      <c r="D149" s="45">
        <v>45818</v>
      </c>
      <c r="E149" s="8">
        <v>140.69999999999999</v>
      </c>
      <c r="F149" s="8">
        <f t="shared" si="31"/>
        <v>12381.599999999999</v>
      </c>
      <c r="G149" s="54">
        <f t="shared" si="36"/>
        <v>12381.599999999999</v>
      </c>
      <c r="H149" s="25">
        <v>317329</v>
      </c>
      <c r="I149" s="25" t="s">
        <v>114</v>
      </c>
      <c r="J149" s="25">
        <v>1</v>
      </c>
      <c r="K149" s="25">
        <v>1</v>
      </c>
      <c r="L149" s="25">
        <f t="shared" si="32"/>
        <v>0</v>
      </c>
      <c r="M149" s="25" t="s">
        <v>61</v>
      </c>
      <c r="N149" s="45">
        <v>45820</v>
      </c>
      <c r="O149" s="54">
        <v>17185.5</v>
      </c>
      <c r="P149" s="25" t="s">
        <v>17</v>
      </c>
      <c r="Q149" s="25" t="s">
        <v>637</v>
      </c>
      <c r="R149" s="25" t="s">
        <v>638</v>
      </c>
      <c r="S149" s="3">
        <v>4</v>
      </c>
      <c r="T149" s="55"/>
      <c r="U149" s="25" t="s">
        <v>19</v>
      </c>
      <c r="V149" s="25" t="str">
        <f>VLOOKUP(P149,'Customer List'!B:C,2,)</f>
        <v>Delhi</v>
      </c>
      <c r="W149" s="56"/>
      <c r="X149" s="45">
        <v>45820</v>
      </c>
      <c r="Y149" s="25">
        <f t="shared" si="33"/>
        <v>0</v>
      </c>
      <c r="Z149" s="25" t="str">
        <f t="shared" si="34"/>
        <v>Thursday</v>
      </c>
      <c r="AA149" s="25" t="str">
        <f t="shared" si="35"/>
        <v>Thursday</v>
      </c>
      <c r="AB149" s="25" t="str">
        <f>VLOOKUP(U149,'Currency Sheet'!A:C,3,)</f>
        <v>DOLLAR</v>
      </c>
      <c r="AC149" s="67" t="str">
        <f>VLOOKUP(P149,'Customer List'!B:D,3,)</f>
        <v>Local</v>
      </c>
    </row>
    <row r="150" spans="1:29" hidden="1" x14ac:dyDescent="0.25">
      <c r="A150" s="25">
        <f t="shared" si="37"/>
        <v>149</v>
      </c>
      <c r="B150" s="25" t="s">
        <v>59</v>
      </c>
      <c r="C150" s="45">
        <v>45807</v>
      </c>
      <c r="D150" s="45">
        <v>45818</v>
      </c>
      <c r="E150" s="8">
        <v>147.69999999999999</v>
      </c>
      <c r="F150" s="8">
        <f t="shared" si="31"/>
        <v>12997.599999999999</v>
      </c>
      <c r="G150" s="54">
        <f t="shared" si="36"/>
        <v>12997.599999999999</v>
      </c>
      <c r="H150" s="25">
        <v>318304</v>
      </c>
      <c r="I150" s="25" t="s">
        <v>1327</v>
      </c>
      <c r="J150" s="25">
        <v>1</v>
      </c>
      <c r="K150" s="25">
        <v>1</v>
      </c>
      <c r="L150" s="25">
        <f t="shared" si="32"/>
        <v>0</v>
      </c>
      <c r="M150" s="25" t="s">
        <v>111</v>
      </c>
      <c r="N150" s="45">
        <v>45818</v>
      </c>
      <c r="O150" s="54">
        <v>21258.25</v>
      </c>
      <c r="P150" s="25" t="s">
        <v>166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Lucknow</v>
      </c>
      <c r="W150" s="56"/>
      <c r="X150" s="45"/>
      <c r="Y150" s="25" t="str">
        <f t="shared" si="33"/>
        <v/>
      </c>
      <c r="Z150" s="25" t="str">
        <f t="shared" si="34"/>
        <v>Tuesday</v>
      </c>
      <c r="AA150" s="25" t="str">
        <f t="shared" si="35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hidden="1" x14ac:dyDescent="0.25">
      <c r="A151" s="25">
        <f t="shared" si="37"/>
        <v>150</v>
      </c>
      <c r="B151" s="25" t="s">
        <v>59</v>
      </c>
      <c r="C151" s="45">
        <v>45807</v>
      </c>
      <c r="D151" s="45">
        <v>45818</v>
      </c>
      <c r="E151" s="8">
        <v>107.1</v>
      </c>
      <c r="F151" s="8">
        <f t="shared" si="31"/>
        <v>9424.7999999999993</v>
      </c>
      <c r="G151" s="54">
        <f t="shared" si="36"/>
        <v>18849.599999999999</v>
      </c>
      <c r="H151" s="25">
        <v>318317</v>
      </c>
      <c r="I151" s="25" t="s">
        <v>1328</v>
      </c>
      <c r="J151" s="25">
        <v>2</v>
      </c>
      <c r="K151" s="25">
        <v>2</v>
      </c>
      <c r="L151" s="25">
        <f t="shared" si="32"/>
        <v>0</v>
      </c>
      <c r="M151" s="25" t="s">
        <v>104</v>
      </c>
      <c r="N151" s="45">
        <v>45821</v>
      </c>
      <c r="O151" s="54">
        <v>33201</v>
      </c>
      <c r="P151" s="25" t="s">
        <v>253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Gujrat</v>
      </c>
      <c r="W151" s="56"/>
      <c r="X151" s="45"/>
      <c r="Y151" s="25" t="str">
        <f t="shared" si="33"/>
        <v/>
      </c>
      <c r="Z151" s="25" t="str">
        <f t="shared" si="34"/>
        <v>Friday</v>
      </c>
      <c r="AA151" s="25" t="str">
        <f t="shared" si="35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hidden="1" x14ac:dyDescent="0.25">
      <c r="A152" s="25">
        <f t="shared" si="37"/>
        <v>151</v>
      </c>
      <c r="B152" s="25" t="s">
        <v>59</v>
      </c>
      <c r="C152" s="45">
        <v>45807</v>
      </c>
      <c r="D152" s="45">
        <v>45818</v>
      </c>
      <c r="E152" s="8">
        <v>119.7</v>
      </c>
      <c r="F152" s="8">
        <f t="shared" si="31"/>
        <v>10533.6</v>
      </c>
      <c r="G152" s="54">
        <f t="shared" si="36"/>
        <v>10533.6</v>
      </c>
      <c r="H152" s="25">
        <v>323204</v>
      </c>
      <c r="I152" s="25" t="s">
        <v>1329</v>
      </c>
      <c r="J152" s="25">
        <v>1</v>
      </c>
      <c r="K152" s="25">
        <v>1</v>
      </c>
      <c r="L152" s="25">
        <f t="shared" si="32"/>
        <v>0</v>
      </c>
      <c r="M152" s="25" t="s">
        <v>111</v>
      </c>
      <c r="N152" s="45">
        <v>45818</v>
      </c>
      <c r="O152" s="54">
        <v>17228.25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33"/>
        <v/>
      </c>
      <c r="Z152" s="25" t="str">
        <f t="shared" si="34"/>
        <v>Tuesday</v>
      </c>
      <c r="AA152" s="25" t="str">
        <f t="shared" si="35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hidden="1" x14ac:dyDescent="0.25">
      <c r="A153" s="25">
        <f t="shared" si="37"/>
        <v>152</v>
      </c>
      <c r="B153" s="25" t="s">
        <v>59</v>
      </c>
      <c r="C153" s="45">
        <v>45807</v>
      </c>
      <c r="D153" s="45">
        <v>45818</v>
      </c>
      <c r="E153" s="8">
        <v>187.6</v>
      </c>
      <c r="F153" s="8">
        <f t="shared" si="31"/>
        <v>16508.8</v>
      </c>
      <c r="G153" s="54">
        <f t="shared" si="36"/>
        <v>16508.8</v>
      </c>
      <c r="H153" s="25">
        <v>328610</v>
      </c>
      <c r="I153" s="25" t="s">
        <v>1330</v>
      </c>
      <c r="J153" s="25">
        <v>1</v>
      </c>
      <c r="K153" s="25">
        <v>1</v>
      </c>
      <c r="L153" s="25">
        <f t="shared" si="32"/>
        <v>0</v>
      </c>
      <c r="M153" s="25" t="s">
        <v>111</v>
      </c>
      <c r="N153" s="45">
        <v>45818</v>
      </c>
      <c r="O153" s="54">
        <v>27001</v>
      </c>
      <c r="P153" s="25" t="s">
        <v>166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Lucknow</v>
      </c>
      <c r="W153" s="56"/>
      <c r="X153" s="45"/>
      <c r="Y153" s="25" t="str">
        <f t="shared" si="33"/>
        <v/>
      </c>
      <c r="Z153" s="25" t="str">
        <f t="shared" si="34"/>
        <v>Tuesday</v>
      </c>
      <c r="AA153" s="25" t="str">
        <f t="shared" si="35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hidden="1" x14ac:dyDescent="0.25">
      <c r="A154" s="25">
        <f t="shared" si="37"/>
        <v>153</v>
      </c>
      <c r="B154" s="25" t="s">
        <v>59</v>
      </c>
      <c r="C154" s="45">
        <v>45807</v>
      </c>
      <c r="D154" s="45">
        <v>45818</v>
      </c>
      <c r="E154" s="8">
        <v>160.30000000000001</v>
      </c>
      <c r="F154" s="8">
        <f t="shared" si="31"/>
        <v>14106.400000000001</v>
      </c>
      <c r="G154" s="54">
        <f t="shared" si="36"/>
        <v>14106.400000000001</v>
      </c>
      <c r="H154" s="25">
        <v>329904</v>
      </c>
      <c r="I154" s="25" t="s">
        <v>1331</v>
      </c>
      <c r="J154" s="25">
        <v>1</v>
      </c>
      <c r="K154" s="25">
        <v>1</v>
      </c>
      <c r="L154" s="25">
        <f t="shared" si="32"/>
        <v>0</v>
      </c>
      <c r="M154" s="25" t="s">
        <v>115</v>
      </c>
      <c r="N154" s="45">
        <v>45818</v>
      </c>
      <c r="O154" s="54">
        <v>24846.5</v>
      </c>
      <c r="P154" s="25" t="s">
        <v>106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Chandigarh</v>
      </c>
      <c r="W154" s="56"/>
      <c r="X154" s="45"/>
      <c r="Y154" s="25" t="str">
        <f t="shared" si="33"/>
        <v/>
      </c>
      <c r="Z154" s="25" t="str">
        <f t="shared" si="34"/>
        <v>Tuesday</v>
      </c>
      <c r="AA154" s="25" t="str">
        <f t="shared" si="35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hidden="1" x14ac:dyDescent="0.25">
      <c r="A155" s="25">
        <f t="shared" si="37"/>
        <v>154</v>
      </c>
      <c r="B155" s="25" t="s">
        <v>59</v>
      </c>
      <c r="C155" s="45">
        <v>45807</v>
      </c>
      <c r="D155" s="45">
        <v>45818</v>
      </c>
      <c r="E155" s="8">
        <v>142.80000000000001</v>
      </c>
      <c r="F155" s="8">
        <f t="shared" si="31"/>
        <v>12566.400000000001</v>
      </c>
      <c r="G155" s="54">
        <f t="shared" si="36"/>
        <v>12566.400000000001</v>
      </c>
      <c r="H155" s="25">
        <v>329931</v>
      </c>
      <c r="I155" s="25" t="s">
        <v>1332</v>
      </c>
      <c r="J155" s="25">
        <v>1</v>
      </c>
      <c r="K155" s="25">
        <v>1</v>
      </c>
      <c r="L155" s="25">
        <f t="shared" si="32"/>
        <v>0</v>
      </c>
      <c r="M155" s="25" t="s">
        <v>61</v>
      </c>
      <c r="N155" s="45">
        <v>45820</v>
      </c>
      <c r="O155" s="54">
        <v>17442</v>
      </c>
      <c r="P155" s="25" t="s">
        <v>17</v>
      </c>
      <c r="Q155" s="25" t="s">
        <v>637</v>
      </c>
      <c r="R155" s="25" t="s">
        <v>638</v>
      </c>
      <c r="S155" s="3">
        <v>4</v>
      </c>
      <c r="T155" s="55"/>
      <c r="U155" s="25" t="s">
        <v>19</v>
      </c>
      <c r="V155" s="25" t="str">
        <f>VLOOKUP(P155,'Customer List'!B:C,2,)</f>
        <v>Delhi</v>
      </c>
      <c r="W155" s="56"/>
      <c r="X155" s="45">
        <v>45820</v>
      </c>
      <c r="Y155" s="25">
        <f t="shared" si="33"/>
        <v>0</v>
      </c>
      <c r="Z155" s="25" t="str">
        <f t="shared" si="34"/>
        <v>Thursday</v>
      </c>
      <c r="AA155" s="25" t="str">
        <f t="shared" si="35"/>
        <v>Thursday</v>
      </c>
      <c r="AB155" s="25" t="str">
        <f>VLOOKUP(U155,'Currency Sheet'!A:C,3,)</f>
        <v>DOLLAR</v>
      </c>
      <c r="AC155" s="67" t="str">
        <f>VLOOKUP(P155,'Customer List'!B:D,3,)</f>
        <v>Local</v>
      </c>
    </row>
    <row r="156" spans="1:29" hidden="1" x14ac:dyDescent="0.25">
      <c r="A156" s="25">
        <f t="shared" si="37"/>
        <v>155</v>
      </c>
      <c r="B156" s="25" t="s">
        <v>59</v>
      </c>
      <c r="C156" s="45">
        <v>45807</v>
      </c>
      <c r="D156" s="45">
        <v>45818</v>
      </c>
      <c r="E156" s="8">
        <v>187.6</v>
      </c>
      <c r="F156" s="8">
        <f t="shared" si="31"/>
        <v>16508.8</v>
      </c>
      <c r="G156" s="54">
        <f t="shared" si="36"/>
        <v>33017.599999999999</v>
      </c>
      <c r="H156" s="25">
        <v>331210</v>
      </c>
      <c r="I156" s="25" t="s">
        <v>116</v>
      </c>
      <c r="J156" s="25">
        <v>2</v>
      </c>
      <c r="K156" s="25">
        <v>2</v>
      </c>
      <c r="L156" s="25">
        <f t="shared" si="32"/>
        <v>0</v>
      </c>
      <c r="M156" s="25" t="s">
        <v>87</v>
      </c>
      <c r="N156" s="45">
        <v>45818</v>
      </c>
      <c r="O156" s="54">
        <v>58156</v>
      </c>
      <c r="P156" s="25" t="s">
        <v>265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Banglore</v>
      </c>
      <c r="W156" s="56"/>
      <c r="X156" s="45"/>
      <c r="Y156" s="25" t="str">
        <f t="shared" si="33"/>
        <v/>
      </c>
      <c r="Z156" s="25" t="str">
        <f t="shared" si="34"/>
        <v>Tuesday</v>
      </c>
      <c r="AA156" s="25" t="str">
        <f t="shared" si="35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hidden="1" x14ac:dyDescent="0.25">
      <c r="A157" s="25">
        <f t="shared" si="37"/>
        <v>156</v>
      </c>
      <c r="B157" s="25" t="s">
        <v>59</v>
      </c>
      <c r="C157" s="45">
        <v>45807</v>
      </c>
      <c r="D157" s="45">
        <v>45818</v>
      </c>
      <c r="E157" s="8">
        <v>250.6</v>
      </c>
      <c r="F157" s="8">
        <f t="shared" si="31"/>
        <v>22052.799999999999</v>
      </c>
      <c r="G157" s="54">
        <f t="shared" si="36"/>
        <v>22052.799999999999</v>
      </c>
      <c r="H157" s="25">
        <v>343616</v>
      </c>
      <c r="I157" s="25" t="s">
        <v>1333</v>
      </c>
      <c r="J157" s="25">
        <v>1</v>
      </c>
      <c r="K157" s="25">
        <v>1</v>
      </c>
      <c r="L157" s="25">
        <f t="shared" si="32"/>
        <v>0</v>
      </c>
      <c r="M157" s="25" t="s">
        <v>118</v>
      </c>
      <c r="N157" s="45">
        <v>45820</v>
      </c>
      <c r="O157" s="54">
        <v>36068.5</v>
      </c>
      <c r="P157" s="25" t="s">
        <v>119</v>
      </c>
      <c r="Q157" s="25" t="s">
        <v>637</v>
      </c>
      <c r="R157" s="25" t="s">
        <v>638</v>
      </c>
      <c r="S157" s="3">
        <v>4</v>
      </c>
      <c r="T157" s="55" t="s">
        <v>120</v>
      </c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33"/>
        <v>0</v>
      </c>
      <c r="Z157" s="25" t="str">
        <f t="shared" si="34"/>
        <v>Thursday</v>
      </c>
      <c r="AA157" s="25" t="str">
        <f t="shared" si="35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hidden="1" x14ac:dyDescent="0.25">
      <c r="A158" s="25">
        <f t="shared" si="37"/>
        <v>157</v>
      </c>
      <c r="B158" s="25" t="s">
        <v>59</v>
      </c>
      <c r="C158" s="45">
        <v>45807</v>
      </c>
      <c r="D158" s="45">
        <v>45818</v>
      </c>
      <c r="E158" s="8">
        <v>35.75</v>
      </c>
      <c r="F158" s="8">
        <f t="shared" si="31"/>
        <v>3146</v>
      </c>
      <c r="G158" s="54">
        <f t="shared" si="36"/>
        <v>3146</v>
      </c>
      <c r="H158" s="25">
        <v>344604</v>
      </c>
      <c r="I158" s="25" t="s">
        <v>24</v>
      </c>
      <c r="J158" s="25">
        <v>1</v>
      </c>
      <c r="K158" s="25">
        <v>1</v>
      </c>
      <c r="L158" s="25">
        <f t="shared" si="32"/>
        <v>0</v>
      </c>
      <c r="M158" s="25" t="s">
        <v>61</v>
      </c>
      <c r="N158" s="45">
        <v>45820</v>
      </c>
      <c r="O158" s="54">
        <v>4702.5</v>
      </c>
      <c r="P158" s="25" t="s">
        <v>17</v>
      </c>
      <c r="Q158" s="25" t="s">
        <v>637</v>
      </c>
      <c r="R158" s="25" t="s">
        <v>638</v>
      </c>
      <c r="S158" s="3">
        <v>4</v>
      </c>
      <c r="T158" s="55"/>
      <c r="U158" s="25" t="s">
        <v>19</v>
      </c>
      <c r="V158" s="25" t="str">
        <f>VLOOKUP(P158,'Customer List'!B:C,2,)</f>
        <v>Delhi</v>
      </c>
      <c r="W158" s="56"/>
      <c r="X158" s="45">
        <v>45820</v>
      </c>
      <c r="Y158" s="25">
        <f t="shared" si="33"/>
        <v>0</v>
      </c>
      <c r="Z158" s="25" t="str">
        <f t="shared" si="34"/>
        <v>Thursday</v>
      </c>
      <c r="AA158" s="25" t="str">
        <f t="shared" si="35"/>
        <v>Thursday</v>
      </c>
      <c r="AB158" s="25" t="str">
        <f>VLOOKUP(U158,'Currency Sheet'!A:C,3,)</f>
        <v>DOLLAR</v>
      </c>
      <c r="AC158" s="67" t="str">
        <f>VLOOKUP(P158,'Customer List'!B:D,3,)</f>
        <v>Local</v>
      </c>
    </row>
    <row r="159" spans="1:29" hidden="1" x14ac:dyDescent="0.25">
      <c r="A159" s="25">
        <f t="shared" si="37"/>
        <v>158</v>
      </c>
      <c r="B159" s="25" t="s">
        <v>59</v>
      </c>
      <c r="C159" s="45">
        <v>45807</v>
      </c>
      <c r="D159" s="45">
        <v>45818</v>
      </c>
      <c r="E159" s="8">
        <v>205.1</v>
      </c>
      <c r="F159" s="8">
        <f t="shared" si="31"/>
        <v>18048.8</v>
      </c>
      <c r="G159" s="54">
        <f t="shared" si="36"/>
        <v>18048.8</v>
      </c>
      <c r="H159" s="25">
        <v>348006</v>
      </c>
      <c r="I159" s="25" t="s">
        <v>121</v>
      </c>
      <c r="J159" s="25">
        <v>1</v>
      </c>
      <c r="K159" s="25">
        <v>1</v>
      </c>
      <c r="L159" s="25">
        <f t="shared" si="32"/>
        <v>0</v>
      </c>
      <c r="M159" s="25" t="s">
        <v>111</v>
      </c>
      <c r="N159" s="45">
        <v>45818</v>
      </c>
      <c r="O159" s="54">
        <v>29519.75</v>
      </c>
      <c r="P159" s="25" t="s">
        <v>166</v>
      </c>
      <c r="Q159" s="25"/>
      <c r="R159" s="25"/>
      <c r="S159" s="3">
        <v>4</v>
      </c>
      <c r="T159" s="55"/>
      <c r="U159" s="25" t="s">
        <v>19</v>
      </c>
      <c r="V159" s="25" t="str">
        <f>VLOOKUP(P159,'Customer List'!B:C,2,)</f>
        <v>Lucknow</v>
      </c>
      <c r="W159" s="56"/>
      <c r="X159" s="45"/>
      <c r="Y159" s="25" t="str">
        <f t="shared" si="33"/>
        <v/>
      </c>
      <c r="Z159" s="25" t="str">
        <f t="shared" si="34"/>
        <v>Tuesday</v>
      </c>
      <c r="AA159" s="25" t="str">
        <f t="shared" si="35"/>
        <v/>
      </c>
      <c r="AB159" s="25" t="str">
        <f>VLOOKUP(U159,'Currency Sheet'!A:C,3,)</f>
        <v>DOLLAR</v>
      </c>
      <c r="AC159" s="67" t="str">
        <f>VLOOKUP(P159,'Customer List'!B:D,3,)</f>
        <v>OutStation</v>
      </c>
    </row>
    <row r="160" spans="1:29" hidden="1" x14ac:dyDescent="0.25">
      <c r="A160" s="25">
        <f t="shared" si="37"/>
        <v>159</v>
      </c>
      <c r="B160" s="25" t="s">
        <v>59</v>
      </c>
      <c r="C160" s="45">
        <v>45807</v>
      </c>
      <c r="D160" s="45">
        <v>45818</v>
      </c>
      <c r="E160" s="8">
        <v>74.900000000000006</v>
      </c>
      <c r="F160" s="8">
        <f t="shared" si="31"/>
        <v>6591.2000000000007</v>
      </c>
      <c r="G160" s="54">
        <f t="shared" si="36"/>
        <v>6591.2000000000007</v>
      </c>
      <c r="H160" s="25">
        <v>349509</v>
      </c>
      <c r="I160" s="25" t="s">
        <v>1334</v>
      </c>
      <c r="J160" s="25">
        <v>1</v>
      </c>
      <c r="K160" s="25">
        <v>1</v>
      </c>
      <c r="L160" s="25">
        <f t="shared" si="32"/>
        <v>0</v>
      </c>
      <c r="M160" s="25" t="s">
        <v>100</v>
      </c>
      <c r="N160" s="45">
        <v>45820</v>
      </c>
      <c r="O160" s="54">
        <v>9148.5</v>
      </c>
      <c r="P160" s="25" t="s">
        <v>1015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33"/>
        <v>0</v>
      </c>
      <c r="Z160" s="25" t="str">
        <f t="shared" si="34"/>
        <v>Thursday</v>
      </c>
      <c r="AA160" s="25" t="str">
        <f t="shared" si="35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hidden="1" x14ac:dyDescent="0.25">
      <c r="A161" s="25">
        <f t="shared" si="37"/>
        <v>160</v>
      </c>
      <c r="B161" s="25" t="s">
        <v>59</v>
      </c>
      <c r="C161" s="45">
        <v>45807</v>
      </c>
      <c r="D161" s="45">
        <v>45818</v>
      </c>
      <c r="E161" s="8">
        <v>95.55</v>
      </c>
      <c r="F161" s="8">
        <f t="shared" si="31"/>
        <v>8408.4</v>
      </c>
      <c r="G161" s="54">
        <f t="shared" si="36"/>
        <v>8408.4</v>
      </c>
      <c r="H161" s="25">
        <v>351323</v>
      </c>
      <c r="I161" s="25" t="s">
        <v>1335</v>
      </c>
      <c r="J161" s="25">
        <v>1</v>
      </c>
      <c r="K161" s="25">
        <v>1</v>
      </c>
      <c r="L161" s="25">
        <f t="shared" si="32"/>
        <v>0</v>
      </c>
      <c r="M161" s="25" t="s">
        <v>61</v>
      </c>
      <c r="N161" s="45">
        <v>45820</v>
      </c>
      <c r="O161" s="54">
        <v>12568.5</v>
      </c>
      <c r="P161" s="25" t="s">
        <v>17</v>
      </c>
      <c r="Q161" s="25" t="s">
        <v>637</v>
      </c>
      <c r="R161" s="25" t="s">
        <v>638</v>
      </c>
      <c r="S161" s="3">
        <v>4</v>
      </c>
      <c r="T161" s="55"/>
      <c r="U161" s="25" t="s">
        <v>19</v>
      </c>
      <c r="V161" s="25" t="str">
        <f>VLOOKUP(P161,'Customer List'!B:C,2,)</f>
        <v>Delhi</v>
      </c>
      <c r="W161" s="56"/>
      <c r="X161" s="45">
        <v>45820</v>
      </c>
      <c r="Y161" s="25">
        <f t="shared" si="33"/>
        <v>0</v>
      </c>
      <c r="Z161" s="25" t="str">
        <f t="shared" si="34"/>
        <v>Thursday</v>
      </c>
      <c r="AA161" s="25" t="str">
        <f t="shared" si="35"/>
        <v>Thursday</v>
      </c>
      <c r="AB161" s="25" t="str">
        <f>VLOOKUP(U161,'Currency Sheet'!A:C,3,)</f>
        <v>DOLLAR</v>
      </c>
      <c r="AC161" s="67" t="str">
        <f>VLOOKUP(P161,'Customer List'!B:D,3,)</f>
        <v>Local</v>
      </c>
    </row>
    <row r="162" spans="1:29" hidden="1" x14ac:dyDescent="0.25">
      <c r="A162" s="25">
        <f t="shared" si="37"/>
        <v>161</v>
      </c>
      <c r="B162" s="25" t="s">
        <v>59</v>
      </c>
      <c r="C162" s="45">
        <v>45807</v>
      </c>
      <c r="D162" s="45">
        <v>45818</v>
      </c>
      <c r="E162" s="8">
        <v>242.9</v>
      </c>
      <c r="F162" s="8">
        <f t="shared" si="31"/>
        <v>21375.200000000001</v>
      </c>
      <c r="G162" s="54">
        <f t="shared" si="36"/>
        <v>21375.200000000001</v>
      </c>
      <c r="H162" s="25">
        <v>352908</v>
      </c>
      <c r="I162" s="25" t="s">
        <v>122</v>
      </c>
      <c r="J162" s="25">
        <v>1</v>
      </c>
      <c r="K162" s="25">
        <v>1</v>
      </c>
      <c r="L162" s="25">
        <f t="shared" si="32"/>
        <v>0</v>
      </c>
      <c r="M162" s="25" t="s">
        <v>111</v>
      </c>
      <c r="N162" s="45">
        <v>45818</v>
      </c>
      <c r="O162" s="54">
        <v>34960.25</v>
      </c>
      <c r="P162" s="25" t="s">
        <v>166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Lucknow</v>
      </c>
      <c r="W162" s="56"/>
      <c r="X162" s="45"/>
      <c r="Y162" s="25" t="str">
        <f t="shared" si="33"/>
        <v/>
      </c>
      <c r="Z162" s="25" t="str">
        <f t="shared" si="34"/>
        <v>Tuesday</v>
      </c>
      <c r="AA162" s="25" t="str">
        <f t="shared" si="35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hidden="1" x14ac:dyDescent="0.25">
      <c r="A163" s="25">
        <f t="shared" si="37"/>
        <v>162</v>
      </c>
      <c r="B163" s="25" t="s">
        <v>59</v>
      </c>
      <c r="C163" s="45">
        <v>45807</v>
      </c>
      <c r="D163" s="45">
        <v>45818</v>
      </c>
      <c r="E163" s="8">
        <v>334.5</v>
      </c>
      <c r="F163" s="8">
        <f t="shared" si="31"/>
        <v>29436</v>
      </c>
      <c r="G163" s="54">
        <f t="shared" si="36"/>
        <v>29436</v>
      </c>
      <c r="H163" s="25">
        <v>353224</v>
      </c>
      <c r="I163" s="25" t="s">
        <v>1336</v>
      </c>
      <c r="J163" s="25">
        <v>1</v>
      </c>
      <c r="K163" s="25">
        <v>1</v>
      </c>
      <c r="L163" s="25">
        <f t="shared" si="32"/>
        <v>0</v>
      </c>
      <c r="M163" s="25" t="s">
        <v>115</v>
      </c>
      <c r="N163" s="45">
        <v>45818</v>
      </c>
      <c r="O163" s="54">
        <v>48391</v>
      </c>
      <c r="P163" s="25" t="s">
        <v>106</v>
      </c>
      <c r="Q163" s="25"/>
      <c r="R163" s="25"/>
      <c r="S163" s="3">
        <v>4</v>
      </c>
      <c r="T163" s="55"/>
      <c r="U163" s="25" t="s">
        <v>19</v>
      </c>
      <c r="V163" s="25" t="str">
        <f>VLOOKUP(P163,'Customer List'!B:C,2,)</f>
        <v>Chandigarh</v>
      </c>
      <c r="W163" s="56"/>
      <c r="X163" s="45"/>
      <c r="Y163" s="25" t="str">
        <f t="shared" si="33"/>
        <v/>
      </c>
      <c r="Z163" s="25" t="str">
        <f t="shared" si="34"/>
        <v>Tuesday</v>
      </c>
      <c r="AA163" s="25" t="str">
        <f t="shared" si="35"/>
        <v/>
      </c>
      <c r="AB163" s="25" t="str">
        <f>VLOOKUP(U163,'Currency Sheet'!A:C,3,)</f>
        <v>DOLLAR</v>
      </c>
      <c r="AC163" s="67" t="str">
        <f>VLOOKUP(P163,'Customer List'!B:D,3,)</f>
        <v>OutStation</v>
      </c>
    </row>
    <row r="164" spans="1:29" hidden="1" x14ac:dyDescent="0.25">
      <c r="A164" s="25">
        <f t="shared" si="37"/>
        <v>163</v>
      </c>
      <c r="B164" s="25" t="s">
        <v>59</v>
      </c>
      <c r="C164" s="45">
        <v>45807</v>
      </c>
      <c r="D164" s="45">
        <v>45818</v>
      </c>
      <c r="E164" s="8">
        <v>169.4</v>
      </c>
      <c r="F164" s="8">
        <f t="shared" si="31"/>
        <v>14907.2</v>
      </c>
      <c r="G164" s="54">
        <f t="shared" si="36"/>
        <v>14907.2</v>
      </c>
      <c r="H164" s="25">
        <v>353227</v>
      </c>
      <c r="I164" s="25" t="s">
        <v>1337</v>
      </c>
      <c r="J164" s="25">
        <v>1</v>
      </c>
      <c r="K164" s="25">
        <v>1</v>
      </c>
      <c r="L164" s="25">
        <f t="shared" si="32"/>
        <v>0</v>
      </c>
      <c r="M164" s="25" t="s">
        <v>61</v>
      </c>
      <c r="N164" s="45">
        <v>45820</v>
      </c>
      <c r="O164" s="54">
        <v>20691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33"/>
        <v>0</v>
      </c>
      <c r="Z164" s="25" t="str">
        <f t="shared" si="34"/>
        <v>Thursday</v>
      </c>
      <c r="AA164" s="25" t="str">
        <f t="shared" si="35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hidden="1" x14ac:dyDescent="0.25">
      <c r="A165" s="25">
        <f t="shared" si="37"/>
        <v>164</v>
      </c>
      <c r="B165" s="25" t="s">
        <v>59</v>
      </c>
      <c r="C165" s="45">
        <v>45807</v>
      </c>
      <c r="D165" s="45">
        <v>45818</v>
      </c>
      <c r="E165" s="8">
        <v>173.6</v>
      </c>
      <c r="F165" s="8">
        <f t="shared" si="31"/>
        <v>15276.8</v>
      </c>
      <c r="G165" s="54">
        <f t="shared" si="36"/>
        <v>15276.8</v>
      </c>
      <c r="H165" s="25">
        <v>353419</v>
      </c>
      <c r="I165" s="25" t="s">
        <v>1338</v>
      </c>
      <c r="J165" s="25">
        <v>1</v>
      </c>
      <c r="K165" s="25">
        <v>1</v>
      </c>
      <c r="L165" s="25">
        <f t="shared" si="32"/>
        <v>0</v>
      </c>
      <c r="M165" s="25" t="s">
        <v>61</v>
      </c>
      <c r="N165" s="45">
        <v>45820</v>
      </c>
      <c r="O165" s="54">
        <v>21204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33"/>
        <v>0</v>
      </c>
      <c r="Z165" s="25" t="str">
        <f t="shared" si="34"/>
        <v>Thursday</v>
      </c>
      <c r="AA165" s="25" t="str">
        <f t="shared" si="35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hidden="1" x14ac:dyDescent="0.25">
      <c r="A166" s="25">
        <f t="shared" si="37"/>
        <v>165</v>
      </c>
      <c r="B166" s="25" t="s">
        <v>59</v>
      </c>
      <c r="C166" s="45">
        <v>45807</v>
      </c>
      <c r="D166" s="45">
        <v>45818</v>
      </c>
      <c r="E166" s="8">
        <v>103.35</v>
      </c>
      <c r="F166" s="8">
        <f t="shared" si="31"/>
        <v>9094.7999999999993</v>
      </c>
      <c r="G166" s="54">
        <f t="shared" si="36"/>
        <v>9094.7999999999993</v>
      </c>
      <c r="H166" s="25">
        <v>353719</v>
      </c>
      <c r="I166" s="25" t="s">
        <v>1339</v>
      </c>
      <c r="J166" s="25">
        <v>1</v>
      </c>
      <c r="K166" s="25">
        <v>1</v>
      </c>
      <c r="L166" s="25">
        <f t="shared" si="32"/>
        <v>0</v>
      </c>
      <c r="M166" s="25" t="s">
        <v>61</v>
      </c>
      <c r="N166" s="45">
        <v>45820</v>
      </c>
      <c r="O166" s="54">
        <v>13594.5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33"/>
        <v>0</v>
      </c>
      <c r="Z166" s="25" t="str">
        <f t="shared" si="34"/>
        <v>Thursday</v>
      </c>
      <c r="AA166" s="25" t="str">
        <f t="shared" si="35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hidden="1" x14ac:dyDescent="0.25">
      <c r="A167" s="25">
        <f t="shared" si="37"/>
        <v>166</v>
      </c>
      <c r="B167" s="25" t="s">
        <v>59</v>
      </c>
      <c r="C167" s="45">
        <v>45807</v>
      </c>
      <c r="D167" s="45">
        <v>45818</v>
      </c>
      <c r="E167" s="8">
        <v>92.3</v>
      </c>
      <c r="F167" s="8">
        <f t="shared" si="31"/>
        <v>8122.4</v>
      </c>
      <c r="G167" s="54">
        <f t="shared" si="36"/>
        <v>8122.4</v>
      </c>
      <c r="H167" s="25">
        <v>356907</v>
      </c>
      <c r="I167" s="25" t="s">
        <v>1241</v>
      </c>
      <c r="J167" s="25">
        <v>1</v>
      </c>
      <c r="K167" s="25">
        <v>1</v>
      </c>
      <c r="L167" s="25">
        <f t="shared" si="32"/>
        <v>0</v>
      </c>
      <c r="M167" s="25" t="s">
        <v>61</v>
      </c>
      <c r="N167" s="45">
        <v>45820</v>
      </c>
      <c r="O167" s="54">
        <v>12141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33"/>
        <v>0</v>
      </c>
      <c r="Z167" s="25" t="str">
        <f t="shared" si="34"/>
        <v>Thursday</v>
      </c>
      <c r="AA167" s="25" t="str">
        <f t="shared" si="35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hidden="1" x14ac:dyDescent="0.25">
      <c r="A168" s="25">
        <f t="shared" si="37"/>
        <v>167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31"/>
        <v>9094.7999999999993</v>
      </c>
      <c r="G168" s="54">
        <f t="shared" si="36"/>
        <v>9094.7999999999993</v>
      </c>
      <c r="H168" s="25">
        <v>356927</v>
      </c>
      <c r="I168" s="25" t="s">
        <v>1340</v>
      </c>
      <c r="J168" s="25">
        <v>1</v>
      </c>
      <c r="K168" s="25">
        <v>1</v>
      </c>
      <c r="L168" s="25">
        <f t="shared" si="32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33"/>
        <v>0</v>
      </c>
      <c r="Z168" s="25" t="str">
        <f t="shared" si="34"/>
        <v>Thursday</v>
      </c>
      <c r="AA168" s="25" t="str">
        <f t="shared" si="35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hidden="1" x14ac:dyDescent="0.25">
      <c r="A169" s="25">
        <f t="shared" si="37"/>
        <v>168</v>
      </c>
      <c r="B169" s="25" t="s">
        <v>59</v>
      </c>
      <c r="C169" s="45">
        <v>45807</v>
      </c>
      <c r="D169" s="45">
        <v>45818</v>
      </c>
      <c r="E169" s="8">
        <v>269.5</v>
      </c>
      <c r="F169" s="8">
        <f t="shared" si="31"/>
        <v>23716</v>
      </c>
      <c r="G169" s="54">
        <f t="shared" si="36"/>
        <v>47432</v>
      </c>
      <c r="H169" s="25">
        <v>357506</v>
      </c>
      <c r="I169" s="25" t="s">
        <v>1341</v>
      </c>
      <c r="J169" s="25">
        <v>2</v>
      </c>
      <c r="K169" s="25">
        <v>2</v>
      </c>
      <c r="L169" s="25">
        <f t="shared" si="32"/>
        <v>0</v>
      </c>
      <c r="M169" s="25" t="s">
        <v>104</v>
      </c>
      <c r="N169" s="45">
        <v>45821</v>
      </c>
      <c r="O169" s="54">
        <v>83545</v>
      </c>
      <c r="P169" s="25" t="s">
        <v>253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Gujrat</v>
      </c>
      <c r="W169" s="56"/>
      <c r="X169" s="45"/>
      <c r="Y169" s="25" t="str">
        <f t="shared" si="33"/>
        <v/>
      </c>
      <c r="Z169" s="25" t="str">
        <f t="shared" si="34"/>
        <v>Friday</v>
      </c>
      <c r="AA169" s="25" t="str">
        <f t="shared" si="35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hidden="1" x14ac:dyDescent="0.25">
      <c r="A170" s="25">
        <f t="shared" si="37"/>
        <v>169</v>
      </c>
      <c r="B170" s="25" t="s">
        <v>59</v>
      </c>
      <c r="C170" s="45">
        <v>45807</v>
      </c>
      <c r="D170" s="45">
        <v>45818</v>
      </c>
      <c r="E170" s="8">
        <v>78.400000000000006</v>
      </c>
      <c r="F170" s="8">
        <f t="shared" si="31"/>
        <v>6899.2000000000007</v>
      </c>
      <c r="G170" s="54">
        <f t="shared" si="36"/>
        <v>6899.2000000000007</v>
      </c>
      <c r="H170" s="25">
        <v>363402</v>
      </c>
      <c r="I170" s="25" t="s">
        <v>1342</v>
      </c>
      <c r="J170" s="25">
        <v>1</v>
      </c>
      <c r="K170" s="25">
        <v>1</v>
      </c>
      <c r="L170" s="25">
        <f t="shared" si="32"/>
        <v>0</v>
      </c>
      <c r="M170" s="25" t="s">
        <v>111</v>
      </c>
      <c r="N170" s="45">
        <v>45818</v>
      </c>
      <c r="O170" s="54">
        <v>11284</v>
      </c>
      <c r="P170" s="25" t="s">
        <v>166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Lucknow</v>
      </c>
      <c r="W170" s="56"/>
      <c r="X170" s="45"/>
      <c r="Y170" s="25" t="str">
        <f t="shared" si="33"/>
        <v/>
      </c>
      <c r="Z170" s="25" t="str">
        <f t="shared" si="34"/>
        <v>Tuesday</v>
      </c>
      <c r="AA170" s="25" t="str">
        <f t="shared" si="35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hidden="1" x14ac:dyDescent="0.25">
      <c r="A171" s="25">
        <f t="shared" si="37"/>
        <v>170</v>
      </c>
      <c r="B171" s="25" t="s">
        <v>59</v>
      </c>
      <c r="C171" s="45">
        <v>45807</v>
      </c>
      <c r="D171" s="45">
        <v>45818</v>
      </c>
      <c r="E171" s="8">
        <v>259</v>
      </c>
      <c r="F171" s="8">
        <f t="shared" si="31"/>
        <v>22792</v>
      </c>
      <c r="G171" s="54">
        <f t="shared" si="36"/>
        <v>22792</v>
      </c>
      <c r="H171" s="25">
        <v>372214</v>
      </c>
      <c r="I171" s="25" t="s">
        <v>123</v>
      </c>
      <c r="J171" s="25">
        <v>1</v>
      </c>
      <c r="K171" s="25">
        <v>1</v>
      </c>
      <c r="L171" s="25">
        <f t="shared" si="32"/>
        <v>0</v>
      </c>
      <c r="M171" s="25" t="s">
        <v>115</v>
      </c>
      <c r="N171" s="45">
        <v>45818</v>
      </c>
      <c r="O171" s="54">
        <v>40145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33"/>
        <v/>
      </c>
      <c r="Z171" s="25" t="str">
        <f t="shared" si="34"/>
        <v>Tuesday</v>
      </c>
      <c r="AA171" s="25" t="str">
        <f t="shared" si="35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hidden="1" x14ac:dyDescent="0.25">
      <c r="A172" s="25">
        <f t="shared" si="37"/>
        <v>171</v>
      </c>
      <c r="B172" s="25" t="s">
        <v>59</v>
      </c>
      <c r="C172" s="45">
        <v>45807</v>
      </c>
      <c r="D172" s="45">
        <v>45818</v>
      </c>
      <c r="E172" s="8">
        <v>300.3</v>
      </c>
      <c r="F172" s="8">
        <f t="shared" si="31"/>
        <v>26426.400000000001</v>
      </c>
      <c r="G172" s="54">
        <f t="shared" si="36"/>
        <v>26426.400000000001</v>
      </c>
      <c r="H172" s="25">
        <v>372714</v>
      </c>
      <c r="I172" s="25" t="s">
        <v>1343</v>
      </c>
      <c r="J172" s="25">
        <v>1</v>
      </c>
      <c r="K172" s="25">
        <v>1</v>
      </c>
      <c r="L172" s="25">
        <f t="shared" si="32"/>
        <v>0</v>
      </c>
      <c r="M172" s="25" t="s">
        <v>115</v>
      </c>
      <c r="N172" s="45">
        <v>45818</v>
      </c>
      <c r="O172" s="54">
        <v>46546.5</v>
      </c>
      <c r="P172" s="25" t="s">
        <v>106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Chandigarh</v>
      </c>
      <c r="W172" s="56"/>
      <c r="X172" s="45"/>
      <c r="Y172" s="25" t="str">
        <f t="shared" si="33"/>
        <v/>
      </c>
      <c r="Z172" s="25" t="str">
        <f t="shared" si="34"/>
        <v>Tuesday</v>
      </c>
      <c r="AA172" s="25" t="str">
        <f t="shared" si="35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hidden="1" x14ac:dyDescent="0.25">
      <c r="A173" s="25">
        <f t="shared" si="37"/>
        <v>172</v>
      </c>
      <c r="B173" s="25" t="s">
        <v>59</v>
      </c>
      <c r="C173" s="45">
        <v>45807</v>
      </c>
      <c r="D173" s="45">
        <v>45818</v>
      </c>
      <c r="E173" s="8">
        <v>91</v>
      </c>
      <c r="F173" s="8">
        <f t="shared" si="31"/>
        <v>8008</v>
      </c>
      <c r="G173" s="54">
        <f t="shared" si="36"/>
        <v>8008</v>
      </c>
      <c r="H173" s="25">
        <v>388604</v>
      </c>
      <c r="I173" s="25" t="s">
        <v>124</v>
      </c>
      <c r="J173" s="25">
        <v>1</v>
      </c>
      <c r="K173" s="25">
        <v>1</v>
      </c>
      <c r="L173" s="25">
        <f t="shared" si="32"/>
        <v>0</v>
      </c>
      <c r="M173" s="25" t="s">
        <v>61</v>
      </c>
      <c r="N173" s="45">
        <v>45820</v>
      </c>
      <c r="O173" s="54">
        <v>11970</v>
      </c>
      <c r="P173" s="25" t="s">
        <v>17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45820</v>
      </c>
      <c r="Y173" s="25">
        <f t="shared" si="33"/>
        <v>0</v>
      </c>
      <c r="Z173" s="25" t="str">
        <f t="shared" si="34"/>
        <v>Thursday</v>
      </c>
      <c r="AA173" s="25" t="str">
        <f t="shared" si="35"/>
        <v>Thursday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hidden="1" x14ac:dyDescent="0.25">
      <c r="A174" s="25">
        <f t="shared" si="37"/>
        <v>173</v>
      </c>
      <c r="B174" s="25" t="s">
        <v>59</v>
      </c>
      <c r="C174" s="45">
        <v>45807</v>
      </c>
      <c r="D174" s="45">
        <v>45818</v>
      </c>
      <c r="E174" s="8">
        <v>398.3</v>
      </c>
      <c r="F174" s="8">
        <f t="shared" si="31"/>
        <v>35050.400000000001</v>
      </c>
      <c r="G174" s="54">
        <f t="shared" si="36"/>
        <v>35050.400000000001</v>
      </c>
      <c r="H174" s="25">
        <v>391501</v>
      </c>
      <c r="I174" s="25" t="s">
        <v>125</v>
      </c>
      <c r="J174" s="25">
        <v>1</v>
      </c>
      <c r="K174" s="25">
        <v>1</v>
      </c>
      <c r="L174" s="25">
        <f t="shared" si="32"/>
        <v>0</v>
      </c>
      <c r="M174" s="25" t="s">
        <v>126</v>
      </c>
      <c r="N174" s="45">
        <v>45818</v>
      </c>
      <c r="O174" s="54">
        <v>48820.2</v>
      </c>
      <c r="P174" s="25" t="s">
        <v>1015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Delhi</v>
      </c>
      <c r="W174" s="56"/>
      <c r="X174" s="45">
        <v>45818</v>
      </c>
      <c r="Y174" s="25">
        <f t="shared" si="33"/>
        <v>0</v>
      </c>
      <c r="Z174" s="25" t="str">
        <f t="shared" si="34"/>
        <v>Tuesday</v>
      </c>
      <c r="AA174" s="25" t="str">
        <f t="shared" si="35"/>
        <v>Tuesday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hidden="1" x14ac:dyDescent="0.25">
      <c r="A175" s="25">
        <f t="shared" si="37"/>
        <v>174</v>
      </c>
      <c r="B175" s="25" t="s">
        <v>59</v>
      </c>
      <c r="C175" s="45">
        <v>45807</v>
      </c>
      <c r="D175" s="45">
        <v>45818</v>
      </c>
      <c r="E175" s="8">
        <v>326.25</v>
      </c>
      <c r="F175" s="8">
        <f t="shared" si="31"/>
        <v>28710</v>
      </c>
      <c r="G175" s="54">
        <f t="shared" si="36"/>
        <v>28710</v>
      </c>
      <c r="H175" s="25">
        <v>396434</v>
      </c>
      <c r="I175" s="25" t="s">
        <v>33</v>
      </c>
      <c r="J175" s="25">
        <v>1</v>
      </c>
      <c r="K175" s="25">
        <v>1</v>
      </c>
      <c r="L175" s="25">
        <f t="shared" si="32"/>
        <v>0</v>
      </c>
      <c r="M175" s="25" t="s">
        <v>66</v>
      </c>
      <c r="N175" s="45">
        <v>45821</v>
      </c>
      <c r="O175" s="54">
        <v>39258.75</v>
      </c>
      <c r="P175" s="25" t="s">
        <v>43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Faridabad</v>
      </c>
      <c r="W175" s="56"/>
      <c r="X175" s="45">
        <v>45821</v>
      </c>
      <c r="Y175" s="25">
        <f t="shared" si="33"/>
        <v>0</v>
      </c>
      <c r="Z175" s="25" t="str">
        <f t="shared" si="34"/>
        <v>Friday</v>
      </c>
      <c r="AA175" s="25" t="str">
        <f t="shared" si="35"/>
        <v>Friday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hidden="1" x14ac:dyDescent="0.25">
      <c r="A176" s="25">
        <f t="shared" si="37"/>
        <v>175</v>
      </c>
      <c r="B176" s="25" t="s">
        <v>59</v>
      </c>
      <c r="C176" s="45">
        <v>45807</v>
      </c>
      <c r="D176" s="45">
        <v>45818</v>
      </c>
      <c r="E176" s="8">
        <v>74.900000000000006</v>
      </c>
      <c r="F176" s="8">
        <f t="shared" si="31"/>
        <v>6591.2000000000007</v>
      </c>
      <c r="G176" s="54">
        <f t="shared" si="36"/>
        <v>13182.400000000001</v>
      </c>
      <c r="H176" s="25">
        <v>400110</v>
      </c>
      <c r="I176" s="25" t="s">
        <v>1344</v>
      </c>
      <c r="J176" s="25">
        <v>2</v>
      </c>
      <c r="K176" s="25">
        <v>2</v>
      </c>
      <c r="L176" s="25">
        <f t="shared" si="32"/>
        <v>0</v>
      </c>
      <c r="M176" s="25" t="s">
        <v>111</v>
      </c>
      <c r="N176" s="45">
        <v>45818</v>
      </c>
      <c r="O176" s="54">
        <v>21560.5</v>
      </c>
      <c r="P176" s="25" t="s">
        <v>166</v>
      </c>
      <c r="Q176" s="25"/>
      <c r="R176" s="25"/>
      <c r="S176" s="3">
        <v>4</v>
      </c>
      <c r="T176" s="55"/>
      <c r="U176" s="25" t="s">
        <v>19</v>
      </c>
      <c r="V176" s="25" t="str">
        <f>VLOOKUP(P176,'Customer List'!B:C,2,)</f>
        <v>Lucknow</v>
      </c>
      <c r="W176" s="56"/>
      <c r="X176" s="45"/>
      <c r="Y176" s="25" t="str">
        <f t="shared" si="33"/>
        <v/>
      </c>
      <c r="Z176" s="25" t="str">
        <f t="shared" si="34"/>
        <v>Tuesday</v>
      </c>
      <c r="AA176" s="25" t="str">
        <f t="shared" si="35"/>
        <v/>
      </c>
      <c r="AB176" s="25" t="str">
        <f>VLOOKUP(U176,'Currency Sheet'!A:C,3,)</f>
        <v>DOLLAR</v>
      </c>
      <c r="AC176" s="67" t="str">
        <f>VLOOKUP(P176,'Customer List'!B:D,3,)</f>
        <v>OutStation</v>
      </c>
    </row>
    <row r="177" spans="1:29" hidden="1" x14ac:dyDescent="0.25">
      <c r="A177" s="25">
        <f t="shared" si="37"/>
        <v>176</v>
      </c>
      <c r="B177" s="25" t="s">
        <v>59</v>
      </c>
      <c r="C177" s="45">
        <v>45807</v>
      </c>
      <c r="D177" s="45">
        <v>45818</v>
      </c>
      <c r="E177" s="8">
        <v>133.9</v>
      </c>
      <c r="F177" s="8">
        <f t="shared" si="31"/>
        <v>11783.2</v>
      </c>
      <c r="G177" s="54">
        <f t="shared" si="36"/>
        <v>11783.2</v>
      </c>
      <c r="H177" s="25">
        <v>420302</v>
      </c>
      <c r="I177" s="25" t="s">
        <v>1254</v>
      </c>
      <c r="J177" s="25">
        <v>1</v>
      </c>
      <c r="K177" s="25">
        <v>1</v>
      </c>
      <c r="L177" s="25">
        <f t="shared" si="32"/>
        <v>0</v>
      </c>
      <c r="M177" s="25" t="s">
        <v>61</v>
      </c>
      <c r="N177" s="45">
        <v>45820</v>
      </c>
      <c r="O177" s="54">
        <v>17613</v>
      </c>
      <c r="P177" s="25" t="s">
        <v>17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Delhi</v>
      </c>
      <c r="W177" s="56"/>
      <c r="X177" s="45">
        <v>45820</v>
      </c>
      <c r="Y177" s="25">
        <f t="shared" si="33"/>
        <v>0</v>
      </c>
      <c r="Z177" s="25" t="str">
        <f t="shared" si="34"/>
        <v>Thursday</v>
      </c>
      <c r="AA177" s="25" t="str">
        <f t="shared" si="35"/>
        <v>Thursday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hidden="1" x14ac:dyDescent="0.25">
      <c r="A178" s="25">
        <f t="shared" si="37"/>
        <v>177</v>
      </c>
      <c r="B178" s="25" t="s">
        <v>59</v>
      </c>
      <c r="C178" s="45">
        <v>45807</v>
      </c>
      <c r="D178" s="45">
        <v>45818</v>
      </c>
      <c r="E178" s="8">
        <v>21</v>
      </c>
      <c r="F178" s="8">
        <f t="shared" si="31"/>
        <v>1848</v>
      </c>
      <c r="G178" s="54">
        <f t="shared" si="36"/>
        <v>1848</v>
      </c>
      <c r="H178" s="25">
        <v>420403</v>
      </c>
      <c r="I178" s="25" t="s">
        <v>15</v>
      </c>
      <c r="J178" s="25">
        <v>1</v>
      </c>
      <c r="K178" s="25">
        <v>1</v>
      </c>
      <c r="L178" s="25">
        <f t="shared" si="32"/>
        <v>0</v>
      </c>
      <c r="M178" s="25" t="s">
        <v>127</v>
      </c>
      <c r="N178" s="45">
        <v>45818</v>
      </c>
      <c r="O178" s="54">
        <v>3487.5</v>
      </c>
      <c r="P178" s="25" t="s">
        <v>128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Dehradoon</v>
      </c>
      <c r="W178" s="56"/>
      <c r="X178" s="45"/>
      <c r="Y178" s="25" t="str">
        <f t="shared" si="33"/>
        <v/>
      </c>
      <c r="Z178" s="25" t="str">
        <f t="shared" si="34"/>
        <v>Tuesday</v>
      </c>
      <c r="AA178" s="25" t="str">
        <f t="shared" si="35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hidden="1" x14ac:dyDescent="0.25">
      <c r="A179" s="25">
        <f t="shared" si="37"/>
        <v>178</v>
      </c>
      <c r="B179" s="25" t="s">
        <v>59</v>
      </c>
      <c r="C179" s="45">
        <v>45807</v>
      </c>
      <c r="D179" s="45">
        <v>45818</v>
      </c>
      <c r="E179" s="8">
        <v>45.5</v>
      </c>
      <c r="F179" s="8">
        <f t="shared" si="31"/>
        <v>4004</v>
      </c>
      <c r="G179" s="54">
        <f t="shared" si="36"/>
        <v>8008</v>
      </c>
      <c r="H179" s="25">
        <v>420601</v>
      </c>
      <c r="I179" s="25" t="s">
        <v>1255</v>
      </c>
      <c r="J179" s="25">
        <v>2</v>
      </c>
      <c r="K179" s="25">
        <v>2</v>
      </c>
      <c r="L179" s="25">
        <f t="shared" si="32"/>
        <v>0</v>
      </c>
      <c r="M179" s="25" t="s">
        <v>75</v>
      </c>
      <c r="N179" s="45">
        <v>45818</v>
      </c>
      <c r="O179" s="54">
        <v>9874.7999999999993</v>
      </c>
      <c r="P179" s="25" t="s">
        <v>277</v>
      </c>
      <c r="Q179" s="25"/>
      <c r="R179" s="25"/>
      <c r="S179" s="3">
        <v>4</v>
      </c>
      <c r="T179" s="55"/>
      <c r="U179" s="25" t="s">
        <v>19</v>
      </c>
      <c r="V179" s="25" t="str">
        <f>VLOOKUP(P179,'Customer List'!B:C,2,)</f>
        <v>Pune</v>
      </c>
      <c r="W179" s="56"/>
      <c r="X179" s="45"/>
      <c r="Y179" s="25" t="str">
        <f t="shared" si="33"/>
        <v/>
      </c>
      <c r="Z179" s="25" t="str">
        <f t="shared" si="34"/>
        <v>Tuesday</v>
      </c>
      <c r="AA179" s="25" t="str">
        <f t="shared" si="35"/>
        <v/>
      </c>
      <c r="AB179" s="25" t="str">
        <f>VLOOKUP(U179,'Currency Sheet'!A:C,3,)</f>
        <v>DOLLAR</v>
      </c>
      <c r="AC179" s="67" t="str">
        <f>VLOOKUP(P179,'Customer List'!B:D,3,)</f>
        <v>OutStation</v>
      </c>
    </row>
    <row r="180" spans="1:29" hidden="1" x14ac:dyDescent="0.25">
      <c r="A180" s="25">
        <f t="shared" si="37"/>
        <v>179</v>
      </c>
      <c r="B180" s="25" t="s">
        <v>59</v>
      </c>
      <c r="C180" s="45">
        <v>45807</v>
      </c>
      <c r="D180" s="45">
        <v>45818</v>
      </c>
      <c r="E180" s="8">
        <v>38.35</v>
      </c>
      <c r="F180" s="8">
        <f t="shared" si="31"/>
        <v>3374.8</v>
      </c>
      <c r="G180" s="54">
        <f t="shared" si="36"/>
        <v>6749.6</v>
      </c>
      <c r="H180" s="25">
        <v>420801</v>
      </c>
      <c r="I180" s="25" t="s">
        <v>1247</v>
      </c>
      <c r="J180" s="25">
        <v>2</v>
      </c>
      <c r="K180" s="25">
        <v>2</v>
      </c>
      <c r="L180" s="25">
        <f t="shared" si="32"/>
        <v>0</v>
      </c>
      <c r="M180" s="25" t="s">
        <v>61</v>
      </c>
      <c r="N180" s="45">
        <v>45820</v>
      </c>
      <c r="O180" s="54">
        <v>10089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33"/>
        <v>0</v>
      </c>
      <c r="Z180" s="25" t="str">
        <f t="shared" si="34"/>
        <v>Thursday</v>
      </c>
      <c r="AA180" s="25" t="str">
        <f t="shared" si="35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hidden="1" x14ac:dyDescent="0.25">
      <c r="A181" s="25">
        <f t="shared" si="37"/>
        <v>180</v>
      </c>
      <c r="B181" s="25" t="s">
        <v>59</v>
      </c>
      <c r="C181" s="45">
        <v>45807</v>
      </c>
      <c r="D181" s="45">
        <v>45818</v>
      </c>
      <c r="E181" s="8">
        <v>61.1</v>
      </c>
      <c r="F181" s="8">
        <f t="shared" si="31"/>
        <v>5376.8</v>
      </c>
      <c r="G181" s="54">
        <f t="shared" si="36"/>
        <v>10753.6</v>
      </c>
      <c r="H181" s="25">
        <v>421002</v>
      </c>
      <c r="I181" s="25" t="s">
        <v>1246</v>
      </c>
      <c r="J181" s="25">
        <v>2</v>
      </c>
      <c r="K181" s="25">
        <v>2</v>
      </c>
      <c r="L181" s="25">
        <f t="shared" si="32"/>
        <v>0</v>
      </c>
      <c r="M181" s="25" t="s">
        <v>61</v>
      </c>
      <c r="N181" s="45">
        <v>45820</v>
      </c>
      <c r="O181" s="54">
        <v>16074</v>
      </c>
      <c r="P181" s="25" t="s">
        <v>17</v>
      </c>
      <c r="Q181" s="25" t="s">
        <v>637</v>
      </c>
      <c r="R181" s="25" t="s">
        <v>638</v>
      </c>
      <c r="S181" s="3">
        <v>4</v>
      </c>
      <c r="T181" s="55"/>
      <c r="U181" s="25" t="s">
        <v>19</v>
      </c>
      <c r="V181" s="25" t="str">
        <f>VLOOKUP(P181,'Customer List'!B:C,2,)</f>
        <v>Delhi</v>
      </c>
      <c r="W181" s="56"/>
      <c r="X181" s="45">
        <v>45820</v>
      </c>
      <c r="Y181" s="25">
        <f t="shared" si="33"/>
        <v>0</v>
      </c>
      <c r="Z181" s="25" t="str">
        <f t="shared" si="34"/>
        <v>Thursday</v>
      </c>
      <c r="AA181" s="25" t="str">
        <f t="shared" si="35"/>
        <v>Thursday</v>
      </c>
      <c r="AB181" s="25" t="str">
        <f>VLOOKUP(U181,'Currency Sheet'!A:C,3,)</f>
        <v>DOLLAR</v>
      </c>
      <c r="AC181" s="67" t="str">
        <f>VLOOKUP(P181,'Customer List'!B:D,3,)</f>
        <v>Local</v>
      </c>
    </row>
    <row r="182" spans="1:29" hidden="1" x14ac:dyDescent="0.25">
      <c r="A182" s="25">
        <f t="shared" si="37"/>
        <v>181</v>
      </c>
      <c r="B182" s="25" t="s">
        <v>59</v>
      </c>
      <c r="C182" s="45">
        <v>45807</v>
      </c>
      <c r="D182" s="45">
        <v>45818</v>
      </c>
      <c r="E182" s="8">
        <v>70.7</v>
      </c>
      <c r="F182" s="8">
        <f t="shared" si="31"/>
        <v>6221.6</v>
      </c>
      <c r="G182" s="54">
        <f t="shared" si="36"/>
        <v>6221.6</v>
      </c>
      <c r="H182" s="25">
        <v>422301</v>
      </c>
      <c r="I182" s="25" t="s">
        <v>1345</v>
      </c>
      <c r="J182" s="25">
        <v>1</v>
      </c>
      <c r="K182" s="25">
        <v>1</v>
      </c>
      <c r="L182" s="25">
        <f t="shared" si="32"/>
        <v>0</v>
      </c>
      <c r="M182" s="25" t="s">
        <v>102</v>
      </c>
      <c r="N182" s="45">
        <v>45818</v>
      </c>
      <c r="O182" s="54">
        <v>10958.5</v>
      </c>
      <c r="P182" s="25" t="s">
        <v>1913</v>
      </c>
      <c r="Q182" s="25"/>
      <c r="R182" s="25"/>
      <c r="S182" s="3">
        <v>4</v>
      </c>
      <c r="T182" s="55"/>
      <c r="U182" s="25" t="s">
        <v>19</v>
      </c>
      <c r="V182" s="25" t="str">
        <f>VLOOKUP(P182,'Customer List'!B:C,2,)</f>
        <v>Chandigarh</v>
      </c>
      <c r="W182" s="56"/>
      <c r="X182" s="45"/>
      <c r="Y182" s="25" t="str">
        <f t="shared" si="33"/>
        <v/>
      </c>
      <c r="Z182" s="25" t="str">
        <f t="shared" si="34"/>
        <v>Tuesday</v>
      </c>
      <c r="AA182" s="25" t="str">
        <f t="shared" si="35"/>
        <v/>
      </c>
      <c r="AB182" s="25" t="str">
        <f>VLOOKUP(U182,'Currency Sheet'!A:C,3,)</f>
        <v>DOLLAR</v>
      </c>
      <c r="AC182" s="67" t="str">
        <f>VLOOKUP(P182,'Customer List'!B:D,3,)</f>
        <v>OutStation</v>
      </c>
    </row>
    <row r="183" spans="1:29" hidden="1" x14ac:dyDescent="0.25">
      <c r="A183" s="25">
        <f t="shared" si="37"/>
        <v>182</v>
      </c>
      <c r="B183" s="25" t="s">
        <v>59</v>
      </c>
      <c r="C183" s="45">
        <v>45807</v>
      </c>
      <c r="D183" s="45">
        <v>45818</v>
      </c>
      <c r="E183" s="8">
        <v>98.7</v>
      </c>
      <c r="F183" s="8">
        <f t="shared" si="31"/>
        <v>8685.6</v>
      </c>
      <c r="G183" s="54">
        <f t="shared" si="36"/>
        <v>8685.6</v>
      </c>
      <c r="H183" s="25">
        <v>422401</v>
      </c>
      <c r="I183" s="25" t="s">
        <v>1346</v>
      </c>
      <c r="J183" s="25">
        <v>1</v>
      </c>
      <c r="K183" s="25">
        <v>1</v>
      </c>
      <c r="L183" s="25">
        <f t="shared" si="32"/>
        <v>0</v>
      </c>
      <c r="M183" s="25" t="s">
        <v>126</v>
      </c>
      <c r="N183" s="45">
        <v>45818</v>
      </c>
      <c r="O183" s="54">
        <v>12097.8</v>
      </c>
      <c r="P183" s="25" t="s">
        <v>1015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45818</v>
      </c>
      <c r="Y183" s="25">
        <f t="shared" si="33"/>
        <v>0</v>
      </c>
      <c r="Z183" s="25" t="str">
        <f t="shared" si="34"/>
        <v>Tuesday</v>
      </c>
      <c r="AA183" s="25" t="str">
        <f t="shared" si="35"/>
        <v>Tuesday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hidden="1" x14ac:dyDescent="0.25">
      <c r="A184" s="25">
        <f t="shared" si="37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31"/>
        <v>20636</v>
      </c>
      <c r="G184" s="54">
        <f t="shared" si="36"/>
        <v>20636</v>
      </c>
      <c r="H184" s="25">
        <v>423102</v>
      </c>
      <c r="I184" s="25" t="s">
        <v>1270</v>
      </c>
      <c r="J184" s="25">
        <v>1</v>
      </c>
      <c r="K184" s="25">
        <v>1</v>
      </c>
      <c r="L184" s="25">
        <f t="shared" si="32"/>
        <v>0</v>
      </c>
      <c r="M184" s="25" t="s">
        <v>64</v>
      </c>
      <c r="N184" s="45">
        <v>45821</v>
      </c>
      <c r="O184" s="54">
        <v>28642.5</v>
      </c>
      <c r="P184" s="25" t="s">
        <v>43</v>
      </c>
      <c r="Q184" s="25" t="s">
        <v>637</v>
      </c>
      <c r="R184" s="25" t="s">
        <v>638</v>
      </c>
      <c r="S184" s="3">
        <v>-20</v>
      </c>
      <c r="T184" s="55"/>
      <c r="U184" s="25" t="s">
        <v>19</v>
      </c>
      <c r="V184" s="25" t="str">
        <f>VLOOKUP(P184,'Customer List'!B:C,2,)</f>
        <v>Faridabad</v>
      </c>
      <c r="W184" s="56"/>
      <c r="X184" s="45">
        <v>45821</v>
      </c>
      <c r="Y184" s="25">
        <f t="shared" si="33"/>
        <v>0</v>
      </c>
      <c r="Z184" s="25" t="str">
        <f t="shared" si="34"/>
        <v>Friday</v>
      </c>
      <c r="AA184" s="25" t="str">
        <f t="shared" si="35"/>
        <v>Friday</v>
      </c>
      <c r="AB184" s="25" t="str">
        <f>VLOOKUP(U184,'Currency Sheet'!A:C,3,)</f>
        <v>DOLLAR</v>
      </c>
      <c r="AC184" s="67" t="str">
        <f>VLOOKUP(P184,'Customer List'!B:D,3,)</f>
        <v>Local</v>
      </c>
    </row>
    <row r="185" spans="1:29" hidden="1" x14ac:dyDescent="0.25">
      <c r="A185" s="25">
        <f t="shared" si="37"/>
        <v>184</v>
      </c>
      <c r="B185" s="25" t="s">
        <v>59</v>
      </c>
      <c r="C185" s="45">
        <v>45807</v>
      </c>
      <c r="D185" s="45">
        <v>45818</v>
      </c>
      <c r="E185" s="8">
        <v>234.5</v>
      </c>
      <c r="F185" s="8">
        <f t="shared" si="31"/>
        <v>20636</v>
      </c>
      <c r="G185" s="54">
        <f t="shared" si="36"/>
        <v>20636</v>
      </c>
      <c r="H185" s="25">
        <v>423106</v>
      </c>
      <c r="I185" s="25" t="s">
        <v>20</v>
      </c>
      <c r="J185" s="25">
        <v>1</v>
      </c>
      <c r="K185" s="25">
        <v>1</v>
      </c>
      <c r="L185" s="25">
        <f t="shared" si="32"/>
        <v>0</v>
      </c>
      <c r="M185" s="25" t="s">
        <v>129</v>
      </c>
      <c r="N185" s="45">
        <v>45818</v>
      </c>
      <c r="O185" s="54">
        <v>36347.5</v>
      </c>
      <c r="P185" s="25" t="s">
        <v>653</v>
      </c>
      <c r="Q185" s="25"/>
      <c r="R185" s="25"/>
      <c r="S185" s="3">
        <v>-20</v>
      </c>
      <c r="T185" s="55"/>
      <c r="U185" s="25" t="s">
        <v>19</v>
      </c>
      <c r="V185" s="25" t="str">
        <f>VLOOKUP(P185,'Customer List'!B:C,2,)</f>
        <v>Ropar</v>
      </c>
      <c r="W185" s="56"/>
      <c r="X185" s="45"/>
      <c r="Y185" s="25" t="str">
        <f t="shared" si="33"/>
        <v/>
      </c>
      <c r="Z185" s="25" t="str">
        <f t="shared" si="34"/>
        <v>Tuesday</v>
      </c>
      <c r="AA185" s="25" t="str">
        <f t="shared" si="35"/>
        <v/>
      </c>
      <c r="AB185" s="25" t="str">
        <f>VLOOKUP(U185,'Currency Sheet'!A:C,3,)</f>
        <v>DOLLAR</v>
      </c>
      <c r="AC185" s="67" t="str">
        <f>VLOOKUP(P185,'Customer List'!B:D,3,)</f>
        <v>OutStation</v>
      </c>
    </row>
    <row r="186" spans="1:29" hidden="1" x14ac:dyDescent="0.25">
      <c r="A186" s="25">
        <f t="shared" si="37"/>
        <v>185</v>
      </c>
      <c r="B186" s="25" t="s">
        <v>59</v>
      </c>
      <c r="C186" s="45">
        <v>45807</v>
      </c>
      <c r="D186" s="45">
        <v>45818</v>
      </c>
      <c r="E186" s="8">
        <v>107.25</v>
      </c>
      <c r="F186" s="8">
        <f t="shared" si="31"/>
        <v>9438</v>
      </c>
      <c r="G186" s="54">
        <f t="shared" si="36"/>
        <v>9438</v>
      </c>
      <c r="H186" s="25">
        <v>424401</v>
      </c>
      <c r="I186" s="25" t="s">
        <v>1347</v>
      </c>
      <c r="J186" s="25">
        <v>1</v>
      </c>
      <c r="K186" s="25">
        <v>1</v>
      </c>
      <c r="L186" s="25">
        <f t="shared" si="32"/>
        <v>0</v>
      </c>
      <c r="M186" s="25" t="s">
        <v>130</v>
      </c>
      <c r="N186" s="45">
        <v>45820</v>
      </c>
      <c r="O186" s="54">
        <v>0</v>
      </c>
      <c r="P186" s="25" t="s">
        <v>131</v>
      </c>
      <c r="Q186" s="25" t="s">
        <v>637</v>
      </c>
      <c r="R186" s="25" t="s">
        <v>638</v>
      </c>
      <c r="S186" s="3">
        <v>4</v>
      </c>
      <c r="T186" s="55" t="s">
        <v>859</v>
      </c>
      <c r="U186" s="25" t="s">
        <v>19</v>
      </c>
      <c r="V186" s="25" t="str">
        <f>VLOOKUP(P186,'Customer List'!B:C,2,)</f>
        <v>Delhi</v>
      </c>
      <c r="W186" s="56"/>
      <c r="X186" s="45">
        <v>45820</v>
      </c>
      <c r="Y186" s="25">
        <f t="shared" si="33"/>
        <v>0</v>
      </c>
      <c r="Z186" s="25" t="str">
        <f t="shared" si="34"/>
        <v>Thursday</v>
      </c>
      <c r="AA186" s="25" t="str">
        <f t="shared" si="35"/>
        <v>Thursday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hidden="1" x14ac:dyDescent="0.25">
      <c r="A187" s="25">
        <f t="shared" si="37"/>
        <v>186</v>
      </c>
      <c r="B187" s="25" t="s">
        <v>59</v>
      </c>
      <c r="C187" s="45">
        <v>45807</v>
      </c>
      <c r="D187" s="45">
        <v>45818</v>
      </c>
      <c r="E187" s="8">
        <v>62.3</v>
      </c>
      <c r="F187" s="8">
        <f t="shared" si="31"/>
        <v>5482.4</v>
      </c>
      <c r="G187" s="54">
        <f t="shared" si="36"/>
        <v>5482.4</v>
      </c>
      <c r="H187" s="25">
        <v>425003</v>
      </c>
      <c r="I187" s="25" t="s">
        <v>132</v>
      </c>
      <c r="J187" s="25">
        <v>1</v>
      </c>
      <c r="K187" s="25">
        <v>1</v>
      </c>
      <c r="L187" s="25">
        <f t="shared" si="32"/>
        <v>0</v>
      </c>
      <c r="M187" s="25" t="s">
        <v>133</v>
      </c>
      <c r="N187" s="45">
        <v>45818</v>
      </c>
      <c r="O187" s="54">
        <v>10346.25</v>
      </c>
      <c r="P187" s="25" t="s">
        <v>134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Hyderabad</v>
      </c>
      <c r="W187" s="56"/>
      <c r="X187" s="45"/>
      <c r="Y187" s="25" t="str">
        <f t="shared" si="33"/>
        <v/>
      </c>
      <c r="Z187" s="25" t="str">
        <f t="shared" si="34"/>
        <v>Tuesday</v>
      </c>
      <c r="AA187" s="25" t="str">
        <f t="shared" si="35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hidden="1" x14ac:dyDescent="0.25">
      <c r="A188" s="25">
        <f t="shared" si="37"/>
        <v>187</v>
      </c>
      <c r="B188" s="25" t="s">
        <v>59</v>
      </c>
      <c r="C188" s="45">
        <v>45807</v>
      </c>
      <c r="D188" s="45">
        <v>45818</v>
      </c>
      <c r="E188" s="8">
        <v>410.2</v>
      </c>
      <c r="F188" s="8">
        <f t="shared" si="31"/>
        <v>36097.599999999999</v>
      </c>
      <c r="G188" s="54">
        <f t="shared" si="36"/>
        <v>36097.599999999999</v>
      </c>
      <c r="H188" s="25">
        <v>430515</v>
      </c>
      <c r="I188" s="25" t="s">
        <v>135</v>
      </c>
      <c r="J188" s="25">
        <v>1</v>
      </c>
      <c r="K188" s="25">
        <v>1</v>
      </c>
      <c r="L188" s="25">
        <f t="shared" si="32"/>
        <v>0</v>
      </c>
      <c r="M188" s="25" t="s">
        <v>136</v>
      </c>
      <c r="N188" s="45">
        <v>45818</v>
      </c>
      <c r="O188" s="54">
        <v>56314.6</v>
      </c>
      <c r="P188" s="25" t="s">
        <v>166</v>
      </c>
      <c r="Q188" s="25"/>
      <c r="R188" s="25"/>
      <c r="S188" s="3">
        <v>4</v>
      </c>
      <c r="T188" s="55"/>
      <c r="U188" s="25" t="s">
        <v>19</v>
      </c>
      <c r="V188" s="25" t="str">
        <f>VLOOKUP(P188,'Customer List'!B:C,2,)</f>
        <v>Lucknow</v>
      </c>
      <c r="W188" s="56"/>
      <c r="X188" s="45"/>
      <c r="Y188" s="25" t="str">
        <f t="shared" si="33"/>
        <v/>
      </c>
      <c r="Z188" s="25" t="str">
        <f t="shared" si="34"/>
        <v>Tuesday</v>
      </c>
      <c r="AA188" s="25" t="str">
        <f t="shared" si="35"/>
        <v/>
      </c>
      <c r="AB188" s="25" t="str">
        <f>VLOOKUP(U188,'Currency Sheet'!A:C,3,)</f>
        <v>DOLLAR</v>
      </c>
      <c r="AC188" s="67" t="str">
        <f>VLOOKUP(P188,'Customer List'!B:D,3,)</f>
        <v>OutStation</v>
      </c>
    </row>
    <row r="189" spans="1:29" hidden="1" x14ac:dyDescent="0.25">
      <c r="A189" s="25">
        <f t="shared" si="37"/>
        <v>188</v>
      </c>
      <c r="B189" s="25" t="s">
        <v>59</v>
      </c>
      <c r="C189" s="45">
        <v>45807</v>
      </c>
      <c r="D189" s="45">
        <v>45818</v>
      </c>
      <c r="E189" s="8">
        <v>185.5</v>
      </c>
      <c r="F189" s="8">
        <f t="shared" si="31"/>
        <v>16324</v>
      </c>
      <c r="G189" s="54">
        <f t="shared" si="36"/>
        <v>16324</v>
      </c>
      <c r="H189" s="25">
        <v>503818</v>
      </c>
      <c r="I189" s="25" t="s">
        <v>137</v>
      </c>
      <c r="J189" s="25">
        <v>1</v>
      </c>
      <c r="K189" s="25">
        <v>1</v>
      </c>
      <c r="L189" s="25">
        <f t="shared" si="32"/>
        <v>0</v>
      </c>
      <c r="M189" s="25" t="s">
        <v>64</v>
      </c>
      <c r="N189" s="45">
        <v>45821</v>
      </c>
      <c r="O189" s="54">
        <v>22657.5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33"/>
        <v>0</v>
      </c>
      <c r="Z189" s="25" t="str">
        <f t="shared" si="34"/>
        <v>Friday</v>
      </c>
      <c r="AA189" s="25" t="str">
        <f t="shared" si="35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hidden="1" x14ac:dyDescent="0.25">
      <c r="A190" s="25">
        <f t="shared" si="37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31"/>
        <v>15584.8</v>
      </c>
      <c r="G190" s="54">
        <f t="shared" si="36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32"/>
        <v>0</v>
      </c>
      <c r="M190" s="25" t="s">
        <v>64</v>
      </c>
      <c r="N190" s="45">
        <v>45821</v>
      </c>
      <c r="O190" s="54">
        <v>21631.5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33"/>
        <v>0</v>
      </c>
      <c r="Z190" s="25" t="str">
        <f t="shared" si="34"/>
        <v>Friday</v>
      </c>
      <c r="AA190" s="25" t="str">
        <f t="shared" si="35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hidden="1" x14ac:dyDescent="0.25">
      <c r="A191" s="25">
        <f t="shared" si="37"/>
        <v>190</v>
      </c>
      <c r="B191" s="25" t="s">
        <v>59</v>
      </c>
      <c r="C191" s="45">
        <v>45807</v>
      </c>
      <c r="D191" s="45">
        <v>45818</v>
      </c>
      <c r="E191" s="8">
        <v>177.1</v>
      </c>
      <c r="F191" s="8">
        <f t="shared" si="31"/>
        <v>15584.8</v>
      </c>
      <c r="G191" s="54">
        <f t="shared" si="36"/>
        <v>15584.8</v>
      </c>
      <c r="H191" s="25">
        <v>504104</v>
      </c>
      <c r="I191" s="25" t="s">
        <v>138</v>
      </c>
      <c r="J191" s="25">
        <v>1</v>
      </c>
      <c r="K191" s="25">
        <v>1</v>
      </c>
      <c r="L191" s="25">
        <f t="shared" si="32"/>
        <v>0</v>
      </c>
      <c r="M191" s="25" t="s">
        <v>66</v>
      </c>
      <c r="N191" s="45">
        <v>45821</v>
      </c>
      <c r="O191" s="54">
        <v>22833.25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33"/>
        <v>0</v>
      </c>
      <c r="Z191" s="25" t="str">
        <f t="shared" si="34"/>
        <v>Friday</v>
      </c>
      <c r="AA191" s="25" t="str">
        <f t="shared" si="35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hidden="1" x14ac:dyDescent="0.25">
      <c r="A192" s="25">
        <f t="shared" si="37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31"/>
        <v>20636</v>
      </c>
      <c r="G192" s="54">
        <f t="shared" si="36"/>
        <v>20636</v>
      </c>
      <c r="H192" s="25">
        <v>504118</v>
      </c>
      <c r="I192" s="25" t="s">
        <v>139</v>
      </c>
      <c r="J192" s="25">
        <v>1</v>
      </c>
      <c r="K192" s="25">
        <v>1</v>
      </c>
      <c r="L192" s="25">
        <f t="shared" si="32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33"/>
        <v>0</v>
      </c>
      <c r="Z192" s="25" t="str">
        <f t="shared" si="34"/>
        <v>Friday</v>
      </c>
      <c r="AA192" s="25" t="str">
        <f t="shared" si="35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hidden="1" x14ac:dyDescent="0.25">
      <c r="A193" s="25">
        <f t="shared" si="37"/>
        <v>192</v>
      </c>
      <c r="B193" s="25" t="s">
        <v>59</v>
      </c>
      <c r="C193" s="45">
        <v>45807</v>
      </c>
      <c r="D193" s="45">
        <v>45818</v>
      </c>
      <c r="E193" s="8">
        <v>234.5</v>
      </c>
      <c r="F193" s="8">
        <f t="shared" si="31"/>
        <v>20636</v>
      </c>
      <c r="G193" s="54">
        <f t="shared" si="36"/>
        <v>20636</v>
      </c>
      <c r="H193" s="25">
        <v>504124</v>
      </c>
      <c r="I193" s="25" t="s">
        <v>28</v>
      </c>
      <c r="J193" s="25">
        <v>1</v>
      </c>
      <c r="K193" s="25">
        <v>1</v>
      </c>
      <c r="L193" s="25">
        <f t="shared" si="32"/>
        <v>0</v>
      </c>
      <c r="M193" s="25" t="s">
        <v>66</v>
      </c>
      <c r="N193" s="45">
        <v>45821</v>
      </c>
      <c r="O193" s="54">
        <v>30233.75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33"/>
        <v>0</v>
      </c>
      <c r="Z193" s="25" t="str">
        <f t="shared" si="34"/>
        <v>Friday</v>
      </c>
      <c r="AA193" s="25" t="str">
        <f t="shared" si="35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hidden="1" x14ac:dyDescent="0.25">
      <c r="A194" s="25">
        <f t="shared" si="37"/>
        <v>193</v>
      </c>
      <c r="B194" s="25" t="s">
        <v>59</v>
      </c>
      <c r="C194" s="45">
        <v>45807</v>
      </c>
      <c r="D194" s="45">
        <v>45818</v>
      </c>
      <c r="E194" s="8">
        <v>206.25</v>
      </c>
      <c r="F194" s="8">
        <f t="shared" si="31"/>
        <v>18150</v>
      </c>
      <c r="G194" s="54">
        <f t="shared" si="36"/>
        <v>18150</v>
      </c>
      <c r="H194" s="25">
        <v>505039</v>
      </c>
      <c r="I194" s="25" t="s">
        <v>140</v>
      </c>
      <c r="J194" s="25">
        <v>1</v>
      </c>
      <c r="K194" s="25">
        <v>1</v>
      </c>
      <c r="L194" s="25">
        <f t="shared" si="32"/>
        <v>0</v>
      </c>
      <c r="M194" s="25" t="s">
        <v>66</v>
      </c>
      <c r="N194" s="45">
        <v>45821</v>
      </c>
      <c r="O194" s="54">
        <v>24818.75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33"/>
        <v>0</v>
      </c>
      <c r="Z194" s="25" t="str">
        <f t="shared" si="34"/>
        <v>Friday</v>
      </c>
      <c r="AA194" s="25" t="str">
        <f t="shared" si="35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hidden="1" x14ac:dyDescent="0.25">
      <c r="A195" s="25">
        <f t="shared" si="37"/>
        <v>194</v>
      </c>
      <c r="B195" s="25" t="s">
        <v>59</v>
      </c>
      <c r="C195" s="45">
        <v>45807</v>
      </c>
      <c r="D195" s="45">
        <v>45818</v>
      </c>
      <c r="E195" s="8">
        <v>77</v>
      </c>
      <c r="F195" s="8">
        <f t="shared" ref="F195:F258" si="38">IF(AB195="DOLLAR",E195*88,E195)</f>
        <v>6776</v>
      </c>
      <c r="G195" s="54">
        <f t="shared" si="36"/>
        <v>6776</v>
      </c>
      <c r="H195" s="25">
        <v>505808</v>
      </c>
      <c r="I195" s="25" t="s">
        <v>141</v>
      </c>
      <c r="J195" s="25">
        <v>1</v>
      </c>
      <c r="K195" s="25">
        <v>1</v>
      </c>
      <c r="L195" s="25">
        <f t="shared" ref="L195:L258" si="39">J195-K195</f>
        <v>0</v>
      </c>
      <c r="M195" s="25" t="s">
        <v>66</v>
      </c>
      <c r="N195" s="45">
        <v>45821</v>
      </c>
      <c r="O195" s="54">
        <v>9927.5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ref="Y195:Y258" si="40">IF(X195="", "", X195-N195)</f>
        <v>0</v>
      </c>
      <c r="Z195" s="25" t="str">
        <f t="shared" ref="Z195:Z258" si="41">IF(N195="", "", TEXT(N195, "dddd"))</f>
        <v>Friday</v>
      </c>
      <c r="AA195" s="25" t="str">
        <f t="shared" ref="AA195:AA258" si="42">IF(X195="", "", TEXT(X195, "dddd"))</f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hidden="1" x14ac:dyDescent="0.25">
      <c r="A196" s="25">
        <f t="shared" si="37"/>
        <v>195</v>
      </c>
      <c r="B196" s="25" t="s">
        <v>59</v>
      </c>
      <c r="C196" s="45">
        <v>45807</v>
      </c>
      <c r="D196" s="45">
        <v>45818</v>
      </c>
      <c r="E196" s="8">
        <v>92.4</v>
      </c>
      <c r="F196" s="8">
        <f t="shared" si="38"/>
        <v>8131.2000000000007</v>
      </c>
      <c r="G196" s="54">
        <f t="shared" si="36"/>
        <v>8131.2000000000007</v>
      </c>
      <c r="H196" s="25">
        <v>505810</v>
      </c>
      <c r="I196" s="25" t="s">
        <v>1348</v>
      </c>
      <c r="J196" s="25">
        <v>1</v>
      </c>
      <c r="K196" s="25">
        <v>1</v>
      </c>
      <c r="L196" s="25">
        <f t="shared" si="39"/>
        <v>0</v>
      </c>
      <c r="M196" s="25" t="s">
        <v>64</v>
      </c>
      <c r="N196" s="45">
        <v>45821</v>
      </c>
      <c r="O196" s="54">
        <v>11286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40"/>
        <v>0</v>
      </c>
      <c r="Z196" s="25" t="str">
        <f t="shared" si="41"/>
        <v>Friday</v>
      </c>
      <c r="AA196" s="25" t="str">
        <f t="shared" si="42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hidden="1" x14ac:dyDescent="0.25">
      <c r="A197" s="25">
        <f t="shared" si="37"/>
        <v>196</v>
      </c>
      <c r="B197" s="25" t="s">
        <v>59</v>
      </c>
      <c r="C197" s="45">
        <v>45807</v>
      </c>
      <c r="D197" s="45">
        <v>45818</v>
      </c>
      <c r="E197" s="8">
        <v>194.25</v>
      </c>
      <c r="F197" s="8">
        <f t="shared" si="38"/>
        <v>17094</v>
      </c>
      <c r="G197" s="54">
        <f t="shared" ref="G197:G260" si="43">F197*J197</f>
        <v>17094</v>
      </c>
      <c r="H197" s="25">
        <v>505842</v>
      </c>
      <c r="I197" s="25" t="s">
        <v>1349</v>
      </c>
      <c r="J197" s="25">
        <v>1</v>
      </c>
      <c r="K197" s="25">
        <v>1</v>
      </c>
      <c r="L197" s="25">
        <f t="shared" si="39"/>
        <v>0</v>
      </c>
      <c r="M197" s="25" t="s">
        <v>66</v>
      </c>
      <c r="N197" s="45">
        <v>45821</v>
      </c>
      <c r="O197" s="54">
        <v>23374.75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40"/>
        <v>0</v>
      </c>
      <c r="Z197" s="25" t="str">
        <f t="shared" si="41"/>
        <v>Friday</v>
      </c>
      <c r="AA197" s="25" t="str">
        <f t="shared" si="42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hidden="1" x14ac:dyDescent="0.25">
      <c r="A198" s="25">
        <f t="shared" ref="A198:A261" si="44">A197+1</f>
        <v>197</v>
      </c>
      <c r="B198" s="25" t="s">
        <v>59</v>
      </c>
      <c r="C198" s="45">
        <v>45807</v>
      </c>
      <c r="D198" s="45">
        <v>45818</v>
      </c>
      <c r="E198" s="8">
        <v>221.9</v>
      </c>
      <c r="F198" s="8">
        <f t="shared" si="38"/>
        <v>19527.2</v>
      </c>
      <c r="G198" s="54">
        <f t="shared" si="43"/>
        <v>19527.2</v>
      </c>
      <c r="H198" s="25">
        <v>506324</v>
      </c>
      <c r="I198" s="25" t="s">
        <v>142</v>
      </c>
      <c r="J198" s="25">
        <v>1</v>
      </c>
      <c r="K198" s="25">
        <v>1</v>
      </c>
      <c r="L198" s="25">
        <f t="shared" si="39"/>
        <v>0</v>
      </c>
      <c r="M198" s="25" t="s">
        <v>64</v>
      </c>
      <c r="N198" s="45">
        <v>45821</v>
      </c>
      <c r="O198" s="54">
        <v>27103.5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40"/>
        <v>0</v>
      </c>
      <c r="Z198" s="25" t="str">
        <f t="shared" si="41"/>
        <v>Friday</v>
      </c>
      <c r="AA198" s="25" t="str">
        <f t="shared" si="42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hidden="1" x14ac:dyDescent="0.25">
      <c r="A199" s="25">
        <f t="shared" si="44"/>
        <v>198</v>
      </c>
      <c r="B199" s="25" t="s">
        <v>59</v>
      </c>
      <c r="C199" s="45">
        <v>45807</v>
      </c>
      <c r="D199" s="45">
        <v>45818</v>
      </c>
      <c r="E199" s="8">
        <v>196</v>
      </c>
      <c r="F199" s="8">
        <f t="shared" si="38"/>
        <v>17248</v>
      </c>
      <c r="G199" s="54">
        <f t="shared" si="43"/>
        <v>17248</v>
      </c>
      <c r="H199" s="25">
        <v>506904</v>
      </c>
      <c r="I199" s="25" t="s">
        <v>143</v>
      </c>
      <c r="J199" s="25">
        <v>1</v>
      </c>
      <c r="K199" s="25">
        <v>1</v>
      </c>
      <c r="L199" s="25">
        <f t="shared" si="39"/>
        <v>0</v>
      </c>
      <c r="M199" s="25" t="s">
        <v>66</v>
      </c>
      <c r="N199" s="45">
        <v>45821</v>
      </c>
      <c r="O199" s="54">
        <v>25270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40"/>
        <v>0</v>
      </c>
      <c r="Z199" s="25" t="str">
        <f t="shared" si="41"/>
        <v>Friday</v>
      </c>
      <c r="AA199" s="25" t="str">
        <f t="shared" si="42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hidden="1" x14ac:dyDescent="0.25">
      <c r="A200" s="25">
        <f t="shared" si="44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8"/>
        <v>21375.200000000001</v>
      </c>
      <c r="G200" s="54">
        <f t="shared" si="43"/>
        <v>21375.200000000001</v>
      </c>
      <c r="H200" s="25">
        <v>506922</v>
      </c>
      <c r="I200" s="25" t="s">
        <v>144</v>
      </c>
      <c r="J200" s="25">
        <v>1</v>
      </c>
      <c r="K200" s="25">
        <v>1</v>
      </c>
      <c r="L200" s="25">
        <f t="shared" si="39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40"/>
        <v>0</v>
      </c>
      <c r="Z200" s="25" t="str">
        <f t="shared" si="41"/>
        <v>Friday</v>
      </c>
      <c r="AA200" s="25" t="str">
        <f t="shared" si="42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hidden="1" x14ac:dyDescent="0.25">
      <c r="A201" s="25">
        <f t="shared" si="44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8"/>
        <v>21375.200000000001</v>
      </c>
      <c r="G201" s="54">
        <f t="shared" si="43"/>
        <v>21375.200000000001</v>
      </c>
      <c r="H201" s="25">
        <v>514104</v>
      </c>
      <c r="I201" s="25" t="s">
        <v>235</v>
      </c>
      <c r="J201" s="25">
        <v>1</v>
      </c>
      <c r="K201" s="25">
        <v>1</v>
      </c>
      <c r="L201" s="25">
        <f t="shared" si="39"/>
        <v>0</v>
      </c>
      <c r="M201" s="25" t="s">
        <v>66</v>
      </c>
      <c r="N201" s="45">
        <v>45821</v>
      </c>
      <c r="O201" s="54">
        <v>31316.75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40"/>
        <v>0</v>
      </c>
      <c r="Z201" s="25" t="str">
        <f t="shared" si="41"/>
        <v>Friday</v>
      </c>
      <c r="AA201" s="25" t="str">
        <f t="shared" si="42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hidden="1" x14ac:dyDescent="0.25">
      <c r="A202" s="25">
        <f t="shared" si="44"/>
        <v>201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38"/>
        <v>21375.200000000001</v>
      </c>
      <c r="G202" s="54">
        <f t="shared" si="43"/>
        <v>21375.200000000001</v>
      </c>
      <c r="H202" s="25">
        <v>552906</v>
      </c>
      <c r="I202" s="25" t="s">
        <v>1350</v>
      </c>
      <c r="J202" s="25">
        <v>1</v>
      </c>
      <c r="K202" s="25">
        <v>1</v>
      </c>
      <c r="L202" s="25">
        <f t="shared" si="39"/>
        <v>0</v>
      </c>
      <c r="M202" s="25" t="s">
        <v>111</v>
      </c>
      <c r="N202" s="45">
        <v>45818</v>
      </c>
      <c r="O202" s="54">
        <v>34960.25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40"/>
        <v/>
      </c>
      <c r="Z202" s="25" t="str">
        <f t="shared" si="41"/>
        <v>Tuesday</v>
      </c>
      <c r="AA202" s="25" t="str">
        <f t="shared" si="42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hidden="1" x14ac:dyDescent="0.25">
      <c r="A203" s="25">
        <f t="shared" si="44"/>
        <v>202</v>
      </c>
      <c r="B203" s="25" t="s">
        <v>59</v>
      </c>
      <c r="C203" s="45">
        <v>45807</v>
      </c>
      <c r="D203" s="45">
        <v>45818</v>
      </c>
      <c r="E203" s="8">
        <v>177.1</v>
      </c>
      <c r="F203" s="8">
        <f t="shared" si="38"/>
        <v>15584.8</v>
      </c>
      <c r="G203" s="54">
        <f t="shared" si="43"/>
        <v>218187.19999999998</v>
      </c>
      <c r="H203" s="25">
        <v>570804</v>
      </c>
      <c r="I203" s="25" t="s">
        <v>1252</v>
      </c>
      <c r="J203" s="25">
        <v>14</v>
      </c>
      <c r="K203" s="25">
        <v>14</v>
      </c>
      <c r="L203" s="25">
        <f t="shared" si="39"/>
        <v>0</v>
      </c>
      <c r="M203" s="25" t="s">
        <v>136</v>
      </c>
      <c r="N203" s="45">
        <v>45818</v>
      </c>
      <c r="O203" s="54">
        <v>339605</v>
      </c>
      <c r="P203" s="25" t="s">
        <v>166</v>
      </c>
      <c r="Q203" s="25"/>
      <c r="R203" s="25"/>
      <c r="S203" s="3">
        <v>-20</v>
      </c>
      <c r="T203" s="55"/>
      <c r="U203" s="25" t="s">
        <v>19</v>
      </c>
      <c r="V203" s="25" t="str">
        <f>VLOOKUP(P203,'Customer List'!B:C,2,)</f>
        <v>Lucknow</v>
      </c>
      <c r="W203" s="56"/>
      <c r="X203" s="45"/>
      <c r="Y203" s="25" t="str">
        <f t="shared" si="40"/>
        <v/>
      </c>
      <c r="Z203" s="25" t="str">
        <f t="shared" si="41"/>
        <v>Tuesday</v>
      </c>
      <c r="AA203" s="25" t="str">
        <f t="shared" si="42"/>
        <v/>
      </c>
      <c r="AB203" s="25" t="str">
        <f>VLOOKUP(U203,'Currency Sheet'!A:C,3,)</f>
        <v>DOLLAR</v>
      </c>
      <c r="AC203" s="67" t="str">
        <f>VLOOKUP(P203,'Customer List'!B:D,3,)</f>
        <v>OutStation</v>
      </c>
    </row>
    <row r="204" spans="1:29" hidden="1" x14ac:dyDescent="0.25">
      <c r="A204" s="25">
        <f t="shared" si="44"/>
        <v>203</v>
      </c>
      <c r="B204" s="25" t="s">
        <v>59</v>
      </c>
      <c r="C204" s="45">
        <v>45807</v>
      </c>
      <c r="D204" s="45">
        <v>45818</v>
      </c>
      <c r="E204" s="8">
        <v>533.4</v>
      </c>
      <c r="F204" s="8">
        <f t="shared" si="38"/>
        <v>46939.199999999997</v>
      </c>
      <c r="G204" s="54">
        <f t="shared" si="43"/>
        <v>46939.199999999997</v>
      </c>
      <c r="H204" s="25">
        <v>574306</v>
      </c>
      <c r="I204" s="25" t="s">
        <v>1351</v>
      </c>
      <c r="J204" s="25">
        <v>1</v>
      </c>
      <c r="K204" s="25">
        <v>1</v>
      </c>
      <c r="L204" s="25">
        <f t="shared" si="39"/>
        <v>0</v>
      </c>
      <c r="M204" s="25" t="s">
        <v>145</v>
      </c>
      <c r="N204" s="45">
        <v>45820</v>
      </c>
      <c r="O204" s="54">
        <v>65151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40"/>
        <v>0</v>
      </c>
      <c r="Z204" s="25" t="str">
        <f t="shared" si="41"/>
        <v>Thursday</v>
      </c>
      <c r="AA204" s="25" t="str">
        <f t="shared" si="42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hidden="1" x14ac:dyDescent="0.25">
      <c r="A205" s="25">
        <f t="shared" si="44"/>
        <v>204</v>
      </c>
      <c r="B205" s="25" t="s">
        <v>59</v>
      </c>
      <c r="C205" s="45">
        <v>45807</v>
      </c>
      <c r="D205" s="45">
        <v>45818</v>
      </c>
      <c r="E205" s="8">
        <v>242.9</v>
      </c>
      <c r="F205" s="8">
        <f t="shared" si="38"/>
        <v>21375.200000000001</v>
      </c>
      <c r="G205" s="54">
        <f t="shared" si="43"/>
        <v>21375.200000000001</v>
      </c>
      <c r="H205" s="25">
        <v>575804</v>
      </c>
      <c r="I205" s="25" t="s">
        <v>1352</v>
      </c>
      <c r="J205" s="25">
        <v>1</v>
      </c>
      <c r="K205" s="25">
        <v>1</v>
      </c>
      <c r="L205" s="25">
        <f t="shared" si="39"/>
        <v>0</v>
      </c>
      <c r="M205" s="25" t="s">
        <v>145</v>
      </c>
      <c r="N205" s="45">
        <v>45820</v>
      </c>
      <c r="O205" s="54">
        <v>29668.5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40"/>
        <v>0</v>
      </c>
      <c r="Z205" s="25" t="str">
        <f t="shared" si="41"/>
        <v>Thursday</v>
      </c>
      <c r="AA205" s="25" t="str">
        <f t="shared" si="42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hidden="1" x14ac:dyDescent="0.25">
      <c r="A206" s="25">
        <f t="shared" si="44"/>
        <v>205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38"/>
        <v>46939.199999999997</v>
      </c>
      <c r="G206" s="54">
        <f t="shared" si="43"/>
        <v>46939.199999999997</v>
      </c>
      <c r="H206" s="25">
        <v>576306</v>
      </c>
      <c r="I206" s="25" t="s">
        <v>1353</v>
      </c>
      <c r="J206" s="25">
        <v>1</v>
      </c>
      <c r="K206" s="25">
        <v>1</v>
      </c>
      <c r="L206" s="25">
        <f t="shared" si="39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40"/>
        <v>0</v>
      </c>
      <c r="Z206" s="25" t="str">
        <f t="shared" si="41"/>
        <v>Thursday</v>
      </c>
      <c r="AA206" s="25" t="str">
        <f t="shared" si="42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hidden="1" x14ac:dyDescent="0.25">
      <c r="A207" s="25">
        <f t="shared" si="44"/>
        <v>206</v>
      </c>
      <c r="B207" s="25" t="s">
        <v>59</v>
      </c>
      <c r="C207" s="45">
        <v>45807</v>
      </c>
      <c r="D207" s="45">
        <v>45818</v>
      </c>
      <c r="E207" s="8">
        <v>108.5</v>
      </c>
      <c r="F207" s="8">
        <f t="shared" si="38"/>
        <v>9548</v>
      </c>
      <c r="G207" s="54">
        <f t="shared" si="43"/>
        <v>9548</v>
      </c>
      <c r="H207" s="25">
        <v>609551</v>
      </c>
      <c r="I207" s="25" t="s">
        <v>46</v>
      </c>
      <c r="J207" s="25">
        <v>1</v>
      </c>
      <c r="K207" s="25">
        <v>1</v>
      </c>
      <c r="L207" s="25">
        <f t="shared" si="39"/>
        <v>0</v>
      </c>
      <c r="M207" s="25" t="s">
        <v>146</v>
      </c>
      <c r="N207" s="45">
        <v>45824</v>
      </c>
      <c r="O207" s="54">
        <v>18018.75</v>
      </c>
      <c r="P207" s="25" t="s">
        <v>147</v>
      </c>
      <c r="Q207" s="25" t="s">
        <v>637</v>
      </c>
      <c r="R207" s="25" t="s">
        <v>638</v>
      </c>
      <c r="S207" s="3">
        <v>4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45824</v>
      </c>
      <c r="Y207" s="25">
        <f t="shared" si="40"/>
        <v>0</v>
      </c>
      <c r="Z207" s="25" t="str">
        <f t="shared" si="41"/>
        <v>Monday</v>
      </c>
      <c r="AA207" s="25" t="str">
        <f t="shared" si="42"/>
        <v>Monday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hidden="1" x14ac:dyDescent="0.25">
      <c r="A208" s="25">
        <f t="shared" si="44"/>
        <v>207</v>
      </c>
      <c r="B208" s="25" t="s">
        <v>59</v>
      </c>
      <c r="C208" s="45">
        <v>45807</v>
      </c>
      <c r="D208" s="45">
        <v>45818</v>
      </c>
      <c r="E208" s="8">
        <v>177.1</v>
      </c>
      <c r="F208" s="8">
        <f t="shared" si="38"/>
        <v>15584.8</v>
      </c>
      <c r="G208" s="54">
        <f t="shared" si="43"/>
        <v>31169.599999999999</v>
      </c>
      <c r="H208" s="25">
        <v>640914</v>
      </c>
      <c r="I208" s="25" t="s">
        <v>1354</v>
      </c>
      <c r="J208" s="25">
        <v>2</v>
      </c>
      <c r="K208" s="25">
        <v>2</v>
      </c>
      <c r="L208" s="25">
        <f t="shared" si="39"/>
        <v>0</v>
      </c>
      <c r="M208" s="25" t="s">
        <v>136</v>
      </c>
      <c r="N208" s="45">
        <v>45818</v>
      </c>
      <c r="O208" s="54">
        <v>48626.6</v>
      </c>
      <c r="P208" s="25" t="s">
        <v>166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Lucknow</v>
      </c>
      <c r="W208" s="56"/>
      <c r="X208" s="45"/>
      <c r="Y208" s="25" t="str">
        <f t="shared" si="40"/>
        <v/>
      </c>
      <c r="Z208" s="25" t="str">
        <f t="shared" si="41"/>
        <v>Tuesday</v>
      </c>
      <c r="AA208" s="25" t="str">
        <f t="shared" si="42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hidden="1" x14ac:dyDescent="0.25">
      <c r="A209" s="25">
        <f t="shared" si="44"/>
        <v>208</v>
      </c>
      <c r="B209" s="25" t="s">
        <v>59</v>
      </c>
      <c r="C209" s="45">
        <v>45807</v>
      </c>
      <c r="D209" s="45">
        <v>45818</v>
      </c>
      <c r="E209" s="8">
        <v>493.5</v>
      </c>
      <c r="F209" s="8">
        <f t="shared" si="38"/>
        <v>43428</v>
      </c>
      <c r="G209" s="54">
        <f t="shared" si="43"/>
        <v>130284</v>
      </c>
      <c r="H209" s="25">
        <v>740715</v>
      </c>
      <c r="I209" s="25" t="s">
        <v>1355</v>
      </c>
      <c r="J209" s="25">
        <v>3</v>
      </c>
      <c r="K209" s="25">
        <v>3</v>
      </c>
      <c r="L209" s="25">
        <f t="shared" si="39"/>
        <v>0</v>
      </c>
      <c r="M209" s="25" t="s">
        <v>149</v>
      </c>
      <c r="N209" s="45">
        <v>45818</v>
      </c>
      <c r="O209" s="54">
        <v>200925</v>
      </c>
      <c r="P209" s="25" t="s">
        <v>150</v>
      </c>
      <c r="Q209" s="25"/>
      <c r="R209" s="25"/>
      <c r="S209" s="3">
        <v>4</v>
      </c>
      <c r="T209" s="55"/>
      <c r="U209" s="25" t="s">
        <v>19</v>
      </c>
      <c r="V209" s="25" t="str">
        <f>VLOOKUP(P209,'Customer List'!B:C,2,)</f>
        <v>Banglore</v>
      </c>
      <c r="W209" s="56"/>
      <c r="X209" s="45"/>
      <c r="Y209" s="25" t="str">
        <f t="shared" si="40"/>
        <v/>
      </c>
      <c r="Z209" s="25" t="str">
        <f t="shared" si="41"/>
        <v>Tuesday</v>
      </c>
      <c r="AA209" s="25" t="str">
        <f t="shared" si="42"/>
        <v/>
      </c>
      <c r="AB209" s="25" t="str">
        <f>VLOOKUP(U209,'Currency Sheet'!A:C,3,)</f>
        <v>DOLLAR</v>
      </c>
      <c r="AC209" s="67" t="str">
        <f>VLOOKUP(P209,'Customer List'!B:D,3,)</f>
        <v>OutStation</v>
      </c>
    </row>
    <row r="210" spans="1:29" hidden="1" x14ac:dyDescent="0.25">
      <c r="A210" s="25">
        <f t="shared" si="44"/>
        <v>209</v>
      </c>
      <c r="B210" s="25" t="s">
        <v>59</v>
      </c>
      <c r="C210" s="45">
        <v>45807</v>
      </c>
      <c r="D210" s="45">
        <v>45818</v>
      </c>
      <c r="E210" s="8">
        <v>763.1</v>
      </c>
      <c r="F210" s="8">
        <f t="shared" si="38"/>
        <v>67152.800000000003</v>
      </c>
      <c r="G210" s="54">
        <f t="shared" si="43"/>
        <v>67152.800000000003</v>
      </c>
      <c r="H210" s="25">
        <v>741029</v>
      </c>
      <c r="I210" s="25" t="s">
        <v>1356</v>
      </c>
      <c r="J210" s="25">
        <v>1</v>
      </c>
      <c r="K210" s="25">
        <v>1</v>
      </c>
      <c r="L210" s="25">
        <f t="shared" si="39"/>
        <v>0</v>
      </c>
      <c r="M210" s="25" t="s">
        <v>151</v>
      </c>
      <c r="N210" s="45">
        <v>45820</v>
      </c>
      <c r="O210" s="54">
        <v>100377</v>
      </c>
      <c r="P210" s="25" t="s">
        <v>17</v>
      </c>
      <c r="Q210" s="25" t="s">
        <v>637</v>
      </c>
      <c r="R210" s="25" t="s">
        <v>638</v>
      </c>
      <c r="S210" s="3">
        <v>4</v>
      </c>
      <c r="T210" s="55"/>
      <c r="U210" s="25" t="s">
        <v>19</v>
      </c>
      <c r="V210" s="25" t="str">
        <f>VLOOKUP(P210,'Customer List'!B:C,2,)</f>
        <v>Delhi</v>
      </c>
      <c r="W210" s="56"/>
      <c r="X210" s="45">
        <v>45820</v>
      </c>
      <c r="Y210" s="25">
        <f t="shared" si="40"/>
        <v>0</v>
      </c>
      <c r="Z210" s="25" t="str">
        <f t="shared" si="41"/>
        <v>Thursday</v>
      </c>
      <c r="AA210" s="25" t="str">
        <f t="shared" si="42"/>
        <v>Thursday</v>
      </c>
      <c r="AB210" s="25" t="str">
        <f>VLOOKUP(U210,'Currency Sheet'!A:C,3,)</f>
        <v>DOLLAR</v>
      </c>
      <c r="AC210" s="67" t="str">
        <f>VLOOKUP(P210,'Customer List'!B:D,3,)</f>
        <v>Local</v>
      </c>
    </row>
    <row r="211" spans="1:29" hidden="1" x14ac:dyDescent="0.25">
      <c r="A211" s="25">
        <f t="shared" si="44"/>
        <v>210</v>
      </c>
      <c r="B211" s="25" t="s">
        <v>59</v>
      </c>
      <c r="C211" s="45">
        <v>45807</v>
      </c>
      <c r="D211" s="45">
        <v>45818</v>
      </c>
      <c r="E211" s="8">
        <v>78.400000000000006</v>
      </c>
      <c r="F211" s="8">
        <f t="shared" si="38"/>
        <v>6899.2000000000007</v>
      </c>
      <c r="G211" s="54">
        <f t="shared" si="43"/>
        <v>6899.2000000000007</v>
      </c>
      <c r="H211" s="25">
        <v>803004</v>
      </c>
      <c r="I211" s="25" t="s">
        <v>1357</v>
      </c>
      <c r="J211" s="25">
        <v>1</v>
      </c>
      <c r="K211" s="25">
        <v>1</v>
      </c>
      <c r="L211" s="25">
        <f t="shared" si="39"/>
        <v>0</v>
      </c>
      <c r="M211" s="25" t="s">
        <v>91</v>
      </c>
      <c r="N211" s="45">
        <v>45821</v>
      </c>
      <c r="O211" s="54">
        <v>10936.8</v>
      </c>
      <c r="P211" s="25" t="s">
        <v>92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Gwalior, Mp</v>
      </c>
      <c r="W211" s="56"/>
      <c r="X211" s="45"/>
      <c r="Y211" s="25" t="str">
        <f t="shared" si="40"/>
        <v/>
      </c>
      <c r="Z211" s="25" t="str">
        <f t="shared" si="41"/>
        <v>Friday</v>
      </c>
      <c r="AA211" s="25" t="str">
        <f t="shared" si="42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hidden="1" x14ac:dyDescent="0.25">
      <c r="A212" s="25">
        <f t="shared" si="44"/>
        <v>211</v>
      </c>
      <c r="B212" s="25" t="s">
        <v>152</v>
      </c>
      <c r="C212" s="45">
        <v>45814</v>
      </c>
      <c r="D212" s="45">
        <v>45821</v>
      </c>
      <c r="E212" s="8">
        <v>92.95</v>
      </c>
      <c r="F212" s="8">
        <f t="shared" si="38"/>
        <v>8179.6</v>
      </c>
      <c r="G212" s="54">
        <f t="shared" si="43"/>
        <v>8179.6</v>
      </c>
      <c r="H212" s="25">
        <v>100204</v>
      </c>
      <c r="I212" s="25" t="s">
        <v>62</v>
      </c>
      <c r="J212" s="25">
        <v>1</v>
      </c>
      <c r="K212" s="25">
        <v>1</v>
      </c>
      <c r="L212" s="25">
        <f t="shared" si="39"/>
        <v>0</v>
      </c>
      <c r="M212" s="25" t="s">
        <v>153</v>
      </c>
      <c r="N212" s="45">
        <v>45831</v>
      </c>
      <c r="O212" s="54">
        <v>14300</v>
      </c>
      <c r="P212" s="25" t="s">
        <v>154</v>
      </c>
      <c r="Q212" s="25" t="s">
        <v>1131</v>
      </c>
      <c r="R212" s="25" t="s">
        <v>1131</v>
      </c>
      <c r="S212" s="3">
        <v>4</v>
      </c>
      <c r="T212" s="55"/>
      <c r="U212" s="25" t="s">
        <v>19</v>
      </c>
      <c r="V212" s="25" t="str">
        <f>VLOOKUP(P212,'Customer List'!B:C,2,)</f>
        <v>Noida</v>
      </c>
      <c r="W212" s="56"/>
      <c r="X212" s="45"/>
      <c r="Y212" s="25" t="str">
        <f t="shared" si="40"/>
        <v/>
      </c>
      <c r="Z212" s="25" t="str">
        <f t="shared" si="41"/>
        <v>Monday</v>
      </c>
      <c r="AA212" s="25" t="str">
        <f t="shared" si="42"/>
        <v/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hidden="1" x14ac:dyDescent="0.25">
      <c r="A213" s="25">
        <f t="shared" si="44"/>
        <v>212</v>
      </c>
      <c r="B213" s="25" t="s">
        <v>152</v>
      </c>
      <c r="C213" s="45">
        <v>45814</v>
      </c>
      <c r="D213" s="45">
        <v>45821</v>
      </c>
      <c r="E213" s="8">
        <v>173.6</v>
      </c>
      <c r="F213" s="8">
        <f t="shared" si="38"/>
        <v>15276.8</v>
      </c>
      <c r="G213" s="54">
        <f t="shared" si="43"/>
        <v>15276.8</v>
      </c>
      <c r="H213" s="25">
        <v>100220</v>
      </c>
      <c r="I213" s="25" t="s">
        <v>155</v>
      </c>
      <c r="J213" s="25">
        <v>1</v>
      </c>
      <c r="K213" s="25">
        <v>1</v>
      </c>
      <c r="L213" s="25">
        <f t="shared" si="39"/>
        <v>0</v>
      </c>
      <c r="M213" s="25" t="s">
        <v>156</v>
      </c>
      <c r="N213" s="45">
        <v>45824</v>
      </c>
      <c r="O213" s="54">
        <v>26908</v>
      </c>
      <c r="P213" s="25" t="s">
        <v>27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Chandigarh</v>
      </c>
      <c r="W213" s="56"/>
      <c r="X213" s="45"/>
      <c r="Y213" s="25" t="str">
        <f t="shared" si="40"/>
        <v/>
      </c>
      <c r="Z213" s="25" t="str">
        <f t="shared" si="41"/>
        <v>Monday</v>
      </c>
      <c r="AA213" s="25" t="str">
        <f t="shared" si="42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hidden="1" x14ac:dyDescent="0.25">
      <c r="A214" s="25">
        <f t="shared" si="44"/>
        <v>213</v>
      </c>
      <c r="B214" s="25" t="s">
        <v>152</v>
      </c>
      <c r="C214" s="45">
        <v>45814</v>
      </c>
      <c r="D214" s="45">
        <v>45821</v>
      </c>
      <c r="E214" s="8">
        <v>53.9</v>
      </c>
      <c r="F214" s="8">
        <f t="shared" si="38"/>
        <v>4743.2</v>
      </c>
      <c r="G214" s="54">
        <f t="shared" si="43"/>
        <v>4743.2</v>
      </c>
      <c r="H214" s="25">
        <v>100236</v>
      </c>
      <c r="I214" s="25" t="s">
        <v>44</v>
      </c>
      <c r="J214" s="25">
        <v>1</v>
      </c>
      <c r="K214" s="25">
        <v>1</v>
      </c>
      <c r="L214" s="25">
        <f t="shared" si="39"/>
        <v>0</v>
      </c>
      <c r="M214" s="25" t="s">
        <v>153</v>
      </c>
      <c r="N214" s="45">
        <v>45831</v>
      </c>
      <c r="O214" s="54">
        <v>7700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/>
      <c r="Y214" s="25" t="str">
        <f t="shared" si="40"/>
        <v/>
      </c>
      <c r="Z214" s="25" t="str">
        <f t="shared" si="41"/>
        <v>Monday</v>
      </c>
      <c r="AA214" s="25" t="str">
        <f t="shared" si="42"/>
        <v/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hidden="1" x14ac:dyDescent="0.25">
      <c r="A215" s="25">
        <f t="shared" si="44"/>
        <v>214</v>
      </c>
      <c r="B215" s="25" t="s">
        <v>152</v>
      </c>
      <c r="C215" s="45">
        <v>45814</v>
      </c>
      <c r="D215" s="45">
        <v>45821</v>
      </c>
      <c r="E215" s="8">
        <v>226.1</v>
      </c>
      <c r="F215" s="8">
        <f t="shared" si="38"/>
        <v>19896.8</v>
      </c>
      <c r="G215" s="54">
        <f t="shared" si="43"/>
        <v>19896.8</v>
      </c>
      <c r="H215" s="25">
        <v>100434</v>
      </c>
      <c r="I215" s="25" t="s">
        <v>157</v>
      </c>
      <c r="J215" s="25">
        <v>1</v>
      </c>
      <c r="K215" s="25">
        <v>1</v>
      </c>
      <c r="L215" s="25">
        <f t="shared" si="39"/>
        <v>0</v>
      </c>
      <c r="M215" s="25" t="s">
        <v>156</v>
      </c>
      <c r="N215" s="45">
        <v>45824</v>
      </c>
      <c r="O215" s="54">
        <v>35045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40"/>
        <v/>
      </c>
      <c r="Z215" s="25" t="str">
        <f t="shared" si="41"/>
        <v>Monday</v>
      </c>
      <c r="AA215" s="25" t="str">
        <f t="shared" si="42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hidden="1" x14ac:dyDescent="0.25">
      <c r="A216" s="25">
        <f t="shared" si="44"/>
        <v>215</v>
      </c>
      <c r="B216" s="25" t="s">
        <v>152</v>
      </c>
      <c r="C216" s="45">
        <v>45814</v>
      </c>
      <c r="D216" s="45">
        <v>45821</v>
      </c>
      <c r="E216" s="8">
        <v>204.75</v>
      </c>
      <c r="F216" s="8">
        <f t="shared" si="38"/>
        <v>18018</v>
      </c>
      <c r="G216" s="54">
        <f t="shared" si="43"/>
        <v>18018</v>
      </c>
      <c r="H216" s="25">
        <v>101259</v>
      </c>
      <c r="I216" s="25" t="s">
        <v>158</v>
      </c>
      <c r="J216" s="25">
        <v>1</v>
      </c>
      <c r="K216" s="25">
        <v>1</v>
      </c>
      <c r="L216" s="25">
        <f t="shared" si="39"/>
        <v>0</v>
      </c>
      <c r="M216" s="25" t="s">
        <v>159</v>
      </c>
      <c r="N216" s="45">
        <v>45822</v>
      </c>
      <c r="O216" s="54">
        <v>29620.5</v>
      </c>
      <c r="P216" s="25" t="s">
        <v>1913</v>
      </c>
      <c r="Q216" s="25"/>
      <c r="R216" s="25"/>
      <c r="S216" s="3">
        <v>4</v>
      </c>
      <c r="T216" s="55"/>
      <c r="U216" s="25" t="s">
        <v>19</v>
      </c>
      <c r="V216" s="25" t="str">
        <f>VLOOKUP(P216,'Customer List'!B:C,2,)</f>
        <v>Chandigarh</v>
      </c>
      <c r="W216" s="56"/>
      <c r="X216" s="45"/>
      <c r="Y216" s="25" t="str">
        <f t="shared" si="40"/>
        <v/>
      </c>
      <c r="Z216" s="25" t="str">
        <f t="shared" si="41"/>
        <v>Saturday</v>
      </c>
      <c r="AA216" s="25" t="str">
        <f t="shared" si="42"/>
        <v/>
      </c>
      <c r="AB216" s="25" t="str">
        <f>VLOOKUP(U216,'Currency Sheet'!A:C,3,)</f>
        <v>DOLLAR</v>
      </c>
      <c r="AC216" s="67" t="str">
        <f>VLOOKUP(P216,'Customer List'!B:D,3,)</f>
        <v>OutStation</v>
      </c>
    </row>
    <row r="217" spans="1:29" hidden="1" x14ac:dyDescent="0.25">
      <c r="A217" s="25">
        <f t="shared" si="44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8"/>
        <v>19714.2</v>
      </c>
      <c r="G217" s="54">
        <f t="shared" si="43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9"/>
        <v>0</v>
      </c>
      <c r="M217" s="25" t="s">
        <v>161</v>
      </c>
      <c r="N217" s="45">
        <v>45824</v>
      </c>
      <c r="O217" s="54">
        <v>26419.5</v>
      </c>
      <c r="P217" s="25" t="s">
        <v>43</v>
      </c>
      <c r="Q217" s="25" t="s">
        <v>637</v>
      </c>
      <c r="R217" s="25" t="s">
        <v>638</v>
      </c>
      <c r="S217" s="3">
        <v>4</v>
      </c>
      <c r="T217" s="55"/>
      <c r="U217" s="25" t="s">
        <v>19</v>
      </c>
      <c r="V217" s="25" t="str">
        <f>VLOOKUP(P217,'Customer List'!B:C,2,)</f>
        <v>Faridabad</v>
      </c>
      <c r="W217" s="56"/>
      <c r="X217" s="45">
        <v>45824</v>
      </c>
      <c r="Y217" s="25">
        <f t="shared" si="40"/>
        <v>0</v>
      </c>
      <c r="Z217" s="25" t="str">
        <f t="shared" si="41"/>
        <v>Monday</v>
      </c>
      <c r="AA217" s="25" t="str">
        <f t="shared" si="42"/>
        <v>Monday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hidden="1" x14ac:dyDescent="0.25">
      <c r="A218" s="25">
        <f t="shared" si="44"/>
        <v>217</v>
      </c>
      <c r="B218" s="25" t="s">
        <v>152</v>
      </c>
      <c r="C218" s="45">
        <v>45814</v>
      </c>
      <c r="D218" s="45">
        <v>45821</v>
      </c>
      <c r="E218" s="8">
        <v>224.02500000000001</v>
      </c>
      <c r="F218" s="8">
        <f t="shared" si="38"/>
        <v>19714.2</v>
      </c>
      <c r="G218" s="54">
        <f t="shared" si="43"/>
        <v>19714.2</v>
      </c>
      <c r="H218" s="25">
        <v>104445</v>
      </c>
      <c r="I218" s="25" t="s">
        <v>160</v>
      </c>
      <c r="J218" s="25">
        <v>1</v>
      </c>
      <c r="K218" s="25">
        <v>1</v>
      </c>
      <c r="L218" s="25">
        <f t="shared" si="39"/>
        <v>0</v>
      </c>
      <c r="M218" s="25" t="s">
        <v>162</v>
      </c>
      <c r="N218" s="45">
        <v>45825</v>
      </c>
      <c r="O218" s="54">
        <v>26419.5</v>
      </c>
      <c r="P218" s="25" t="s">
        <v>17</v>
      </c>
      <c r="Q218" s="25" t="s">
        <v>637</v>
      </c>
      <c r="R218" s="25" t="s">
        <v>638</v>
      </c>
      <c r="S218" s="3">
        <v>4</v>
      </c>
      <c r="T218" s="55" t="s">
        <v>163</v>
      </c>
      <c r="U218" s="25" t="s">
        <v>19</v>
      </c>
      <c r="V218" s="25" t="str">
        <f>VLOOKUP(P218,'Customer List'!B:C,2,)</f>
        <v>Delhi</v>
      </c>
      <c r="W218" s="56"/>
      <c r="X218" s="45">
        <v>45825</v>
      </c>
      <c r="Y218" s="25">
        <f t="shared" si="40"/>
        <v>0</v>
      </c>
      <c r="Z218" s="25" t="str">
        <f t="shared" si="41"/>
        <v>Tuesday</v>
      </c>
      <c r="AA218" s="25" t="str">
        <f t="shared" si="42"/>
        <v>Tuesday</v>
      </c>
      <c r="AB218" s="25" t="str">
        <f>VLOOKUP(U218,'Currency Sheet'!A:C,3,)</f>
        <v>DOLLAR</v>
      </c>
      <c r="AC218" s="67" t="str">
        <f>VLOOKUP(P218,'Customer List'!B:D,3,)</f>
        <v>Local</v>
      </c>
    </row>
    <row r="219" spans="1:29" hidden="1" x14ac:dyDescent="0.25">
      <c r="A219" s="25">
        <f t="shared" si="44"/>
        <v>218</v>
      </c>
      <c r="B219" s="25" t="s">
        <v>152</v>
      </c>
      <c r="C219" s="45">
        <v>45814</v>
      </c>
      <c r="D219" s="45">
        <v>45821</v>
      </c>
      <c r="E219" s="8">
        <v>224</v>
      </c>
      <c r="F219" s="8">
        <f t="shared" si="38"/>
        <v>19712</v>
      </c>
      <c r="G219" s="54">
        <f t="shared" si="43"/>
        <v>19712</v>
      </c>
      <c r="H219" s="25">
        <v>118904</v>
      </c>
      <c r="I219" s="25" t="s">
        <v>164</v>
      </c>
      <c r="J219" s="25">
        <v>1</v>
      </c>
      <c r="K219" s="25">
        <v>1</v>
      </c>
      <c r="L219" s="25">
        <f t="shared" si="39"/>
        <v>0</v>
      </c>
      <c r="M219" s="25" t="s">
        <v>165</v>
      </c>
      <c r="N219" s="45">
        <v>45822</v>
      </c>
      <c r="O219" s="54">
        <v>30752</v>
      </c>
      <c r="P219" s="25" t="s">
        <v>166</v>
      </c>
      <c r="Q219" s="25"/>
      <c r="R219" s="25"/>
      <c r="S219" s="3">
        <v>4</v>
      </c>
      <c r="T219" s="55"/>
      <c r="U219" s="25" t="s">
        <v>19</v>
      </c>
      <c r="V219" s="25" t="str">
        <f>VLOOKUP(P219,'Customer List'!B:C,2,)</f>
        <v>Lucknow</v>
      </c>
      <c r="W219" s="56"/>
      <c r="X219" s="45"/>
      <c r="Y219" s="25" t="str">
        <f t="shared" si="40"/>
        <v/>
      </c>
      <c r="Z219" s="25" t="str">
        <f t="shared" si="41"/>
        <v>Saturday</v>
      </c>
      <c r="AA219" s="25" t="str">
        <f t="shared" si="42"/>
        <v/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hidden="1" x14ac:dyDescent="0.25">
      <c r="A220" s="25">
        <f t="shared" si="44"/>
        <v>219</v>
      </c>
      <c r="B220" s="25" t="s">
        <v>152</v>
      </c>
      <c r="C220" s="45">
        <v>45814</v>
      </c>
      <c r="D220" s="45">
        <v>45821</v>
      </c>
      <c r="E220" s="8">
        <v>119.7</v>
      </c>
      <c r="F220" s="8">
        <f t="shared" si="38"/>
        <v>10533.6</v>
      </c>
      <c r="G220" s="54">
        <f t="shared" si="43"/>
        <v>10533.6</v>
      </c>
      <c r="H220" s="25">
        <v>127525</v>
      </c>
      <c r="I220" s="25" t="s">
        <v>167</v>
      </c>
      <c r="J220" s="25">
        <v>1</v>
      </c>
      <c r="K220" s="25">
        <v>1</v>
      </c>
      <c r="L220" s="25">
        <f t="shared" si="39"/>
        <v>0</v>
      </c>
      <c r="M220" s="25" t="s">
        <v>168</v>
      </c>
      <c r="N220" s="45">
        <v>45829</v>
      </c>
      <c r="O220" s="54">
        <v>18553.5</v>
      </c>
      <c r="P220" s="25" t="s">
        <v>169</v>
      </c>
      <c r="Q220" s="25">
        <v>58152285520</v>
      </c>
      <c r="R220" s="25" t="s">
        <v>41</v>
      </c>
      <c r="S220" s="3">
        <v>4</v>
      </c>
      <c r="T220" s="55"/>
      <c r="U220" s="25" t="s">
        <v>19</v>
      </c>
      <c r="V220" s="25" t="str">
        <f>VLOOKUP(P220,'Customer List'!B:C,2,)</f>
        <v>Bhopal</v>
      </c>
      <c r="W220" s="56"/>
      <c r="X220" s="45">
        <v>45832</v>
      </c>
      <c r="Y220" s="25">
        <f t="shared" si="40"/>
        <v>3</v>
      </c>
      <c r="Z220" s="25" t="str">
        <f t="shared" si="41"/>
        <v>Saturday</v>
      </c>
      <c r="AA220" s="25" t="str">
        <f t="shared" si="42"/>
        <v>Tuesday</v>
      </c>
      <c r="AB220" s="25" t="str">
        <f>VLOOKUP(U220,'Currency Sheet'!A:C,3,)</f>
        <v>DOLLAR</v>
      </c>
      <c r="AC220" s="67" t="str">
        <f>VLOOKUP(P220,'Customer List'!B:D,3,)</f>
        <v>OutStation</v>
      </c>
    </row>
    <row r="221" spans="1:29" hidden="1" x14ac:dyDescent="0.25">
      <c r="A221" s="25">
        <f t="shared" si="44"/>
        <v>220</v>
      </c>
      <c r="B221" s="25" t="s">
        <v>152</v>
      </c>
      <c r="C221" s="45">
        <v>45814</v>
      </c>
      <c r="D221" s="45">
        <v>45821</v>
      </c>
      <c r="E221" s="8">
        <v>283.5</v>
      </c>
      <c r="F221" s="8">
        <f t="shared" si="38"/>
        <v>24948</v>
      </c>
      <c r="G221" s="54">
        <f t="shared" si="43"/>
        <v>24948</v>
      </c>
      <c r="H221" s="25">
        <v>129822</v>
      </c>
      <c r="I221" s="25" t="s">
        <v>1358</v>
      </c>
      <c r="J221" s="25">
        <v>1</v>
      </c>
      <c r="K221" s="25">
        <v>1</v>
      </c>
      <c r="L221" s="25">
        <f t="shared" si="39"/>
        <v>0</v>
      </c>
      <c r="M221" s="25" t="s">
        <v>170</v>
      </c>
      <c r="N221" s="45">
        <v>45825</v>
      </c>
      <c r="O221" s="54">
        <v>56497.5</v>
      </c>
      <c r="P221" s="25" t="s">
        <v>1015</v>
      </c>
      <c r="Q221" s="25" t="s">
        <v>637</v>
      </c>
      <c r="R221" s="25" t="s">
        <v>638</v>
      </c>
      <c r="S221" s="3">
        <v>4</v>
      </c>
      <c r="T221" s="55" t="s">
        <v>163</v>
      </c>
      <c r="U221" s="25" t="s">
        <v>19</v>
      </c>
      <c r="V221" s="25" t="str">
        <f>VLOOKUP(P221,'Customer List'!B:C,2,)</f>
        <v>Delhi</v>
      </c>
      <c r="W221" s="56"/>
      <c r="X221" s="45">
        <v>45825</v>
      </c>
      <c r="Y221" s="25">
        <f t="shared" si="40"/>
        <v>0</v>
      </c>
      <c r="Z221" s="25" t="str">
        <f t="shared" si="41"/>
        <v>Tuesday</v>
      </c>
      <c r="AA221" s="25" t="str">
        <f t="shared" si="42"/>
        <v>Tuesday</v>
      </c>
      <c r="AB221" s="25" t="str">
        <f>VLOOKUP(U221,'Currency Sheet'!A:C,3,)</f>
        <v>DOLLAR</v>
      </c>
      <c r="AC221" s="67" t="str">
        <f>VLOOKUP(P221,'Customer List'!B:D,3,)</f>
        <v>Local</v>
      </c>
    </row>
    <row r="222" spans="1:29" hidden="1" x14ac:dyDescent="0.25">
      <c r="A222" s="25">
        <f t="shared" si="44"/>
        <v>221</v>
      </c>
      <c r="B222" s="25" t="s">
        <v>152</v>
      </c>
      <c r="C222" s="45">
        <v>45814</v>
      </c>
      <c r="D222" s="45">
        <v>45821</v>
      </c>
      <c r="E222" s="8">
        <v>74.2</v>
      </c>
      <c r="F222" s="8">
        <f t="shared" si="38"/>
        <v>6529.6</v>
      </c>
      <c r="G222" s="54">
        <f t="shared" si="43"/>
        <v>6529.6</v>
      </c>
      <c r="H222" s="25">
        <v>163002</v>
      </c>
      <c r="I222" s="25" t="s">
        <v>171</v>
      </c>
      <c r="J222" s="25">
        <v>1</v>
      </c>
      <c r="K222" s="25">
        <v>1</v>
      </c>
      <c r="L222" s="25">
        <f t="shared" si="39"/>
        <v>0</v>
      </c>
      <c r="M222" s="25" t="s">
        <v>172</v>
      </c>
      <c r="N222" s="45">
        <v>45822</v>
      </c>
      <c r="O222" s="54">
        <v>11865</v>
      </c>
      <c r="P222" s="25" t="s">
        <v>173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Kolkata</v>
      </c>
      <c r="W222" s="56"/>
      <c r="X222" s="45"/>
      <c r="Y222" s="25" t="str">
        <f t="shared" si="40"/>
        <v/>
      </c>
      <c r="Z222" s="25" t="str">
        <f t="shared" si="41"/>
        <v>Saturday</v>
      </c>
      <c r="AA222" s="25" t="str">
        <f t="shared" si="42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hidden="1" x14ac:dyDescent="0.25">
      <c r="A223" s="25">
        <f t="shared" si="44"/>
        <v>222</v>
      </c>
      <c r="B223" s="25" t="s">
        <v>152</v>
      </c>
      <c r="C223" s="45">
        <v>45814</v>
      </c>
      <c r="D223" s="45">
        <v>45821</v>
      </c>
      <c r="E223" s="8">
        <v>184.8</v>
      </c>
      <c r="F223" s="8">
        <f t="shared" si="38"/>
        <v>16262.400000000001</v>
      </c>
      <c r="G223" s="54">
        <f t="shared" si="43"/>
        <v>16262.400000000001</v>
      </c>
      <c r="H223" s="25">
        <v>300431</v>
      </c>
      <c r="I223" s="25" t="s">
        <v>174</v>
      </c>
      <c r="J223" s="25">
        <v>1</v>
      </c>
      <c r="K223" s="25">
        <v>1</v>
      </c>
      <c r="L223" s="25">
        <f t="shared" si="39"/>
        <v>0</v>
      </c>
      <c r="M223" s="25" t="s">
        <v>175</v>
      </c>
      <c r="N223" s="45">
        <v>45824</v>
      </c>
      <c r="O223" s="54">
        <v>29462.400000000001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40"/>
        <v/>
      </c>
      <c r="Z223" s="25" t="str">
        <f t="shared" si="41"/>
        <v>Monday</v>
      </c>
      <c r="AA223" s="25" t="str">
        <f t="shared" si="42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hidden="1" x14ac:dyDescent="0.25">
      <c r="A224" s="25">
        <f t="shared" si="44"/>
        <v>223</v>
      </c>
      <c r="B224" s="25" t="s">
        <v>152</v>
      </c>
      <c r="C224" s="45">
        <v>45814</v>
      </c>
      <c r="D224" s="45">
        <v>45821</v>
      </c>
      <c r="E224" s="8">
        <v>318</v>
      </c>
      <c r="F224" s="8">
        <f t="shared" si="38"/>
        <v>27984</v>
      </c>
      <c r="G224" s="54">
        <f t="shared" si="43"/>
        <v>27984</v>
      </c>
      <c r="H224" s="25">
        <v>300546</v>
      </c>
      <c r="I224" s="25" t="s">
        <v>177</v>
      </c>
      <c r="J224" s="25">
        <v>1</v>
      </c>
      <c r="K224" s="25">
        <v>1</v>
      </c>
      <c r="L224" s="25">
        <f t="shared" si="39"/>
        <v>0</v>
      </c>
      <c r="M224" s="25" t="s">
        <v>175</v>
      </c>
      <c r="N224" s="45">
        <v>45824</v>
      </c>
      <c r="O224" s="54">
        <v>47318.400000000001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40"/>
        <v/>
      </c>
      <c r="Z224" s="25" t="str">
        <f t="shared" si="41"/>
        <v>Monday</v>
      </c>
      <c r="AA224" s="25" t="str">
        <f t="shared" si="42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hidden="1" x14ac:dyDescent="0.25">
      <c r="A225" s="25">
        <f t="shared" si="44"/>
        <v>224</v>
      </c>
      <c r="B225" s="25" t="s">
        <v>152</v>
      </c>
      <c r="C225" s="45">
        <v>45814</v>
      </c>
      <c r="D225" s="45">
        <v>45821</v>
      </c>
      <c r="E225" s="8">
        <v>297</v>
      </c>
      <c r="F225" s="8">
        <f t="shared" si="38"/>
        <v>26136</v>
      </c>
      <c r="G225" s="54">
        <f t="shared" si="43"/>
        <v>26136</v>
      </c>
      <c r="H225" s="25">
        <v>301046</v>
      </c>
      <c r="I225" s="25" t="s">
        <v>178</v>
      </c>
      <c r="J225" s="25">
        <v>1</v>
      </c>
      <c r="K225" s="25">
        <v>1</v>
      </c>
      <c r="L225" s="25">
        <f t="shared" si="39"/>
        <v>0</v>
      </c>
      <c r="M225" s="25" t="s">
        <v>175</v>
      </c>
      <c r="N225" s="45">
        <v>45824</v>
      </c>
      <c r="O225" s="54">
        <v>44193.599999999999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/>
      <c r="Y225" s="25" t="str">
        <f t="shared" si="40"/>
        <v/>
      </c>
      <c r="Z225" s="25" t="str">
        <f t="shared" si="41"/>
        <v>Monday</v>
      </c>
      <c r="AA225" s="25" t="str">
        <f t="shared" si="42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hidden="1" x14ac:dyDescent="0.25">
      <c r="A226" s="25">
        <f t="shared" si="44"/>
        <v>225</v>
      </c>
      <c r="B226" s="25" t="s">
        <v>152</v>
      </c>
      <c r="C226" s="45">
        <v>45814</v>
      </c>
      <c r="D226" s="45">
        <v>45821</v>
      </c>
      <c r="E226" s="8">
        <v>326.25</v>
      </c>
      <c r="F226" s="8">
        <f t="shared" si="38"/>
        <v>28710</v>
      </c>
      <c r="G226" s="54">
        <f t="shared" si="43"/>
        <v>28710</v>
      </c>
      <c r="H226" s="25">
        <v>301334</v>
      </c>
      <c r="I226" s="25" t="s">
        <v>179</v>
      </c>
      <c r="J226" s="25">
        <v>1</v>
      </c>
      <c r="K226" s="25">
        <v>1</v>
      </c>
      <c r="L226" s="25">
        <f t="shared" si="39"/>
        <v>0</v>
      </c>
      <c r="M226" s="25" t="s">
        <v>180</v>
      </c>
      <c r="N226" s="45">
        <v>45833</v>
      </c>
      <c r="O226" s="54">
        <v>47197.5</v>
      </c>
      <c r="P226" s="25" t="s">
        <v>181</v>
      </c>
      <c r="Q226" s="25" t="s">
        <v>637</v>
      </c>
      <c r="R226" s="25" t="s">
        <v>638</v>
      </c>
      <c r="S226" s="3">
        <v>4</v>
      </c>
      <c r="T226" s="55"/>
      <c r="U226" s="25" t="s">
        <v>19</v>
      </c>
      <c r="V226" s="25" t="str">
        <f>VLOOKUP(P226,'Customer List'!B:C,2,)</f>
        <v>Faridabad</v>
      </c>
      <c r="W226" s="56"/>
      <c r="X226" s="45">
        <v>45833</v>
      </c>
      <c r="Y226" s="25">
        <f t="shared" si="40"/>
        <v>0</v>
      </c>
      <c r="Z226" s="25" t="str">
        <f t="shared" si="41"/>
        <v>Wednesday</v>
      </c>
      <c r="AA226" s="25" t="str">
        <f t="shared" si="42"/>
        <v>Wednesday</v>
      </c>
      <c r="AB226" s="25" t="str">
        <f>VLOOKUP(U226,'Currency Sheet'!A:C,3,)</f>
        <v>DOLLAR</v>
      </c>
      <c r="AC226" s="67" t="str">
        <f>VLOOKUP(P226,'Customer List'!B:D,3,)</f>
        <v>Local</v>
      </c>
    </row>
    <row r="227" spans="1:29" hidden="1" x14ac:dyDescent="0.25">
      <c r="A227" s="25">
        <f t="shared" si="44"/>
        <v>226</v>
      </c>
      <c r="B227" s="25" t="s">
        <v>152</v>
      </c>
      <c r="C227" s="45">
        <v>45814</v>
      </c>
      <c r="D227" s="45">
        <v>45821</v>
      </c>
      <c r="E227" s="8">
        <v>321.75</v>
      </c>
      <c r="F227" s="8">
        <f t="shared" si="38"/>
        <v>28314</v>
      </c>
      <c r="G227" s="54">
        <f t="shared" si="43"/>
        <v>56628</v>
      </c>
      <c r="H227" s="25">
        <v>301344</v>
      </c>
      <c r="I227" s="25" t="s">
        <v>182</v>
      </c>
      <c r="J227" s="25">
        <v>2</v>
      </c>
      <c r="K227" s="25">
        <v>2</v>
      </c>
      <c r="L227" s="25">
        <f t="shared" si="39"/>
        <v>0</v>
      </c>
      <c r="M227" s="25" t="s">
        <v>183</v>
      </c>
      <c r="N227" s="45">
        <v>45824</v>
      </c>
      <c r="O227" s="54">
        <v>86444</v>
      </c>
      <c r="P227" s="25" t="s">
        <v>184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Mumbai</v>
      </c>
      <c r="W227" s="56"/>
      <c r="X227" s="45"/>
      <c r="Y227" s="25" t="str">
        <f t="shared" si="40"/>
        <v/>
      </c>
      <c r="Z227" s="25" t="str">
        <f t="shared" si="41"/>
        <v>Monday</v>
      </c>
      <c r="AA227" s="25" t="str">
        <f t="shared" si="42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hidden="1" x14ac:dyDescent="0.25">
      <c r="A228" s="25">
        <f t="shared" si="44"/>
        <v>227</v>
      </c>
      <c r="B228" s="25" t="s">
        <v>152</v>
      </c>
      <c r="C228" s="45">
        <v>45814</v>
      </c>
      <c r="D228" s="45">
        <v>45821</v>
      </c>
      <c r="E228" s="8">
        <v>94.5</v>
      </c>
      <c r="F228" s="8">
        <f t="shared" si="38"/>
        <v>8316</v>
      </c>
      <c r="G228" s="54">
        <f t="shared" si="43"/>
        <v>8316</v>
      </c>
      <c r="H228" s="25">
        <v>301808</v>
      </c>
      <c r="I228" s="25" t="s">
        <v>185</v>
      </c>
      <c r="J228" s="25">
        <v>1</v>
      </c>
      <c r="K228" s="25">
        <v>1</v>
      </c>
      <c r="L228" s="25">
        <f t="shared" si="39"/>
        <v>0</v>
      </c>
      <c r="M228" s="25" t="s">
        <v>180</v>
      </c>
      <c r="N228" s="45">
        <v>45833</v>
      </c>
      <c r="O228" s="54">
        <v>14647.5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40"/>
        <v>0</v>
      </c>
      <c r="Z228" s="25" t="str">
        <f t="shared" si="41"/>
        <v>Wednesday</v>
      </c>
      <c r="AA228" s="25" t="str">
        <f t="shared" si="42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hidden="1" x14ac:dyDescent="0.25">
      <c r="A229" s="25">
        <f t="shared" si="44"/>
        <v>228</v>
      </c>
      <c r="B229" s="25" t="s">
        <v>152</v>
      </c>
      <c r="C229" s="45">
        <v>45814</v>
      </c>
      <c r="D229" s="45">
        <v>45821</v>
      </c>
      <c r="E229" s="8">
        <v>204.4</v>
      </c>
      <c r="F229" s="8">
        <f t="shared" si="38"/>
        <v>17987.2</v>
      </c>
      <c r="G229" s="54">
        <f t="shared" si="43"/>
        <v>17987.2</v>
      </c>
      <c r="H229" s="25">
        <v>301814</v>
      </c>
      <c r="I229" s="25" t="s">
        <v>89</v>
      </c>
      <c r="J229" s="25">
        <v>1</v>
      </c>
      <c r="K229" s="25">
        <v>1</v>
      </c>
      <c r="L229" s="25">
        <f t="shared" si="39"/>
        <v>0</v>
      </c>
      <c r="M229" s="25" t="s">
        <v>175</v>
      </c>
      <c r="N229" s="45">
        <v>45824</v>
      </c>
      <c r="O229" s="54">
        <v>32587.200000000001</v>
      </c>
      <c r="P229" s="25" t="s">
        <v>176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Banglore</v>
      </c>
      <c r="W229" s="56"/>
      <c r="X229" s="45"/>
      <c r="Y229" s="25" t="str">
        <f t="shared" si="40"/>
        <v/>
      </c>
      <c r="Z229" s="25" t="str">
        <f t="shared" si="41"/>
        <v>Monday</v>
      </c>
      <c r="AA229" s="25" t="str">
        <f t="shared" si="42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hidden="1" x14ac:dyDescent="0.25">
      <c r="A230" s="25">
        <f t="shared" si="44"/>
        <v>229</v>
      </c>
      <c r="B230" s="25" t="s">
        <v>152</v>
      </c>
      <c r="C230" s="45">
        <v>45814</v>
      </c>
      <c r="D230" s="45">
        <v>45821</v>
      </c>
      <c r="E230" s="8">
        <v>326.25</v>
      </c>
      <c r="F230" s="8">
        <f t="shared" si="38"/>
        <v>28710</v>
      </c>
      <c r="G230" s="54">
        <f t="shared" si="43"/>
        <v>28710</v>
      </c>
      <c r="H230" s="25">
        <v>302044</v>
      </c>
      <c r="I230" s="25" t="s">
        <v>93</v>
      </c>
      <c r="J230" s="25">
        <v>1</v>
      </c>
      <c r="K230" s="25">
        <v>1</v>
      </c>
      <c r="L230" s="25">
        <f t="shared" si="39"/>
        <v>0</v>
      </c>
      <c r="M230" s="25" t="s">
        <v>180</v>
      </c>
      <c r="N230" s="45">
        <v>45833</v>
      </c>
      <c r="O230" s="54">
        <v>47197.5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40"/>
        <v>0</v>
      </c>
      <c r="Z230" s="25" t="str">
        <f t="shared" si="41"/>
        <v>Wednesday</v>
      </c>
      <c r="AA230" s="25" t="str">
        <f t="shared" si="42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hidden="1" x14ac:dyDescent="0.25">
      <c r="A231" s="25">
        <f t="shared" si="44"/>
        <v>230</v>
      </c>
      <c r="B231" s="25" t="s">
        <v>152</v>
      </c>
      <c r="C231" s="45">
        <v>45814</v>
      </c>
      <c r="D231" s="45">
        <v>45821</v>
      </c>
      <c r="E231" s="8">
        <v>160.30000000000001</v>
      </c>
      <c r="F231" s="8">
        <f t="shared" si="38"/>
        <v>14106.400000000001</v>
      </c>
      <c r="G231" s="54">
        <f t="shared" si="43"/>
        <v>14106.400000000001</v>
      </c>
      <c r="H231" s="25">
        <v>302106</v>
      </c>
      <c r="I231" s="25" t="s">
        <v>186</v>
      </c>
      <c r="J231" s="25">
        <v>1</v>
      </c>
      <c r="K231" s="25">
        <v>1</v>
      </c>
      <c r="L231" s="25">
        <f t="shared" si="39"/>
        <v>0</v>
      </c>
      <c r="M231" s="25" t="s">
        <v>187</v>
      </c>
      <c r="N231" s="45">
        <v>45824</v>
      </c>
      <c r="O231" s="54">
        <v>25556.400000000001</v>
      </c>
      <c r="P231" s="25" t="s">
        <v>188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Kolkata</v>
      </c>
      <c r="W231" s="56"/>
      <c r="X231" s="45"/>
      <c r="Y231" s="25" t="str">
        <f t="shared" si="40"/>
        <v/>
      </c>
      <c r="Z231" s="25" t="str">
        <f t="shared" si="41"/>
        <v>Monday</v>
      </c>
      <c r="AA231" s="25" t="str">
        <f t="shared" si="42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hidden="1" x14ac:dyDescent="0.25">
      <c r="A232" s="25">
        <f t="shared" si="44"/>
        <v>231</v>
      </c>
      <c r="B232" s="25" t="s">
        <v>152</v>
      </c>
      <c r="C232" s="45">
        <v>45814</v>
      </c>
      <c r="D232" s="45">
        <v>45821</v>
      </c>
      <c r="E232" s="8">
        <v>72.099999999999994</v>
      </c>
      <c r="F232" s="8">
        <f t="shared" si="38"/>
        <v>6344.7999999999993</v>
      </c>
      <c r="G232" s="54">
        <f t="shared" si="43"/>
        <v>6344.7999999999993</v>
      </c>
      <c r="H232" s="25">
        <v>302206</v>
      </c>
      <c r="I232" s="25" t="s">
        <v>189</v>
      </c>
      <c r="J232" s="25">
        <v>1</v>
      </c>
      <c r="K232" s="25">
        <v>1</v>
      </c>
      <c r="L232" s="25">
        <f t="shared" si="39"/>
        <v>0</v>
      </c>
      <c r="M232" s="25" t="s">
        <v>180</v>
      </c>
      <c r="N232" s="45">
        <v>45833</v>
      </c>
      <c r="O232" s="54">
        <v>11175.5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40"/>
        <v>0</v>
      </c>
      <c r="Z232" s="25" t="str">
        <f t="shared" si="41"/>
        <v>Wednesday</v>
      </c>
      <c r="AA232" s="25" t="str">
        <f t="shared" si="42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hidden="1" x14ac:dyDescent="0.25">
      <c r="A233" s="25">
        <f t="shared" si="44"/>
        <v>232</v>
      </c>
      <c r="B233" s="25" t="s">
        <v>152</v>
      </c>
      <c r="C233" s="45">
        <v>45814</v>
      </c>
      <c r="D233" s="45">
        <v>45821</v>
      </c>
      <c r="E233" s="8">
        <v>46.2</v>
      </c>
      <c r="F233" s="8">
        <f t="shared" si="38"/>
        <v>4065.6000000000004</v>
      </c>
      <c r="G233" s="54">
        <f t="shared" si="43"/>
        <v>8131.2000000000007</v>
      </c>
      <c r="H233" s="25">
        <v>302208</v>
      </c>
      <c r="I233" s="25" t="s">
        <v>190</v>
      </c>
      <c r="J233" s="25">
        <v>2</v>
      </c>
      <c r="K233" s="25">
        <v>2</v>
      </c>
      <c r="L233" s="25">
        <f t="shared" si="39"/>
        <v>0</v>
      </c>
      <c r="M233" s="25" t="s">
        <v>191</v>
      </c>
      <c r="N233" s="45">
        <v>45822</v>
      </c>
      <c r="O233" s="54">
        <v>14322</v>
      </c>
      <c r="P233" s="25" t="s">
        <v>192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Chandigarh</v>
      </c>
      <c r="W233" s="56"/>
      <c r="X233" s="45"/>
      <c r="Y233" s="25" t="str">
        <f t="shared" si="40"/>
        <v/>
      </c>
      <c r="Z233" s="25" t="str">
        <f t="shared" si="41"/>
        <v>Saturday</v>
      </c>
      <c r="AA233" s="25" t="str">
        <f t="shared" si="42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hidden="1" x14ac:dyDescent="0.25">
      <c r="A234" s="25">
        <f t="shared" si="44"/>
        <v>233</v>
      </c>
      <c r="B234" s="25" t="s">
        <v>152</v>
      </c>
      <c r="C234" s="45">
        <v>45814</v>
      </c>
      <c r="D234" s="45">
        <v>45821</v>
      </c>
      <c r="E234" s="8">
        <v>185.5</v>
      </c>
      <c r="F234" s="8">
        <f t="shared" si="38"/>
        <v>16324</v>
      </c>
      <c r="G234" s="54">
        <f t="shared" si="43"/>
        <v>16324</v>
      </c>
      <c r="H234" s="25">
        <v>302220</v>
      </c>
      <c r="I234" s="25" t="s">
        <v>95</v>
      </c>
      <c r="J234" s="25">
        <v>1</v>
      </c>
      <c r="K234" s="25">
        <v>1</v>
      </c>
      <c r="L234" s="25">
        <f t="shared" si="39"/>
        <v>0</v>
      </c>
      <c r="M234" s="25" t="s">
        <v>175</v>
      </c>
      <c r="N234" s="45">
        <v>45824</v>
      </c>
      <c r="O234" s="54">
        <v>29574</v>
      </c>
      <c r="P234" s="25" t="s">
        <v>176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Banglore</v>
      </c>
      <c r="W234" s="56"/>
      <c r="X234" s="45"/>
      <c r="Y234" s="25" t="str">
        <f t="shared" si="40"/>
        <v/>
      </c>
      <c r="Z234" s="25" t="str">
        <f t="shared" si="41"/>
        <v>Monday</v>
      </c>
      <c r="AA234" s="25" t="str">
        <f t="shared" si="42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hidden="1" x14ac:dyDescent="0.25">
      <c r="A235" s="25">
        <f t="shared" si="44"/>
        <v>234</v>
      </c>
      <c r="B235" s="25" t="s">
        <v>152</v>
      </c>
      <c r="C235" s="45">
        <v>45814</v>
      </c>
      <c r="D235" s="45">
        <v>45821</v>
      </c>
      <c r="E235" s="8">
        <v>92.4</v>
      </c>
      <c r="F235" s="8">
        <f t="shared" si="38"/>
        <v>8131.2000000000007</v>
      </c>
      <c r="G235" s="54">
        <f t="shared" si="43"/>
        <v>8131.2000000000007</v>
      </c>
      <c r="H235" s="25">
        <v>302304</v>
      </c>
      <c r="I235" s="25" t="s">
        <v>193</v>
      </c>
      <c r="J235" s="25">
        <v>1</v>
      </c>
      <c r="K235" s="25">
        <v>1</v>
      </c>
      <c r="L235" s="25">
        <f t="shared" si="39"/>
        <v>0</v>
      </c>
      <c r="M235" s="25" t="s">
        <v>194</v>
      </c>
      <c r="N235" s="45">
        <v>45824</v>
      </c>
      <c r="O235" s="54">
        <v>15345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40"/>
        <v/>
      </c>
      <c r="Z235" s="25" t="str">
        <f t="shared" si="41"/>
        <v>Monday</v>
      </c>
      <c r="AA235" s="25" t="str">
        <f t="shared" si="42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hidden="1" x14ac:dyDescent="0.25">
      <c r="A236" s="25">
        <f t="shared" si="44"/>
        <v>235</v>
      </c>
      <c r="B236" s="25" t="s">
        <v>152</v>
      </c>
      <c r="C236" s="45">
        <v>45814</v>
      </c>
      <c r="D236" s="45">
        <v>45821</v>
      </c>
      <c r="E236" s="8">
        <v>176.4</v>
      </c>
      <c r="F236" s="8">
        <f t="shared" si="38"/>
        <v>15523.2</v>
      </c>
      <c r="G236" s="54">
        <f t="shared" si="43"/>
        <v>15523.2</v>
      </c>
      <c r="H236" s="25">
        <v>302506</v>
      </c>
      <c r="I236" s="25" t="s">
        <v>96</v>
      </c>
      <c r="J236" s="25">
        <v>1</v>
      </c>
      <c r="K236" s="25">
        <v>1</v>
      </c>
      <c r="L236" s="25">
        <f t="shared" si="39"/>
        <v>0</v>
      </c>
      <c r="M236" s="25" t="s">
        <v>194</v>
      </c>
      <c r="N236" s="45">
        <v>45824</v>
      </c>
      <c r="O236" s="54">
        <v>29295</v>
      </c>
      <c r="P236" s="25" t="s">
        <v>195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Kanpur</v>
      </c>
      <c r="W236" s="56"/>
      <c r="X236" s="45"/>
      <c r="Y236" s="25" t="str">
        <f t="shared" si="40"/>
        <v/>
      </c>
      <c r="Z236" s="25" t="str">
        <f t="shared" si="41"/>
        <v>Monday</v>
      </c>
      <c r="AA236" s="25" t="str">
        <f t="shared" si="42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hidden="1" x14ac:dyDescent="0.25">
      <c r="A237" s="25">
        <f t="shared" si="44"/>
        <v>236</v>
      </c>
      <c r="B237" s="25" t="s">
        <v>152</v>
      </c>
      <c r="C237" s="45">
        <v>45814</v>
      </c>
      <c r="D237" s="45">
        <v>45821</v>
      </c>
      <c r="E237" s="8">
        <v>326.25</v>
      </c>
      <c r="F237" s="8">
        <f t="shared" si="38"/>
        <v>28710</v>
      </c>
      <c r="G237" s="54">
        <f t="shared" si="43"/>
        <v>28710</v>
      </c>
      <c r="H237" s="25">
        <v>303430</v>
      </c>
      <c r="I237" s="25" t="s">
        <v>103</v>
      </c>
      <c r="J237" s="25">
        <v>1</v>
      </c>
      <c r="K237" s="25">
        <v>1</v>
      </c>
      <c r="L237" s="25">
        <f t="shared" si="39"/>
        <v>0</v>
      </c>
      <c r="M237" s="25" t="s">
        <v>180</v>
      </c>
      <c r="N237" s="45">
        <v>45833</v>
      </c>
      <c r="O237" s="54">
        <v>47197.5</v>
      </c>
      <c r="P237" s="25" t="s">
        <v>181</v>
      </c>
      <c r="Q237" s="25" t="s">
        <v>637</v>
      </c>
      <c r="R237" s="25" t="s">
        <v>638</v>
      </c>
      <c r="S237" s="3">
        <v>4</v>
      </c>
      <c r="T237" s="55"/>
      <c r="U237" s="25" t="s">
        <v>19</v>
      </c>
      <c r="V237" s="25" t="str">
        <f>VLOOKUP(P237,'Customer List'!B:C,2,)</f>
        <v>Faridabad</v>
      </c>
      <c r="W237" s="56"/>
      <c r="X237" s="45">
        <v>45833</v>
      </c>
      <c r="Y237" s="25">
        <f t="shared" si="40"/>
        <v>0</v>
      </c>
      <c r="Z237" s="25" t="str">
        <f t="shared" si="41"/>
        <v>Wednesday</v>
      </c>
      <c r="AA237" s="25" t="str">
        <f t="shared" si="42"/>
        <v>Wednesday</v>
      </c>
      <c r="AB237" s="25" t="str">
        <f>VLOOKUP(U237,'Currency Sheet'!A:C,3,)</f>
        <v>DOLLAR</v>
      </c>
      <c r="AC237" s="67" t="str">
        <f>VLOOKUP(P237,'Customer List'!B:D,3,)</f>
        <v>Local</v>
      </c>
    </row>
    <row r="238" spans="1:29" hidden="1" x14ac:dyDescent="0.25">
      <c r="A238" s="25">
        <f t="shared" si="44"/>
        <v>237</v>
      </c>
      <c r="B238" s="25" t="s">
        <v>152</v>
      </c>
      <c r="C238" s="45">
        <v>45814</v>
      </c>
      <c r="D238" s="45">
        <v>45821</v>
      </c>
      <c r="E238" s="8">
        <v>50.4</v>
      </c>
      <c r="F238" s="8">
        <f t="shared" si="38"/>
        <v>4435.2</v>
      </c>
      <c r="G238" s="54">
        <f t="shared" si="43"/>
        <v>4435.2</v>
      </c>
      <c r="H238" s="25">
        <v>304006</v>
      </c>
      <c r="I238" s="25" t="s">
        <v>196</v>
      </c>
      <c r="J238" s="25">
        <v>1</v>
      </c>
      <c r="K238" s="25">
        <v>1</v>
      </c>
      <c r="L238" s="25">
        <f t="shared" si="39"/>
        <v>0</v>
      </c>
      <c r="M238" s="25" t="s">
        <v>197</v>
      </c>
      <c r="N238" s="45">
        <v>45822</v>
      </c>
      <c r="O238" s="54">
        <v>7812</v>
      </c>
      <c r="P238" s="25" t="s">
        <v>192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Chandigarh</v>
      </c>
      <c r="W238" s="56"/>
      <c r="X238" s="45"/>
      <c r="Y238" s="25" t="str">
        <f t="shared" si="40"/>
        <v/>
      </c>
      <c r="Z238" s="25" t="str">
        <f t="shared" si="41"/>
        <v>Saturday</v>
      </c>
      <c r="AA238" s="25" t="str">
        <f t="shared" si="42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hidden="1" x14ac:dyDescent="0.25">
      <c r="A239" s="25">
        <f t="shared" si="44"/>
        <v>238</v>
      </c>
      <c r="B239" s="25" t="s">
        <v>152</v>
      </c>
      <c r="C239" s="45">
        <v>45814</v>
      </c>
      <c r="D239" s="45">
        <v>45821</v>
      </c>
      <c r="E239" s="8">
        <v>285.75</v>
      </c>
      <c r="F239" s="8">
        <f t="shared" si="38"/>
        <v>25146</v>
      </c>
      <c r="G239" s="54">
        <f t="shared" si="43"/>
        <v>25146</v>
      </c>
      <c r="H239" s="25">
        <v>304032</v>
      </c>
      <c r="I239" s="25" t="s">
        <v>198</v>
      </c>
      <c r="J239" s="25">
        <v>1</v>
      </c>
      <c r="K239" s="25">
        <v>1</v>
      </c>
      <c r="L239" s="25">
        <f t="shared" si="39"/>
        <v>0</v>
      </c>
      <c r="M239" s="25" t="s">
        <v>180</v>
      </c>
      <c r="N239" s="45">
        <v>45833</v>
      </c>
      <c r="O239" s="54">
        <v>41338.5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40"/>
        <v>0</v>
      </c>
      <c r="Z239" s="25" t="str">
        <f t="shared" si="41"/>
        <v>Wednesday</v>
      </c>
      <c r="AA239" s="25" t="str">
        <f t="shared" si="42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hidden="1" x14ac:dyDescent="0.25">
      <c r="A240" s="25">
        <f t="shared" si="44"/>
        <v>239</v>
      </c>
      <c r="B240" s="25" t="s">
        <v>152</v>
      </c>
      <c r="C240" s="45">
        <v>45814</v>
      </c>
      <c r="D240" s="45">
        <v>45821</v>
      </c>
      <c r="E240" s="8">
        <v>187.6</v>
      </c>
      <c r="F240" s="8">
        <f t="shared" si="38"/>
        <v>16508.8</v>
      </c>
      <c r="G240" s="54">
        <f t="shared" si="43"/>
        <v>33017.599999999999</v>
      </c>
      <c r="H240" s="25">
        <v>304122</v>
      </c>
      <c r="I240" s="25" t="s">
        <v>199</v>
      </c>
      <c r="J240" s="25">
        <v>2</v>
      </c>
      <c r="K240" s="25">
        <v>2</v>
      </c>
      <c r="L240" s="25">
        <f t="shared" si="39"/>
        <v>0</v>
      </c>
      <c r="M240" s="25" t="s">
        <v>200</v>
      </c>
      <c r="N240" s="45">
        <v>45824</v>
      </c>
      <c r="O240" s="54">
        <v>62310</v>
      </c>
      <c r="P240" s="25" t="s">
        <v>188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Kolkata</v>
      </c>
      <c r="W240" s="56"/>
      <c r="X240" s="45"/>
      <c r="Y240" s="25" t="str">
        <f t="shared" si="40"/>
        <v/>
      </c>
      <c r="Z240" s="25" t="str">
        <f t="shared" si="41"/>
        <v>Monday</v>
      </c>
      <c r="AA240" s="25" t="str">
        <f t="shared" si="42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hidden="1" x14ac:dyDescent="0.25">
      <c r="A241" s="25">
        <f t="shared" si="44"/>
        <v>240</v>
      </c>
      <c r="B241" s="25" t="s">
        <v>152</v>
      </c>
      <c r="C241" s="45">
        <v>45814</v>
      </c>
      <c r="D241" s="45">
        <v>45821</v>
      </c>
      <c r="E241" s="8">
        <v>184.8</v>
      </c>
      <c r="F241" s="8">
        <f t="shared" si="38"/>
        <v>16262.400000000001</v>
      </c>
      <c r="G241" s="54">
        <f t="shared" si="43"/>
        <v>16262.400000000001</v>
      </c>
      <c r="H241" s="25">
        <v>304123</v>
      </c>
      <c r="I241" s="25" t="s">
        <v>201</v>
      </c>
      <c r="J241" s="25">
        <v>1</v>
      </c>
      <c r="K241" s="25">
        <v>1</v>
      </c>
      <c r="L241" s="25">
        <f t="shared" si="39"/>
        <v>0</v>
      </c>
      <c r="M241" s="25" t="s">
        <v>202</v>
      </c>
      <c r="N241" s="45">
        <v>45822</v>
      </c>
      <c r="O241" s="54">
        <v>28644</v>
      </c>
      <c r="P241" s="25" t="s">
        <v>192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Chandigarh</v>
      </c>
      <c r="W241" s="56"/>
      <c r="X241" s="45"/>
      <c r="Y241" s="25" t="str">
        <f t="shared" si="40"/>
        <v/>
      </c>
      <c r="Z241" s="25" t="str">
        <f t="shared" si="41"/>
        <v>Saturday</v>
      </c>
      <c r="AA241" s="25" t="str">
        <f t="shared" si="42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hidden="1" x14ac:dyDescent="0.25">
      <c r="A242" s="25">
        <f t="shared" si="44"/>
        <v>241</v>
      </c>
      <c r="B242" s="25" t="s">
        <v>152</v>
      </c>
      <c r="C242" s="45">
        <v>45814</v>
      </c>
      <c r="D242" s="45">
        <v>45821</v>
      </c>
      <c r="E242" s="8">
        <v>185.5</v>
      </c>
      <c r="F242" s="8">
        <f t="shared" si="38"/>
        <v>16324</v>
      </c>
      <c r="G242" s="54">
        <f t="shared" si="43"/>
        <v>16324</v>
      </c>
      <c r="H242" s="25">
        <v>304218</v>
      </c>
      <c r="I242" s="25" t="s">
        <v>108</v>
      </c>
      <c r="J242" s="25">
        <v>1</v>
      </c>
      <c r="K242" s="25">
        <v>1</v>
      </c>
      <c r="L242" s="25">
        <f t="shared" si="39"/>
        <v>0</v>
      </c>
      <c r="M242" s="25" t="s">
        <v>200</v>
      </c>
      <c r="N242" s="45">
        <v>45824</v>
      </c>
      <c r="O242" s="54">
        <v>29574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/>
      <c r="Y242" s="25" t="str">
        <f t="shared" si="40"/>
        <v/>
      </c>
      <c r="Z242" s="25" t="str">
        <f t="shared" si="41"/>
        <v>Monday</v>
      </c>
      <c r="AA242" s="25" t="str">
        <f t="shared" si="42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hidden="1" x14ac:dyDescent="0.25">
      <c r="A243" s="25">
        <f t="shared" si="44"/>
        <v>242</v>
      </c>
      <c r="B243" s="25" t="s">
        <v>152</v>
      </c>
      <c r="C243" s="45">
        <v>45814</v>
      </c>
      <c r="D243" s="45">
        <v>45821</v>
      </c>
      <c r="E243" s="8">
        <v>326.25</v>
      </c>
      <c r="F243" s="8">
        <f t="shared" si="38"/>
        <v>28710</v>
      </c>
      <c r="G243" s="54">
        <f t="shared" si="43"/>
        <v>28710</v>
      </c>
      <c r="H243" s="25">
        <v>305044</v>
      </c>
      <c r="I243" s="25" t="s">
        <v>203</v>
      </c>
      <c r="J243" s="25">
        <v>1</v>
      </c>
      <c r="K243" s="25">
        <v>1</v>
      </c>
      <c r="L243" s="25">
        <f t="shared" si="39"/>
        <v>0</v>
      </c>
      <c r="M243" s="25" t="s">
        <v>180</v>
      </c>
      <c r="N243" s="45">
        <v>45833</v>
      </c>
      <c r="O243" s="54">
        <v>47197.5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40"/>
        <v>0</v>
      </c>
      <c r="Z243" s="25" t="str">
        <f t="shared" si="41"/>
        <v>Wednesday</v>
      </c>
      <c r="AA243" s="25" t="str">
        <f t="shared" si="42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hidden="1" x14ac:dyDescent="0.25">
      <c r="A244" s="25">
        <f t="shared" si="44"/>
        <v>243</v>
      </c>
      <c r="B244" s="25" t="s">
        <v>152</v>
      </c>
      <c r="C244" s="45">
        <v>45814</v>
      </c>
      <c r="D244" s="45">
        <v>45821</v>
      </c>
      <c r="E244" s="8">
        <v>259</v>
      </c>
      <c r="F244" s="8">
        <f t="shared" si="38"/>
        <v>22792</v>
      </c>
      <c r="G244" s="54">
        <f t="shared" si="43"/>
        <v>22792</v>
      </c>
      <c r="H244" s="25">
        <v>305116</v>
      </c>
      <c r="I244" s="25" t="s">
        <v>109</v>
      </c>
      <c r="J244" s="25">
        <v>1</v>
      </c>
      <c r="K244" s="25">
        <v>1</v>
      </c>
      <c r="L244" s="25">
        <f t="shared" si="39"/>
        <v>0</v>
      </c>
      <c r="M244" s="25" t="s">
        <v>180</v>
      </c>
      <c r="N244" s="45">
        <v>45833</v>
      </c>
      <c r="O244" s="54">
        <v>40145.5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40"/>
        <v>0</v>
      </c>
      <c r="Z244" s="25" t="str">
        <f t="shared" si="41"/>
        <v>Wednesday</v>
      </c>
      <c r="AA244" s="25" t="str">
        <f t="shared" si="42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hidden="1" x14ac:dyDescent="0.25">
      <c r="A245" s="25">
        <f t="shared" si="44"/>
        <v>244</v>
      </c>
      <c r="B245" s="25" t="s">
        <v>152</v>
      </c>
      <c r="C245" s="45">
        <v>45814</v>
      </c>
      <c r="D245" s="45">
        <v>45821</v>
      </c>
      <c r="E245" s="8">
        <v>242.9</v>
      </c>
      <c r="F245" s="8">
        <f t="shared" si="38"/>
        <v>21375.200000000001</v>
      </c>
      <c r="G245" s="54">
        <f t="shared" si="43"/>
        <v>21375.200000000001</v>
      </c>
      <c r="H245" s="25">
        <v>307654</v>
      </c>
      <c r="I245" s="25" t="s">
        <v>204</v>
      </c>
      <c r="J245" s="25">
        <v>1</v>
      </c>
      <c r="K245" s="25">
        <v>1</v>
      </c>
      <c r="L245" s="25">
        <f t="shared" si="39"/>
        <v>0</v>
      </c>
      <c r="M245" s="25" t="s">
        <v>180</v>
      </c>
      <c r="N245" s="45">
        <v>45833</v>
      </c>
      <c r="O245" s="54">
        <v>37649.5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40"/>
        <v>0</v>
      </c>
      <c r="Z245" s="25" t="str">
        <f t="shared" si="41"/>
        <v>Wednesday</v>
      </c>
      <c r="AA245" s="25" t="str">
        <f t="shared" si="42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hidden="1" x14ac:dyDescent="0.25">
      <c r="A246" s="25">
        <f t="shared" si="44"/>
        <v>245</v>
      </c>
      <c r="B246" s="25" t="s">
        <v>152</v>
      </c>
      <c r="C246" s="45">
        <v>45814</v>
      </c>
      <c r="D246" s="45">
        <v>45821</v>
      </c>
      <c r="E246" s="8">
        <v>196</v>
      </c>
      <c r="F246" s="8">
        <f t="shared" si="38"/>
        <v>17248</v>
      </c>
      <c r="G246" s="54">
        <f t="shared" si="43"/>
        <v>34496</v>
      </c>
      <c r="H246" s="25">
        <v>311504</v>
      </c>
      <c r="I246" s="25" t="s">
        <v>1359</v>
      </c>
      <c r="J246" s="25">
        <v>2</v>
      </c>
      <c r="K246" s="25">
        <v>2</v>
      </c>
      <c r="L246" s="25">
        <f t="shared" si="39"/>
        <v>0</v>
      </c>
      <c r="M246" s="25" t="s">
        <v>205</v>
      </c>
      <c r="N246" s="45">
        <v>45824</v>
      </c>
      <c r="O246" s="54">
        <v>60760</v>
      </c>
      <c r="P246" s="25" t="s">
        <v>1900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Banglore</v>
      </c>
      <c r="W246" s="56"/>
      <c r="X246" s="45"/>
      <c r="Y246" s="25" t="str">
        <f t="shared" si="40"/>
        <v/>
      </c>
      <c r="Z246" s="25" t="str">
        <f t="shared" si="41"/>
        <v>Monday</v>
      </c>
      <c r="AA246" s="25" t="str">
        <f t="shared" si="42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hidden="1" x14ac:dyDescent="0.25">
      <c r="A247" s="25">
        <f t="shared" si="44"/>
        <v>246</v>
      </c>
      <c r="B247" s="25" t="s">
        <v>152</v>
      </c>
      <c r="C247" s="45">
        <v>45814</v>
      </c>
      <c r="D247" s="45">
        <v>45821</v>
      </c>
      <c r="E247" s="8">
        <v>186.9</v>
      </c>
      <c r="F247" s="8">
        <f t="shared" si="38"/>
        <v>16447.2</v>
      </c>
      <c r="G247" s="54">
        <f t="shared" si="43"/>
        <v>16447.2</v>
      </c>
      <c r="H247" s="25">
        <v>312108</v>
      </c>
      <c r="I247" s="25" t="s">
        <v>21</v>
      </c>
      <c r="J247" s="25">
        <v>1</v>
      </c>
      <c r="K247" s="25">
        <v>1</v>
      </c>
      <c r="L247" s="25">
        <f t="shared" si="39"/>
        <v>0</v>
      </c>
      <c r="M247" s="25" t="s">
        <v>206</v>
      </c>
      <c r="N247" s="45">
        <v>45824</v>
      </c>
      <c r="O247" s="54">
        <v>30211.05</v>
      </c>
      <c r="P247" s="25" t="s">
        <v>207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Hyderabad</v>
      </c>
      <c r="W247" s="56"/>
      <c r="X247" s="45"/>
      <c r="Y247" s="25" t="str">
        <f t="shared" si="40"/>
        <v/>
      </c>
      <c r="Z247" s="25" t="str">
        <f t="shared" si="41"/>
        <v>Monday</v>
      </c>
      <c r="AA247" s="25" t="str">
        <f t="shared" si="42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hidden="1" x14ac:dyDescent="0.25">
      <c r="A248" s="25">
        <f t="shared" si="44"/>
        <v>247</v>
      </c>
      <c r="B248" s="25" t="s">
        <v>152</v>
      </c>
      <c r="C248" s="45">
        <v>45814</v>
      </c>
      <c r="D248" s="45">
        <v>45821</v>
      </c>
      <c r="E248" s="8">
        <v>203.7</v>
      </c>
      <c r="F248" s="8">
        <f t="shared" si="38"/>
        <v>17925.599999999999</v>
      </c>
      <c r="G248" s="54">
        <f t="shared" si="43"/>
        <v>17925.599999999999</v>
      </c>
      <c r="H248" s="25">
        <v>314510</v>
      </c>
      <c r="I248" s="25" t="s">
        <v>37</v>
      </c>
      <c r="J248" s="25">
        <v>1</v>
      </c>
      <c r="K248" s="25">
        <v>1</v>
      </c>
      <c r="L248" s="25">
        <f t="shared" si="39"/>
        <v>0</v>
      </c>
      <c r="M248" s="25" t="s">
        <v>187</v>
      </c>
      <c r="N248" s="45">
        <v>45824</v>
      </c>
      <c r="O248" s="54">
        <v>32475.599999999999</v>
      </c>
      <c r="P248" s="25" t="s">
        <v>188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Kolkata</v>
      </c>
      <c r="W248" s="56"/>
      <c r="X248" s="45"/>
      <c r="Y248" s="25" t="str">
        <f t="shared" si="40"/>
        <v/>
      </c>
      <c r="Z248" s="25" t="str">
        <f t="shared" si="41"/>
        <v>Monday</v>
      </c>
      <c r="AA248" s="25" t="str">
        <f t="shared" si="42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hidden="1" x14ac:dyDescent="0.25">
      <c r="A249" s="25">
        <f t="shared" si="44"/>
        <v>248</v>
      </c>
      <c r="B249" s="25" t="s">
        <v>152</v>
      </c>
      <c r="C249" s="45">
        <v>45814</v>
      </c>
      <c r="D249" s="45">
        <v>45821</v>
      </c>
      <c r="E249" s="8">
        <v>123.2</v>
      </c>
      <c r="F249" s="8">
        <f t="shared" si="38"/>
        <v>10841.6</v>
      </c>
      <c r="G249" s="54">
        <f t="shared" si="43"/>
        <v>21683.200000000001</v>
      </c>
      <c r="H249" s="25">
        <v>316317</v>
      </c>
      <c r="I249" s="25" t="s">
        <v>113</v>
      </c>
      <c r="J249" s="25">
        <v>2</v>
      </c>
      <c r="K249" s="25">
        <v>2</v>
      </c>
      <c r="L249" s="25">
        <f t="shared" si="39"/>
        <v>0</v>
      </c>
      <c r="M249" s="25" t="s">
        <v>208</v>
      </c>
      <c r="N249" s="45">
        <v>45821</v>
      </c>
      <c r="O249" s="54">
        <v>33792</v>
      </c>
      <c r="P249" s="25" t="s">
        <v>209</v>
      </c>
      <c r="Q249" s="25" t="s">
        <v>1131</v>
      </c>
      <c r="R249" s="25" t="s">
        <v>1131</v>
      </c>
      <c r="S249" s="3">
        <v>4</v>
      </c>
      <c r="T249" s="55"/>
      <c r="U249" s="25" t="s">
        <v>19</v>
      </c>
      <c r="V249" s="25" t="str">
        <f>VLOOKUP(P249,'Customer List'!B:C,2,)</f>
        <v>Delhi</v>
      </c>
      <c r="W249" s="56"/>
      <c r="X249" s="45"/>
      <c r="Y249" s="25" t="str">
        <f t="shared" si="40"/>
        <v/>
      </c>
      <c r="Z249" s="25" t="str">
        <f t="shared" si="41"/>
        <v>Friday</v>
      </c>
      <c r="AA249" s="25" t="str">
        <f t="shared" si="42"/>
        <v/>
      </c>
      <c r="AB249" s="25" t="str">
        <f>VLOOKUP(U249,'Currency Sheet'!A:C,3,)</f>
        <v>DOLLAR</v>
      </c>
      <c r="AC249" s="67" t="str">
        <f>VLOOKUP(P249,'Customer List'!B:D,3,)</f>
        <v>Local</v>
      </c>
    </row>
    <row r="250" spans="1:29" hidden="1" x14ac:dyDescent="0.25">
      <c r="A250" s="25">
        <f t="shared" si="44"/>
        <v>249</v>
      </c>
      <c r="B250" s="25" t="s">
        <v>152</v>
      </c>
      <c r="C250" s="45">
        <v>45814</v>
      </c>
      <c r="D250" s="45">
        <v>45821</v>
      </c>
      <c r="E250" s="8">
        <v>242.9</v>
      </c>
      <c r="F250" s="8">
        <f t="shared" si="38"/>
        <v>21375.200000000001</v>
      </c>
      <c r="G250" s="54">
        <f t="shared" si="43"/>
        <v>21375.200000000001</v>
      </c>
      <c r="H250" s="25">
        <v>317352</v>
      </c>
      <c r="I250" s="25" t="s">
        <v>210</v>
      </c>
      <c r="J250" s="25">
        <v>1</v>
      </c>
      <c r="K250" s="25">
        <v>1</v>
      </c>
      <c r="L250" s="25">
        <f t="shared" si="39"/>
        <v>0</v>
      </c>
      <c r="M250" s="25" t="s">
        <v>211</v>
      </c>
      <c r="N250" s="45">
        <v>45822</v>
      </c>
      <c r="O250" s="54">
        <v>34960.25</v>
      </c>
      <c r="P250" s="25" t="s">
        <v>212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40"/>
        <v/>
      </c>
      <c r="Z250" s="25" t="str">
        <f t="shared" si="41"/>
        <v>Saturday</v>
      </c>
      <c r="AA250" s="25" t="str">
        <f t="shared" si="42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hidden="1" x14ac:dyDescent="0.25">
      <c r="A251" s="25">
        <f t="shared" si="44"/>
        <v>250</v>
      </c>
      <c r="B251" s="25" t="s">
        <v>152</v>
      </c>
      <c r="C251" s="45">
        <v>45814</v>
      </c>
      <c r="D251" s="45">
        <v>45821</v>
      </c>
      <c r="E251" s="8">
        <v>313.5</v>
      </c>
      <c r="F251" s="8">
        <f t="shared" si="38"/>
        <v>27588</v>
      </c>
      <c r="G251" s="54">
        <f t="shared" si="43"/>
        <v>27588</v>
      </c>
      <c r="H251" s="25">
        <v>321140</v>
      </c>
      <c r="I251" s="25" t="s">
        <v>1360</v>
      </c>
      <c r="J251" s="25">
        <v>1</v>
      </c>
      <c r="K251" s="25">
        <v>1</v>
      </c>
      <c r="L251" s="25">
        <f t="shared" si="39"/>
        <v>0</v>
      </c>
      <c r="M251" s="25" t="s">
        <v>175</v>
      </c>
      <c r="N251" s="45">
        <v>45824</v>
      </c>
      <c r="O251" s="54">
        <v>46648.800000000003</v>
      </c>
      <c r="P251" s="25" t="s">
        <v>176</v>
      </c>
      <c r="Q251" s="25"/>
      <c r="R251" s="25"/>
      <c r="S251" s="3">
        <v>4</v>
      </c>
      <c r="T251" s="55"/>
      <c r="U251" s="25" t="s">
        <v>19</v>
      </c>
      <c r="V251" s="25" t="str">
        <f>VLOOKUP(P251,'Customer List'!B:C,2,)</f>
        <v>Banglore</v>
      </c>
      <c r="W251" s="56"/>
      <c r="X251" s="45"/>
      <c r="Y251" s="25" t="str">
        <f t="shared" si="40"/>
        <v/>
      </c>
      <c r="Z251" s="25" t="str">
        <f t="shared" si="41"/>
        <v>Monday</v>
      </c>
      <c r="AA251" s="25" t="str">
        <f t="shared" si="42"/>
        <v/>
      </c>
      <c r="AB251" s="25" t="str">
        <f>VLOOKUP(U251,'Currency Sheet'!A:C,3,)</f>
        <v>DOLLAR</v>
      </c>
      <c r="AC251" s="67" t="str">
        <f>VLOOKUP(P251,'Customer List'!B:D,3,)</f>
        <v>OutStation</v>
      </c>
    </row>
    <row r="252" spans="1:29" hidden="1" x14ac:dyDescent="0.25">
      <c r="A252" s="25">
        <f t="shared" si="44"/>
        <v>251</v>
      </c>
      <c r="B252" s="25" t="s">
        <v>152</v>
      </c>
      <c r="C252" s="45">
        <v>45814</v>
      </c>
      <c r="D252" s="45">
        <v>45821</v>
      </c>
      <c r="E252" s="8">
        <v>212.8</v>
      </c>
      <c r="F252" s="8">
        <f t="shared" si="38"/>
        <v>18726.400000000001</v>
      </c>
      <c r="G252" s="54">
        <f t="shared" si="43"/>
        <v>18726.400000000001</v>
      </c>
      <c r="H252" s="25">
        <v>322008</v>
      </c>
      <c r="I252" s="25" t="s">
        <v>1361</v>
      </c>
      <c r="J252" s="25">
        <v>1</v>
      </c>
      <c r="K252" s="25">
        <v>1</v>
      </c>
      <c r="L252" s="25">
        <f t="shared" si="39"/>
        <v>0</v>
      </c>
      <c r="M252" s="25" t="s">
        <v>180</v>
      </c>
      <c r="N252" s="45">
        <v>45833</v>
      </c>
      <c r="O252" s="54">
        <v>32984</v>
      </c>
      <c r="P252" s="25" t="s">
        <v>181</v>
      </c>
      <c r="Q252" s="25" t="s">
        <v>637</v>
      </c>
      <c r="R252" s="25" t="s">
        <v>638</v>
      </c>
      <c r="S252" s="3">
        <v>4</v>
      </c>
      <c r="T252" s="55"/>
      <c r="U252" s="25" t="s">
        <v>19</v>
      </c>
      <c r="V252" s="25" t="str">
        <f>VLOOKUP(P252,'Customer List'!B:C,2,)</f>
        <v>Faridabad</v>
      </c>
      <c r="W252" s="56"/>
      <c r="X252" s="45">
        <v>45833</v>
      </c>
      <c r="Y252" s="25">
        <f t="shared" si="40"/>
        <v>0</v>
      </c>
      <c r="Z252" s="25" t="str">
        <f t="shared" si="41"/>
        <v>Wednesday</v>
      </c>
      <c r="AA252" s="25" t="str">
        <f t="shared" si="42"/>
        <v>Wednesday</v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hidden="1" x14ac:dyDescent="0.25">
      <c r="A253" s="25">
        <f t="shared" si="44"/>
        <v>252</v>
      </c>
      <c r="B253" s="25" t="s">
        <v>152</v>
      </c>
      <c r="C253" s="45">
        <v>45814</v>
      </c>
      <c r="D253" s="45">
        <v>45821</v>
      </c>
      <c r="E253" s="8">
        <v>132</v>
      </c>
      <c r="F253" s="8">
        <f t="shared" si="38"/>
        <v>11616</v>
      </c>
      <c r="G253" s="54">
        <f t="shared" si="43"/>
        <v>11616</v>
      </c>
      <c r="H253" s="25">
        <v>325227</v>
      </c>
      <c r="I253" s="25" t="s">
        <v>1362</v>
      </c>
      <c r="J253" s="25">
        <v>1</v>
      </c>
      <c r="K253" s="25">
        <v>1</v>
      </c>
      <c r="L253" s="25">
        <f t="shared" si="39"/>
        <v>0</v>
      </c>
      <c r="M253" s="25" t="s">
        <v>213</v>
      </c>
      <c r="N253" s="45">
        <v>45821</v>
      </c>
      <c r="O253" s="54">
        <v>16720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40"/>
        <v/>
      </c>
      <c r="Z253" s="25" t="str">
        <f t="shared" si="41"/>
        <v>Friday</v>
      </c>
      <c r="AA253" s="25" t="str">
        <f t="shared" si="42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hidden="1" x14ac:dyDescent="0.25">
      <c r="A254" s="25">
        <f t="shared" si="44"/>
        <v>253</v>
      </c>
      <c r="B254" s="25" t="s">
        <v>152</v>
      </c>
      <c r="C254" s="45">
        <v>45814</v>
      </c>
      <c r="D254" s="45">
        <v>45821</v>
      </c>
      <c r="E254" s="8">
        <v>99.4</v>
      </c>
      <c r="F254" s="8">
        <f t="shared" si="38"/>
        <v>8747.2000000000007</v>
      </c>
      <c r="G254" s="54">
        <f t="shared" si="43"/>
        <v>8747.2000000000007</v>
      </c>
      <c r="H254" s="25">
        <v>331917</v>
      </c>
      <c r="I254" s="25" t="s">
        <v>1363</v>
      </c>
      <c r="J254" s="25">
        <v>1</v>
      </c>
      <c r="K254" s="25">
        <v>1</v>
      </c>
      <c r="L254" s="25">
        <f t="shared" si="39"/>
        <v>0</v>
      </c>
      <c r="M254" s="25" t="s">
        <v>213</v>
      </c>
      <c r="N254" s="45">
        <v>45821</v>
      </c>
      <c r="O254" s="54">
        <v>13490</v>
      </c>
      <c r="P254" s="25" t="s">
        <v>214</v>
      </c>
      <c r="Q254" s="25" t="s">
        <v>1131</v>
      </c>
      <c r="R254" s="25" t="s">
        <v>1131</v>
      </c>
      <c r="S254" s="3">
        <v>4</v>
      </c>
      <c r="T254" s="55"/>
      <c r="U254" s="25" t="s">
        <v>19</v>
      </c>
      <c r="V254" s="25" t="str">
        <f>VLOOKUP(P254,'Customer List'!B:C,2,)</f>
        <v>Delhi</v>
      </c>
      <c r="W254" s="56"/>
      <c r="X254" s="45"/>
      <c r="Y254" s="25" t="str">
        <f t="shared" si="40"/>
        <v/>
      </c>
      <c r="Z254" s="25" t="str">
        <f t="shared" si="41"/>
        <v>Friday</v>
      </c>
      <c r="AA254" s="25" t="str">
        <f t="shared" si="42"/>
        <v/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hidden="1" x14ac:dyDescent="0.25">
      <c r="A255" s="25">
        <f t="shared" si="44"/>
        <v>254</v>
      </c>
      <c r="B255" s="25" t="s">
        <v>152</v>
      </c>
      <c r="C255" s="45">
        <v>45814</v>
      </c>
      <c r="D255" s="45">
        <v>45821</v>
      </c>
      <c r="E255" s="8">
        <v>242.9</v>
      </c>
      <c r="F255" s="8">
        <f t="shared" si="38"/>
        <v>21375.200000000001</v>
      </c>
      <c r="G255" s="54">
        <f t="shared" si="43"/>
        <v>21375.200000000001</v>
      </c>
      <c r="H255" s="25">
        <v>333634</v>
      </c>
      <c r="I255" s="25" t="s">
        <v>215</v>
      </c>
      <c r="J255" s="25">
        <v>1</v>
      </c>
      <c r="K255" s="25">
        <v>1</v>
      </c>
      <c r="L255" s="25">
        <f t="shared" si="39"/>
        <v>0</v>
      </c>
      <c r="M255" s="25" t="s">
        <v>175</v>
      </c>
      <c r="N255" s="45">
        <v>45824</v>
      </c>
      <c r="O255" s="54">
        <v>38725.199999999997</v>
      </c>
      <c r="P255" s="25" t="s">
        <v>176</v>
      </c>
      <c r="Q255" s="25"/>
      <c r="R255" s="25"/>
      <c r="S255" s="3">
        <v>4</v>
      </c>
      <c r="T255" s="55"/>
      <c r="U255" s="25" t="s">
        <v>19</v>
      </c>
      <c r="V255" s="25" t="str">
        <f>VLOOKUP(P255,'Customer List'!B:C,2,)</f>
        <v>Banglore</v>
      </c>
      <c r="W255" s="56"/>
      <c r="X255" s="45"/>
      <c r="Y255" s="25" t="str">
        <f t="shared" si="40"/>
        <v/>
      </c>
      <c r="Z255" s="25" t="str">
        <f t="shared" si="41"/>
        <v>Monday</v>
      </c>
      <c r="AA255" s="25" t="str">
        <f t="shared" si="42"/>
        <v/>
      </c>
      <c r="AB255" s="25" t="str">
        <f>VLOOKUP(U255,'Currency Sheet'!A:C,3,)</f>
        <v>DOLLAR</v>
      </c>
      <c r="AC255" s="67" t="str">
        <f>VLOOKUP(P255,'Customer List'!B:D,3,)</f>
        <v>OutStation</v>
      </c>
    </row>
    <row r="256" spans="1:29" hidden="1" x14ac:dyDescent="0.25">
      <c r="A256" s="25">
        <f t="shared" si="44"/>
        <v>255</v>
      </c>
      <c r="B256" s="25" t="s">
        <v>152</v>
      </c>
      <c r="C256" s="45">
        <v>45814</v>
      </c>
      <c r="D256" s="45">
        <v>45821</v>
      </c>
      <c r="E256" s="8">
        <v>267.39999999999998</v>
      </c>
      <c r="F256" s="8">
        <f t="shared" si="38"/>
        <v>23531.199999999997</v>
      </c>
      <c r="G256" s="54">
        <f t="shared" si="43"/>
        <v>23531.199999999997</v>
      </c>
      <c r="H256" s="25">
        <v>337248</v>
      </c>
      <c r="I256" s="25" t="s">
        <v>117</v>
      </c>
      <c r="J256" s="25">
        <v>1</v>
      </c>
      <c r="K256" s="25">
        <v>1</v>
      </c>
      <c r="L256" s="25">
        <f t="shared" si="39"/>
        <v>0</v>
      </c>
      <c r="M256" s="25" t="s">
        <v>180</v>
      </c>
      <c r="N256" s="45">
        <v>45833</v>
      </c>
      <c r="O256" s="54">
        <v>41447</v>
      </c>
      <c r="P256" s="25" t="s">
        <v>181</v>
      </c>
      <c r="Q256" s="25" t="s">
        <v>637</v>
      </c>
      <c r="R256" s="25" t="s">
        <v>638</v>
      </c>
      <c r="S256" s="3">
        <v>4</v>
      </c>
      <c r="T256" s="55"/>
      <c r="U256" s="25" t="s">
        <v>19</v>
      </c>
      <c r="V256" s="25" t="str">
        <f>VLOOKUP(P256,'Customer List'!B:C,2,)</f>
        <v>Faridabad</v>
      </c>
      <c r="W256" s="56"/>
      <c r="X256" s="45">
        <v>45833</v>
      </c>
      <c r="Y256" s="25">
        <f t="shared" si="40"/>
        <v>0</v>
      </c>
      <c r="Z256" s="25" t="str">
        <f t="shared" si="41"/>
        <v>Wednesday</v>
      </c>
      <c r="AA256" s="25" t="str">
        <f t="shared" si="42"/>
        <v>Wednesday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hidden="1" x14ac:dyDescent="0.25">
      <c r="A257" s="25">
        <f t="shared" si="44"/>
        <v>256</v>
      </c>
      <c r="B257" s="25" t="s">
        <v>152</v>
      </c>
      <c r="C257" s="45">
        <v>45814</v>
      </c>
      <c r="D257" s="45">
        <v>45821</v>
      </c>
      <c r="E257" s="8">
        <v>227.5</v>
      </c>
      <c r="F257" s="8">
        <f t="shared" si="38"/>
        <v>20020</v>
      </c>
      <c r="G257" s="54">
        <f t="shared" si="43"/>
        <v>20020</v>
      </c>
      <c r="H257" s="25">
        <v>344722</v>
      </c>
      <c r="I257" s="25" t="s">
        <v>216</v>
      </c>
      <c r="J257" s="25">
        <v>1</v>
      </c>
      <c r="K257" s="25">
        <v>1</v>
      </c>
      <c r="L257" s="25">
        <f t="shared" si="39"/>
        <v>0</v>
      </c>
      <c r="M257" s="25" t="s">
        <v>187</v>
      </c>
      <c r="N257" s="45">
        <v>45824</v>
      </c>
      <c r="O257" s="54">
        <v>36270</v>
      </c>
      <c r="P257" s="25" t="s">
        <v>188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Kolkata</v>
      </c>
      <c r="W257" s="56"/>
      <c r="X257" s="45"/>
      <c r="Y257" s="25" t="str">
        <f t="shared" si="40"/>
        <v/>
      </c>
      <c r="Z257" s="25" t="str">
        <f t="shared" si="41"/>
        <v>Monday</v>
      </c>
      <c r="AA257" s="25" t="str">
        <f t="shared" si="42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hidden="1" x14ac:dyDescent="0.25">
      <c r="A258" s="25">
        <f t="shared" si="44"/>
        <v>257</v>
      </c>
      <c r="B258" s="25" t="s">
        <v>152</v>
      </c>
      <c r="C258" s="45">
        <v>45814</v>
      </c>
      <c r="D258" s="45">
        <v>45821</v>
      </c>
      <c r="E258" s="8">
        <v>112</v>
      </c>
      <c r="F258" s="8">
        <f t="shared" si="38"/>
        <v>9856</v>
      </c>
      <c r="G258" s="54">
        <f t="shared" si="43"/>
        <v>9856</v>
      </c>
      <c r="H258" s="25">
        <v>344804</v>
      </c>
      <c r="I258" s="25" t="s">
        <v>217</v>
      </c>
      <c r="J258" s="25">
        <v>1</v>
      </c>
      <c r="K258" s="25">
        <v>1</v>
      </c>
      <c r="L258" s="25">
        <f t="shared" si="39"/>
        <v>0</v>
      </c>
      <c r="M258" s="25" t="s">
        <v>180</v>
      </c>
      <c r="N258" s="45">
        <v>45833</v>
      </c>
      <c r="O258" s="54">
        <v>17360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40"/>
        <v>0</v>
      </c>
      <c r="Z258" s="25" t="str">
        <f t="shared" si="41"/>
        <v>Wednesday</v>
      </c>
      <c r="AA258" s="25" t="str">
        <f t="shared" si="42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hidden="1" x14ac:dyDescent="0.25">
      <c r="A259" s="25">
        <f t="shared" si="44"/>
        <v>258</v>
      </c>
      <c r="B259" s="25" t="s">
        <v>152</v>
      </c>
      <c r="C259" s="45">
        <v>45814</v>
      </c>
      <c r="D259" s="45">
        <v>45821</v>
      </c>
      <c r="E259" s="8">
        <v>173.6</v>
      </c>
      <c r="F259" s="8">
        <f t="shared" ref="F259:F322" si="45">IF(AB259="DOLLAR",E259*88,E259)</f>
        <v>15276.8</v>
      </c>
      <c r="G259" s="54">
        <f t="shared" si="43"/>
        <v>15276.8</v>
      </c>
      <c r="H259" s="25">
        <v>344812</v>
      </c>
      <c r="I259" s="25" t="s">
        <v>218</v>
      </c>
      <c r="J259" s="25">
        <v>1</v>
      </c>
      <c r="K259" s="25">
        <v>1</v>
      </c>
      <c r="L259" s="25">
        <f t="shared" ref="L259:L322" si="46">J259-K259</f>
        <v>0</v>
      </c>
      <c r="M259" s="25" t="s">
        <v>219</v>
      </c>
      <c r="N259" s="45">
        <v>45821</v>
      </c>
      <c r="O259" s="54">
        <v>24986</v>
      </c>
      <c r="P259" s="25" t="s">
        <v>119</v>
      </c>
      <c r="Q259" s="25" t="s">
        <v>637</v>
      </c>
      <c r="R259" s="25" t="s">
        <v>638</v>
      </c>
      <c r="S259" s="3">
        <v>4</v>
      </c>
      <c r="T259" s="55" t="s">
        <v>220</v>
      </c>
      <c r="U259" s="25" t="s">
        <v>19</v>
      </c>
      <c r="V259" s="25" t="str">
        <f>VLOOKUP(P259,'Customer List'!B:C,2,)</f>
        <v>Delhi</v>
      </c>
      <c r="W259" s="56"/>
      <c r="X259" s="45">
        <v>45821</v>
      </c>
      <c r="Y259" s="25">
        <f t="shared" ref="Y259:Y322" si="47">IF(X259="", "", X259-N259)</f>
        <v>0</v>
      </c>
      <c r="Z259" s="25" t="str">
        <f t="shared" ref="Z259:Z322" si="48">IF(N259="", "", TEXT(N259, "dddd"))</f>
        <v>Friday</v>
      </c>
      <c r="AA259" s="25" t="str">
        <f t="shared" ref="AA259:AA322" si="49">IF(X259="", "", TEXT(X259, "dddd"))</f>
        <v>Friday</v>
      </c>
      <c r="AB259" s="25" t="str">
        <f>VLOOKUP(U259,'Currency Sheet'!A:C,3,)</f>
        <v>DOLLAR</v>
      </c>
      <c r="AC259" s="67" t="str">
        <f>VLOOKUP(P259,'Customer List'!B:D,3,)</f>
        <v>Local</v>
      </c>
    </row>
    <row r="260" spans="1:29" hidden="1" x14ac:dyDescent="0.25">
      <c r="A260" s="25">
        <f t="shared" si="44"/>
        <v>259</v>
      </c>
      <c r="B260" s="25" t="s">
        <v>152</v>
      </c>
      <c r="C260" s="45">
        <v>45814</v>
      </c>
      <c r="D260" s="45">
        <v>45821</v>
      </c>
      <c r="E260" s="8">
        <v>95.2</v>
      </c>
      <c r="F260" s="8">
        <f t="shared" si="45"/>
        <v>8377.6</v>
      </c>
      <c r="G260" s="54">
        <f t="shared" si="43"/>
        <v>8377.6</v>
      </c>
      <c r="H260" s="25">
        <v>345041</v>
      </c>
      <c r="I260" s="25" t="s">
        <v>1364</v>
      </c>
      <c r="J260" s="25">
        <v>1</v>
      </c>
      <c r="K260" s="25">
        <v>1</v>
      </c>
      <c r="L260" s="25">
        <f t="shared" si="46"/>
        <v>0</v>
      </c>
      <c r="M260" s="25" t="s">
        <v>211</v>
      </c>
      <c r="N260" s="45">
        <v>45822</v>
      </c>
      <c r="O260" s="54">
        <v>13702</v>
      </c>
      <c r="P260" s="25" t="s">
        <v>212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Banglore</v>
      </c>
      <c r="W260" s="56"/>
      <c r="X260" s="45"/>
      <c r="Y260" s="25" t="str">
        <f t="shared" si="47"/>
        <v/>
      </c>
      <c r="Z260" s="25" t="str">
        <f t="shared" si="48"/>
        <v>Saturday</v>
      </c>
      <c r="AA260" s="25" t="str">
        <f t="shared" si="49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hidden="1" x14ac:dyDescent="0.25">
      <c r="A261" s="25">
        <f t="shared" si="44"/>
        <v>260</v>
      </c>
      <c r="B261" s="25" t="s">
        <v>152</v>
      </c>
      <c r="C261" s="45">
        <v>45814</v>
      </c>
      <c r="D261" s="45">
        <v>45821</v>
      </c>
      <c r="E261" s="8">
        <v>176.4</v>
      </c>
      <c r="F261" s="8">
        <f t="shared" si="45"/>
        <v>15523.2</v>
      </c>
      <c r="G261" s="54">
        <f t="shared" ref="G261:G324" si="50">F261*J261</f>
        <v>15523.2</v>
      </c>
      <c r="H261" s="25">
        <v>348206</v>
      </c>
      <c r="I261" s="25" t="s">
        <v>221</v>
      </c>
      <c r="J261" s="25">
        <v>1</v>
      </c>
      <c r="K261" s="25">
        <v>1</v>
      </c>
      <c r="L261" s="25">
        <f t="shared" si="46"/>
        <v>0</v>
      </c>
      <c r="M261" s="25" t="s">
        <v>187</v>
      </c>
      <c r="N261" s="45">
        <v>45824</v>
      </c>
      <c r="O261" s="54">
        <v>28123.599999999999</v>
      </c>
      <c r="P261" s="25" t="s">
        <v>188</v>
      </c>
      <c r="Q261" s="25"/>
      <c r="R261" s="25"/>
      <c r="S261" s="3">
        <v>4</v>
      </c>
      <c r="T261" s="55"/>
      <c r="U261" s="25" t="s">
        <v>19</v>
      </c>
      <c r="V261" s="25" t="str">
        <f>VLOOKUP(P261,'Customer List'!B:C,2,)</f>
        <v>Kolkata</v>
      </c>
      <c r="W261" s="56"/>
      <c r="X261" s="45"/>
      <c r="Y261" s="25" t="str">
        <f t="shared" si="47"/>
        <v/>
      </c>
      <c r="Z261" s="25" t="str">
        <f t="shared" si="48"/>
        <v>Monday</v>
      </c>
      <c r="AA261" s="25" t="str">
        <f t="shared" si="49"/>
        <v/>
      </c>
      <c r="AB261" s="25" t="str">
        <f>VLOOKUP(U261,'Currency Sheet'!A:C,3,)</f>
        <v>DOLLAR</v>
      </c>
      <c r="AC261" s="67" t="str">
        <f>VLOOKUP(P261,'Customer List'!B:D,3,)</f>
        <v>OutStation</v>
      </c>
    </row>
    <row r="262" spans="1:29" hidden="1" x14ac:dyDescent="0.25">
      <c r="A262" s="25">
        <f t="shared" ref="A262:A325" si="51">A261+1</f>
        <v>261</v>
      </c>
      <c r="B262" s="25" t="s">
        <v>152</v>
      </c>
      <c r="C262" s="45">
        <v>45814</v>
      </c>
      <c r="D262" s="45">
        <v>45821</v>
      </c>
      <c r="E262" s="8">
        <v>447.3</v>
      </c>
      <c r="F262" s="8">
        <f t="shared" si="45"/>
        <v>39362.400000000001</v>
      </c>
      <c r="G262" s="54">
        <f t="shared" si="50"/>
        <v>39362.400000000001</v>
      </c>
      <c r="H262" s="25">
        <v>348801</v>
      </c>
      <c r="I262" s="25" t="s">
        <v>1365</v>
      </c>
      <c r="J262" s="25">
        <v>1</v>
      </c>
      <c r="K262" s="25">
        <v>1</v>
      </c>
      <c r="L262" s="25">
        <f t="shared" si="46"/>
        <v>0</v>
      </c>
      <c r="M262" s="25" t="s">
        <v>222</v>
      </c>
      <c r="N262" s="45">
        <v>45821</v>
      </c>
      <c r="O262" s="54">
        <v>0</v>
      </c>
      <c r="P262" s="25" t="s">
        <v>1015</v>
      </c>
      <c r="Q262" s="25" t="s">
        <v>637</v>
      </c>
      <c r="R262" s="25" t="s">
        <v>638</v>
      </c>
      <c r="S262" s="3">
        <v>4</v>
      </c>
      <c r="T262" s="55" t="s">
        <v>859</v>
      </c>
      <c r="U262" s="25" t="s">
        <v>19</v>
      </c>
      <c r="V262" s="25" t="str">
        <f>VLOOKUP(P262,'Customer List'!B:C,2,)</f>
        <v>Delhi</v>
      </c>
      <c r="W262" s="56"/>
      <c r="X262" s="45">
        <v>45821</v>
      </c>
      <c r="Y262" s="25">
        <f t="shared" si="47"/>
        <v>0</v>
      </c>
      <c r="Z262" s="25" t="str">
        <f t="shared" si="48"/>
        <v>Friday</v>
      </c>
      <c r="AA262" s="25" t="str">
        <f t="shared" si="49"/>
        <v>Friday</v>
      </c>
      <c r="AB262" s="25" t="str">
        <f>VLOOKUP(U262,'Currency Sheet'!A:C,3,)</f>
        <v>DOLLAR</v>
      </c>
      <c r="AC262" s="67" t="str">
        <f>VLOOKUP(P262,'Customer List'!B:D,3,)</f>
        <v>Local</v>
      </c>
    </row>
    <row r="263" spans="1:29" hidden="1" x14ac:dyDescent="0.25">
      <c r="A263" s="25">
        <f t="shared" si="51"/>
        <v>262</v>
      </c>
      <c r="B263" s="25" t="s">
        <v>152</v>
      </c>
      <c r="C263" s="45">
        <v>45814</v>
      </c>
      <c r="D263" s="45">
        <v>45821</v>
      </c>
      <c r="E263" s="8">
        <v>267.39999999999998</v>
      </c>
      <c r="F263" s="8">
        <f t="shared" si="45"/>
        <v>23531.199999999997</v>
      </c>
      <c r="G263" s="54">
        <f t="shared" si="50"/>
        <v>23531.199999999997</v>
      </c>
      <c r="H263" s="25">
        <v>358512</v>
      </c>
      <c r="I263" s="25" t="s">
        <v>1366</v>
      </c>
      <c r="J263" s="25">
        <v>1</v>
      </c>
      <c r="K263" s="25">
        <v>1</v>
      </c>
      <c r="L263" s="25">
        <f t="shared" si="46"/>
        <v>0</v>
      </c>
      <c r="M263" s="25" t="s">
        <v>223</v>
      </c>
      <c r="N263" s="45">
        <v>45822</v>
      </c>
      <c r="O263" s="54">
        <v>41447</v>
      </c>
      <c r="P263" s="25" t="s">
        <v>23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Chandigarh</v>
      </c>
      <c r="W263" s="56"/>
      <c r="X263" s="45"/>
      <c r="Y263" s="25" t="str">
        <f t="shared" si="47"/>
        <v/>
      </c>
      <c r="Z263" s="25" t="str">
        <f t="shared" si="48"/>
        <v>Saturday</v>
      </c>
      <c r="AA263" s="25" t="str">
        <f t="shared" si="49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hidden="1" x14ac:dyDescent="0.25">
      <c r="A264" s="25">
        <f t="shared" si="51"/>
        <v>263</v>
      </c>
      <c r="B264" s="25" t="s">
        <v>152</v>
      </c>
      <c r="C264" s="45">
        <v>45814</v>
      </c>
      <c r="D264" s="45">
        <v>45821</v>
      </c>
      <c r="E264" s="8">
        <v>219.8</v>
      </c>
      <c r="F264" s="8">
        <f t="shared" si="45"/>
        <v>19342.400000000001</v>
      </c>
      <c r="G264" s="54">
        <f t="shared" si="50"/>
        <v>19342.400000000001</v>
      </c>
      <c r="H264" s="25">
        <v>359122</v>
      </c>
      <c r="I264" s="25" t="s">
        <v>1367</v>
      </c>
      <c r="J264" s="25">
        <v>1</v>
      </c>
      <c r="K264" s="25">
        <v>1</v>
      </c>
      <c r="L264" s="25">
        <f t="shared" si="46"/>
        <v>0</v>
      </c>
      <c r="M264" s="25" t="s">
        <v>224</v>
      </c>
      <c r="N264" s="45">
        <v>45824</v>
      </c>
      <c r="O264" s="54">
        <v>34069</v>
      </c>
      <c r="P264" s="25" t="s">
        <v>225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Punjab</v>
      </c>
      <c r="W264" s="56"/>
      <c r="X264" s="45"/>
      <c r="Y264" s="25" t="str">
        <f t="shared" si="47"/>
        <v/>
      </c>
      <c r="Z264" s="25" t="str">
        <f t="shared" si="48"/>
        <v>Monday</v>
      </c>
      <c r="AA264" s="25" t="str">
        <f t="shared" si="49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hidden="1" x14ac:dyDescent="0.25">
      <c r="A265" s="25">
        <f t="shared" si="51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45"/>
        <v>8377.6</v>
      </c>
      <c r="G265" s="54">
        <f t="shared" si="50"/>
        <v>8377.6</v>
      </c>
      <c r="H265" s="25">
        <v>369607</v>
      </c>
      <c r="I265" s="25" t="s">
        <v>1368</v>
      </c>
      <c r="J265" s="25">
        <v>1</v>
      </c>
      <c r="K265" s="25">
        <v>1</v>
      </c>
      <c r="L265" s="25">
        <f t="shared" si="46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7"/>
        <v/>
      </c>
      <c r="Z265" s="25" t="str">
        <f t="shared" si="48"/>
        <v>Saturday</v>
      </c>
      <c r="AA265" s="25" t="str">
        <f t="shared" si="49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hidden="1" x14ac:dyDescent="0.25">
      <c r="A266" s="25">
        <f t="shared" si="51"/>
        <v>265</v>
      </c>
      <c r="B266" s="25" t="s">
        <v>152</v>
      </c>
      <c r="C266" s="45">
        <v>45814</v>
      </c>
      <c r="D266" s="45">
        <v>45821</v>
      </c>
      <c r="E266" s="8">
        <v>95.2</v>
      </c>
      <c r="F266" s="8">
        <f t="shared" si="45"/>
        <v>8377.6</v>
      </c>
      <c r="G266" s="54">
        <f t="shared" si="50"/>
        <v>8377.6</v>
      </c>
      <c r="H266" s="25">
        <v>374209</v>
      </c>
      <c r="I266" s="25" t="s">
        <v>226</v>
      </c>
      <c r="J266" s="25">
        <v>1</v>
      </c>
      <c r="K266" s="25">
        <v>1</v>
      </c>
      <c r="L266" s="25">
        <f t="shared" si="46"/>
        <v>0</v>
      </c>
      <c r="M266" s="25" t="s">
        <v>211</v>
      </c>
      <c r="N266" s="45">
        <v>45822</v>
      </c>
      <c r="O266" s="54">
        <v>13702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7"/>
        <v/>
      </c>
      <c r="Z266" s="25" t="str">
        <f t="shared" si="48"/>
        <v>Saturday</v>
      </c>
      <c r="AA266" s="25" t="str">
        <f t="shared" si="49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hidden="1" x14ac:dyDescent="0.25">
      <c r="A267" s="25">
        <f t="shared" si="51"/>
        <v>266</v>
      </c>
      <c r="B267" s="25" t="s">
        <v>152</v>
      </c>
      <c r="C267" s="45">
        <v>45814</v>
      </c>
      <c r="D267" s="45">
        <v>45821</v>
      </c>
      <c r="E267" s="8">
        <v>74.900000000000006</v>
      </c>
      <c r="F267" s="8">
        <f t="shared" si="45"/>
        <v>6591.2000000000007</v>
      </c>
      <c r="G267" s="54">
        <f t="shared" si="50"/>
        <v>6591.2000000000007</v>
      </c>
      <c r="H267" s="25">
        <v>375403</v>
      </c>
      <c r="I267" s="25" t="s">
        <v>25</v>
      </c>
      <c r="J267" s="25">
        <v>1</v>
      </c>
      <c r="K267" s="25">
        <v>1</v>
      </c>
      <c r="L267" s="25">
        <f t="shared" si="46"/>
        <v>0</v>
      </c>
      <c r="M267" s="25" t="s">
        <v>211</v>
      </c>
      <c r="N267" s="45">
        <v>45822</v>
      </c>
      <c r="O267" s="54">
        <v>10780.25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7"/>
        <v/>
      </c>
      <c r="Z267" s="25" t="str">
        <f t="shared" si="48"/>
        <v>Saturday</v>
      </c>
      <c r="AA267" s="25" t="str">
        <f t="shared" si="49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hidden="1" x14ac:dyDescent="0.25">
      <c r="A268" s="25">
        <f t="shared" si="51"/>
        <v>267</v>
      </c>
      <c r="B268" s="25" t="s">
        <v>152</v>
      </c>
      <c r="C268" s="45">
        <v>45814</v>
      </c>
      <c r="D268" s="45">
        <v>45821</v>
      </c>
      <c r="E268" s="8">
        <v>234.5</v>
      </c>
      <c r="F268" s="8">
        <f t="shared" si="45"/>
        <v>20636</v>
      </c>
      <c r="G268" s="54">
        <f t="shared" si="50"/>
        <v>20636</v>
      </c>
      <c r="H268" s="25">
        <v>392114</v>
      </c>
      <c r="I268" s="25" t="s">
        <v>227</v>
      </c>
      <c r="J268" s="25">
        <v>1</v>
      </c>
      <c r="K268" s="25">
        <v>1</v>
      </c>
      <c r="L268" s="25">
        <f t="shared" si="46"/>
        <v>0</v>
      </c>
      <c r="M268" s="25" t="s">
        <v>211</v>
      </c>
      <c r="N268" s="45">
        <v>45822</v>
      </c>
      <c r="O268" s="54">
        <v>33751.25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47"/>
        <v/>
      </c>
      <c r="Z268" s="25" t="str">
        <f t="shared" si="48"/>
        <v>Saturday</v>
      </c>
      <c r="AA268" s="25" t="str">
        <f t="shared" si="49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hidden="1" x14ac:dyDescent="0.25">
      <c r="A269" s="25">
        <f t="shared" si="51"/>
        <v>268</v>
      </c>
      <c r="B269" s="25" t="s">
        <v>152</v>
      </c>
      <c r="C269" s="45">
        <v>45814</v>
      </c>
      <c r="D269" s="45">
        <v>45821</v>
      </c>
      <c r="E269" s="8">
        <v>107.1</v>
      </c>
      <c r="F269" s="8">
        <f t="shared" si="45"/>
        <v>9424.7999999999993</v>
      </c>
      <c r="G269" s="54">
        <f t="shared" si="50"/>
        <v>9424.7999999999993</v>
      </c>
      <c r="H269" s="25">
        <v>393607</v>
      </c>
      <c r="I269" s="25" t="s">
        <v>1369</v>
      </c>
      <c r="J269" s="25">
        <v>1</v>
      </c>
      <c r="K269" s="25">
        <v>1</v>
      </c>
      <c r="L269" s="25">
        <f t="shared" si="46"/>
        <v>0</v>
      </c>
      <c r="M269" s="25" t="s">
        <v>228</v>
      </c>
      <c r="N269" s="45">
        <v>45822</v>
      </c>
      <c r="O269" s="54">
        <v>16127.56</v>
      </c>
      <c r="P269" s="25" t="s">
        <v>229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Kolkata</v>
      </c>
      <c r="W269" s="56"/>
      <c r="X269" s="45"/>
      <c r="Y269" s="25" t="str">
        <f t="shared" si="47"/>
        <v/>
      </c>
      <c r="Z269" s="25" t="str">
        <f t="shared" si="48"/>
        <v>Saturday</v>
      </c>
      <c r="AA269" s="25" t="str">
        <f t="shared" si="49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hidden="1" x14ac:dyDescent="0.25">
      <c r="A270" s="25">
        <f t="shared" si="51"/>
        <v>269</v>
      </c>
      <c r="B270" s="25" t="s">
        <v>152</v>
      </c>
      <c r="C270" s="45">
        <v>45814</v>
      </c>
      <c r="D270" s="45">
        <v>45821</v>
      </c>
      <c r="E270" s="8">
        <v>144.19999999999999</v>
      </c>
      <c r="F270" s="8">
        <f t="shared" si="45"/>
        <v>12689.599999999999</v>
      </c>
      <c r="G270" s="54">
        <f t="shared" si="50"/>
        <v>12689.599999999999</v>
      </c>
      <c r="H270" s="25">
        <v>400329</v>
      </c>
      <c r="I270" s="25" t="s">
        <v>1370</v>
      </c>
      <c r="J270" s="25">
        <v>1</v>
      </c>
      <c r="K270" s="25">
        <v>1</v>
      </c>
      <c r="L270" s="25">
        <f t="shared" si="46"/>
        <v>0</v>
      </c>
      <c r="M270" s="25" t="s">
        <v>211</v>
      </c>
      <c r="N270" s="45">
        <v>45822</v>
      </c>
      <c r="O270" s="54">
        <v>20754.5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/>
      <c r="Y270" s="25" t="str">
        <f t="shared" si="47"/>
        <v/>
      </c>
      <c r="Z270" s="25" t="str">
        <f t="shared" si="48"/>
        <v>Saturday</v>
      </c>
      <c r="AA270" s="25" t="str">
        <f t="shared" si="49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hidden="1" x14ac:dyDescent="0.25">
      <c r="A271" s="25">
        <f t="shared" si="51"/>
        <v>270</v>
      </c>
      <c r="B271" s="25" t="s">
        <v>152</v>
      </c>
      <c r="C271" s="45">
        <v>45814</v>
      </c>
      <c r="D271" s="45">
        <v>45821</v>
      </c>
      <c r="E271" s="8">
        <v>29.4</v>
      </c>
      <c r="F271" s="8">
        <f t="shared" si="45"/>
        <v>2587.1999999999998</v>
      </c>
      <c r="G271" s="54">
        <f t="shared" si="50"/>
        <v>2587.1999999999998</v>
      </c>
      <c r="H271" s="25">
        <v>405201</v>
      </c>
      <c r="I271" s="25" t="s">
        <v>230</v>
      </c>
      <c r="J271" s="25">
        <v>1</v>
      </c>
      <c r="K271" s="25">
        <v>1</v>
      </c>
      <c r="L271" s="25">
        <f t="shared" si="46"/>
        <v>0</v>
      </c>
      <c r="M271" s="25" t="s">
        <v>172</v>
      </c>
      <c r="N271" s="45">
        <v>45822</v>
      </c>
      <c r="O271" s="54">
        <v>4410</v>
      </c>
      <c r="P271" s="25" t="s">
        <v>173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/>
      <c r="Y271" s="25" t="str">
        <f t="shared" si="47"/>
        <v/>
      </c>
      <c r="Z271" s="25" t="str">
        <f t="shared" si="48"/>
        <v>Saturday</v>
      </c>
      <c r="AA271" s="25" t="str">
        <f t="shared" si="49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hidden="1" x14ac:dyDescent="0.25">
      <c r="A272" s="25">
        <f t="shared" si="51"/>
        <v>271</v>
      </c>
      <c r="B272" s="25" t="s">
        <v>152</v>
      </c>
      <c r="C272" s="45">
        <v>45814</v>
      </c>
      <c r="D272" s="45">
        <v>45821</v>
      </c>
      <c r="E272" s="8">
        <v>160.30000000000001</v>
      </c>
      <c r="F272" s="8">
        <f t="shared" si="45"/>
        <v>14106.400000000001</v>
      </c>
      <c r="G272" s="54">
        <f t="shared" si="50"/>
        <v>14106.400000000001</v>
      </c>
      <c r="H272" s="25">
        <v>422302</v>
      </c>
      <c r="I272" s="25" t="s">
        <v>1345</v>
      </c>
      <c r="J272" s="25">
        <v>1</v>
      </c>
      <c r="K272" s="25">
        <v>1</v>
      </c>
      <c r="L272" s="25">
        <f t="shared" si="46"/>
        <v>0</v>
      </c>
      <c r="M272" s="25" t="s">
        <v>180</v>
      </c>
      <c r="N272" s="45">
        <v>45833</v>
      </c>
      <c r="O272" s="54">
        <v>24846.5</v>
      </c>
      <c r="P272" s="25" t="s">
        <v>181</v>
      </c>
      <c r="Q272" s="25" t="s">
        <v>637</v>
      </c>
      <c r="R272" s="25" t="s">
        <v>638</v>
      </c>
      <c r="S272" s="3">
        <v>4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7"/>
        <v>0</v>
      </c>
      <c r="Z272" s="25" t="str">
        <f t="shared" si="48"/>
        <v>Wednesday</v>
      </c>
      <c r="AA272" s="25" t="str">
        <f t="shared" si="49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hidden="1" x14ac:dyDescent="0.25">
      <c r="A273" s="25">
        <f t="shared" si="51"/>
        <v>272</v>
      </c>
      <c r="B273" s="25" t="s">
        <v>152</v>
      </c>
      <c r="C273" s="45">
        <v>45814</v>
      </c>
      <c r="D273" s="45">
        <v>45821</v>
      </c>
      <c r="E273" s="8">
        <v>62.3</v>
      </c>
      <c r="F273" s="8">
        <f t="shared" si="45"/>
        <v>5482.4</v>
      </c>
      <c r="G273" s="54">
        <f t="shared" si="50"/>
        <v>5482.4</v>
      </c>
      <c r="H273" s="25">
        <v>423105</v>
      </c>
      <c r="I273" s="25" t="s">
        <v>20</v>
      </c>
      <c r="J273" s="25">
        <v>1</v>
      </c>
      <c r="K273" s="25">
        <v>1</v>
      </c>
      <c r="L273" s="25">
        <f t="shared" si="46"/>
        <v>0</v>
      </c>
      <c r="M273" s="25" t="s">
        <v>180</v>
      </c>
      <c r="N273" s="45">
        <v>45833</v>
      </c>
      <c r="O273" s="54">
        <v>9656.5</v>
      </c>
      <c r="P273" s="25" t="s">
        <v>181</v>
      </c>
      <c r="Q273" s="25" t="s">
        <v>637</v>
      </c>
      <c r="R273" s="25" t="s">
        <v>638</v>
      </c>
      <c r="S273" s="3">
        <v>-20</v>
      </c>
      <c r="T273" s="55"/>
      <c r="U273" s="25" t="s">
        <v>19</v>
      </c>
      <c r="V273" s="25" t="str">
        <f>VLOOKUP(P273,'Customer List'!B:C,2,)</f>
        <v>Faridabad</v>
      </c>
      <c r="W273" s="56"/>
      <c r="X273" s="45">
        <v>45833</v>
      </c>
      <c r="Y273" s="25">
        <f t="shared" si="47"/>
        <v>0</v>
      </c>
      <c r="Z273" s="25" t="str">
        <f t="shared" si="48"/>
        <v>Wednesday</v>
      </c>
      <c r="AA273" s="25" t="str">
        <f t="shared" si="49"/>
        <v>Wednesday</v>
      </c>
      <c r="AB273" s="25" t="str">
        <f>VLOOKUP(U273,'Currency Sheet'!A:C,3,)</f>
        <v>DOLLAR</v>
      </c>
      <c r="AC273" s="67" t="str">
        <f>VLOOKUP(P273,'Customer List'!B:D,3,)</f>
        <v>Local</v>
      </c>
    </row>
    <row r="274" spans="1:29" hidden="1" x14ac:dyDescent="0.25">
      <c r="A274" s="25">
        <f t="shared" si="51"/>
        <v>273</v>
      </c>
      <c r="B274" s="25" t="s">
        <v>152</v>
      </c>
      <c r="C274" s="45">
        <v>45814</v>
      </c>
      <c r="D274" s="45">
        <v>45821</v>
      </c>
      <c r="E274" s="8">
        <v>410.2</v>
      </c>
      <c r="F274" s="8">
        <f t="shared" si="45"/>
        <v>36097.599999999999</v>
      </c>
      <c r="G274" s="54">
        <f t="shared" si="50"/>
        <v>36097.599999999999</v>
      </c>
      <c r="H274" s="25">
        <v>430115</v>
      </c>
      <c r="I274" s="25" t="s">
        <v>231</v>
      </c>
      <c r="J274" s="25">
        <v>1</v>
      </c>
      <c r="K274" s="25">
        <v>1</v>
      </c>
      <c r="L274" s="25">
        <f t="shared" si="46"/>
        <v>0</v>
      </c>
      <c r="M274" s="25" t="s">
        <v>211</v>
      </c>
      <c r="N274" s="45">
        <v>45822</v>
      </c>
      <c r="O274" s="54">
        <v>59039.5</v>
      </c>
      <c r="P274" s="25" t="s">
        <v>212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Banglore</v>
      </c>
      <c r="W274" s="56"/>
      <c r="X274" s="45"/>
      <c r="Y274" s="25" t="str">
        <f t="shared" si="47"/>
        <v/>
      </c>
      <c r="Z274" s="25" t="str">
        <f t="shared" si="48"/>
        <v>Saturday</v>
      </c>
      <c r="AA274" s="25" t="str">
        <f t="shared" si="49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hidden="1" x14ac:dyDescent="0.25">
      <c r="A275" s="25">
        <f t="shared" si="51"/>
        <v>274</v>
      </c>
      <c r="B275" s="25" t="s">
        <v>152</v>
      </c>
      <c r="C275" s="45">
        <v>45814</v>
      </c>
      <c r="D275" s="45">
        <v>45821</v>
      </c>
      <c r="E275" s="8">
        <v>495</v>
      </c>
      <c r="F275" s="8">
        <f t="shared" si="45"/>
        <v>43560</v>
      </c>
      <c r="G275" s="54">
        <f t="shared" si="50"/>
        <v>43560</v>
      </c>
      <c r="H275" s="25">
        <v>480090</v>
      </c>
      <c r="I275" s="25" t="s">
        <v>232</v>
      </c>
      <c r="J275" s="25">
        <v>1</v>
      </c>
      <c r="K275" s="25">
        <v>1</v>
      </c>
      <c r="L275" s="25">
        <f t="shared" si="46"/>
        <v>0</v>
      </c>
      <c r="M275" s="25" t="s">
        <v>224</v>
      </c>
      <c r="N275" s="45">
        <v>45824</v>
      </c>
      <c r="O275" s="54">
        <v>71610</v>
      </c>
      <c r="P275" s="25" t="s">
        <v>225</v>
      </c>
      <c r="Q275" s="25"/>
      <c r="R275" s="25"/>
      <c r="S275" s="3">
        <v>4</v>
      </c>
      <c r="T275" s="55"/>
      <c r="U275" s="25" t="s">
        <v>19</v>
      </c>
      <c r="V275" s="25" t="str">
        <f>VLOOKUP(P275,'Customer List'!B:C,2,)</f>
        <v>Punjab</v>
      </c>
      <c r="W275" s="56"/>
      <c r="X275" s="45"/>
      <c r="Y275" s="25" t="str">
        <f t="shared" si="47"/>
        <v/>
      </c>
      <c r="Z275" s="25" t="str">
        <f t="shared" si="48"/>
        <v>Monday</v>
      </c>
      <c r="AA275" s="25" t="str">
        <f t="shared" si="49"/>
        <v/>
      </c>
      <c r="AB275" s="25" t="str">
        <f>VLOOKUP(U275,'Currency Sheet'!A:C,3,)</f>
        <v>DOLLAR</v>
      </c>
      <c r="AC275" s="67" t="str">
        <f>VLOOKUP(P275,'Customer List'!B:D,3,)</f>
        <v>OutStation</v>
      </c>
    </row>
    <row r="276" spans="1:29" hidden="1" x14ac:dyDescent="0.25">
      <c r="A276" s="25">
        <f t="shared" si="51"/>
        <v>275</v>
      </c>
      <c r="B276" s="25" t="s">
        <v>152</v>
      </c>
      <c r="C276" s="45">
        <v>45814</v>
      </c>
      <c r="D276" s="45">
        <v>45821</v>
      </c>
      <c r="E276" s="8">
        <v>204.75</v>
      </c>
      <c r="F276" s="8">
        <f t="shared" si="45"/>
        <v>18018</v>
      </c>
      <c r="G276" s="54">
        <f t="shared" si="50"/>
        <v>18018</v>
      </c>
      <c r="H276" s="25">
        <v>504133</v>
      </c>
      <c r="I276" s="25" t="s">
        <v>233</v>
      </c>
      <c r="J276" s="25">
        <v>1</v>
      </c>
      <c r="K276" s="25">
        <v>1</v>
      </c>
      <c r="L276" s="25">
        <f t="shared" si="46"/>
        <v>0</v>
      </c>
      <c r="M276" s="25" t="s">
        <v>170</v>
      </c>
      <c r="N276" s="45">
        <v>45825</v>
      </c>
      <c r="O276" s="54">
        <v>38083.5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7"/>
        <v>0</v>
      </c>
      <c r="Z276" s="25" t="str">
        <f t="shared" si="48"/>
        <v>Tuesday</v>
      </c>
      <c r="AA276" s="25" t="str">
        <f t="shared" si="49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hidden="1" x14ac:dyDescent="0.25">
      <c r="A277" s="25">
        <f t="shared" si="51"/>
        <v>276</v>
      </c>
      <c r="B277" s="25" t="s">
        <v>152</v>
      </c>
      <c r="C277" s="45">
        <v>45814</v>
      </c>
      <c r="D277" s="45">
        <v>45821</v>
      </c>
      <c r="E277" s="8">
        <v>196.5</v>
      </c>
      <c r="F277" s="8">
        <f t="shared" si="45"/>
        <v>17292</v>
      </c>
      <c r="G277" s="54">
        <f t="shared" si="50"/>
        <v>34584</v>
      </c>
      <c r="H277" s="25">
        <v>505022</v>
      </c>
      <c r="I277" s="25" t="s">
        <v>234</v>
      </c>
      <c r="J277" s="25">
        <v>2</v>
      </c>
      <c r="K277" s="25">
        <v>2</v>
      </c>
      <c r="L277" s="25">
        <f t="shared" si="46"/>
        <v>0</v>
      </c>
      <c r="M277" s="25" t="s">
        <v>170</v>
      </c>
      <c r="N277" s="45">
        <v>45825</v>
      </c>
      <c r="O277" s="54">
        <v>73098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7"/>
        <v>0</v>
      </c>
      <c r="Z277" s="25" t="str">
        <f t="shared" si="48"/>
        <v>Tuesday</v>
      </c>
      <c r="AA277" s="25" t="str">
        <f t="shared" si="49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hidden="1" x14ac:dyDescent="0.25">
      <c r="A278" s="25">
        <f t="shared" si="51"/>
        <v>277</v>
      </c>
      <c r="B278" s="25" t="s">
        <v>152</v>
      </c>
      <c r="C278" s="45">
        <v>45814</v>
      </c>
      <c r="D278" s="45">
        <v>45821</v>
      </c>
      <c r="E278" s="8">
        <v>242.9</v>
      </c>
      <c r="F278" s="8">
        <f t="shared" si="45"/>
        <v>21375.200000000001</v>
      </c>
      <c r="G278" s="54">
        <f t="shared" si="50"/>
        <v>21375.200000000001</v>
      </c>
      <c r="H278" s="25">
        <v>514104</v>
      </c>
      <c r="I278" s="25" t="s">
        <v>235</v>
      </c>
      <c r="J278" s="25">
        <v>1</v>
      </c>
      <c r="K278" s="25">
        <v>1</v>
      </c>
      <c r="L278" s="25">
        <f t="shared" si="46"/>
        <v>0</v>
      </c>
      <c r="M278" s="25" t="s">
        <v>170</v>
      </c>
      <c r="N278" s="45">
        <v>45825</v>
      </c>
      <c r="O278" s="54">
        <v>48406.5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47"/>
        <v>0</v>
      </c>
      <c r="Z278" s="25" t="str">
        <f t="shared" si="48"/>
        <v>Tuesday</v>
      </c>
      <c r="AA278" s="25" t="str">
        <f t="shared" si="49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hidden="1" x14ac:dyDescent="0.25">
      <c r="A279" s="25">
        <f t="shared" si="51"/>
        <v>278</v>
      </c>
      <c r="B279" s="25" t="s">
        <v>152</v>
      </c>
      <c r="C279" s="45">
        <v>45814</v>
      </c>
      <c r="D279" s="45">
        <v>45821</v>
      </c>
      <c r="E279" s="8">
        <v>349.3</v>
      </c>
      <c r="F279" s="8">
        <f t="shared" si="45"/>
        <v>30738.400000000001</v>
      </c>
      <c r="G279" s="54">
        <f t="shared" si="50"/>
        <v>30738.400000000001</v>
      </c>
      <c r="H279" s="25">
        <v>576406</v>
      </c>
      <c r="I279" s="25" t="s">
        <v>1371</v>
      </c>
      <c r="J279" s="25">
        <v>1</v>
      </c>
      <c r="K279" s="25">
        <v>1</v>
      </c>
      <c r="L279" s="25">
        <f t="shared" si="46"/>
        <v>0</v>
      </c>
      <c r="M279" s="25" t="s">
        <v>236</v>
      </c>
      <c r="N279" s="45">
        <v>45822</v>
      </c>
      <c r="O279" s="54">
        <v>54141.5</v>
      </c>
      <c r="P279" s="25" t="s">
        <v>237</v>
      </c>
      <c r="Q279" s="25"/>
      <c r="R279" s="25"/>
      <c r="S279" s="3">
        <v>-20</v>
      </c>
      <c r="T279" s="55"/>
      <c r="U279" s="25" t="s">
        <v>19</v>
      </c>
      <c r="V279" s="25" t="str">
        <f>VLOOKUP(P279,'Customer List'!B:C,2,)</f>
        <v>Jammu</v>
      </c>
      <c r="W279" s="56"/>
      <c r="X279" s="45"/>
      <c r="Y279" s="25" t="str">
        <f t="shared" si="47"/>
        <v/>
      </c>
      <c r="Z279" s="25" t="str">
        <f t="shared" si="48"/>
        <v>Saturday</v>
      </c>
      <c r="AA279" s="25" t="str">
        <f t="shared" si="49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hidden="1" x14ac:dyDescent="0.25">
      <c r="A280" s="25">
        <f t="shared" si="51"/>
        <v>279</v>
      </c>
      <c r="B280" s="25" t="s">
        <v>152</v>
      </c>
      <c r="C280" s="45">
        <v>45814</v>
      </c>
      <c r="D280" s="45">
        <v>45821</v>
      </c>
      <c r="E280" s="8">
        <v>70.7</v>
      </c>
      <c r="F280" s="8">
        <f t="shared" si="45"/>
        <v>6221.6</v>
      </c>
      <c r="G280" s="54">
        <f t="shared" si="50"/>
        <v>6221.6</v>
      </c>
      <c r="H280" s="25">
        <v>607901</v>
      </c>
      <c r="I280" s="25" t="s">
        <v>238</v>
      </c>
      <c r="J280" s="25">
        <v>1</v>
      </c>
      <c r="K280" s="25">
        <v>1</v>
      </c>
      <c r="L280" s="25">
        <f t="shared" si="46"/>
        <v>0</v>
      </c>
      <c r="M280" s="25" t="s">
        <v>211</v>
      </c>
      <c r="N280" s="45">
        <v>45822</v>
      </c>
      <c r="O280" s="54">
        <v>10175.75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7"/>
        <v/>
      </c>
      <c r="Z280" s="25" t="str">
        <f t="shared" si="48"/>
        <v>Saturday</v>
      </c>
      <c r="AA280" s="25" t="str">
        <f t="shared" si="49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hidden="1" x14ac:dyDescent="0.25">
      <c r="A281" s="25">
        <f t="shared" si="51"/>
        <v>280</v>
      </c>
      <c r="B281" s="25" t="s">
        <v>152</v>
      </c>
      <c r="C281" s="45">
        <v>45814</v>
      </c>
      <c r="D281" s="45">
        <v>45821</v>
      </c>
      <c r="E281" s="8">
        <v>160.30000000000001</v>
      </c>
      <c r="F281" s="8">
        <f t="shared" si="45"/>
        <v>14106.400000000001</v>
      </c>
      <c r="G281" s="54">
        <f t="shared" si="50"/>
        <v>14106.400000000001</v>
      </c>
      <c r="H281" s="25">
        <v>627702</v>
      </c>
      <c r="I281" s="25" t="s">
        <v>239</v>
      </c>
      <c r="J281" s="25">
        <v>1</v>
      </c>
      <c r="K281" s="25">
        <v>1</v>
      </c>
      <c r="L281" s="25">
        <f t="shared" si="46"/>
        <v>0</v>
      </c>
      <c r="M281" s="25" t="s">
        <v>211</v>
      </c>
      <c r="N281" s="45">
        <v>45822</v>
      </c>
      <c r="O281" s="54">
        <v>23071.75</v>
      </c>
      <c r="P281" s="25" t="s">
        <v>212</v>
      </c>
      <c r="Q281" s="25"/>
      <c r="R281" s="25"/>
      <c r="S281" s="3">
        <v>4</v>
      </c>
      <c r="T281" s="55"/>
      <c r="U281" s="25" t="s">
        <v>19</v>
      </c>
      <c r="V281" s="25" t="str">
        <f>VLOOKUP(P281,'Customer List'!B:C,2,)</f>
        <v>Banglore</v>
      </c>
      <c r="W281" s="56"/>
      <c r="X281" s="45"/>
      <c r="Y281" s="25" t="str">
        <f t="shared" si="47"/>
        <v/>
      </c>
      <c r="Z281" s="25" t="str">
        <f t="shared" si="48"/>
        <v>Saturday</v>
      </c>
      <c r="AA281" s="25" t="str">
        <f t="shared" si="49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hidden="1" x14ac:dyDescent="0.25">
      <c r="A282" s="25">
        <f t="shared" si="51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45"/>
        <v>440</v>
      </c>
      <c r="G282" s="54">
        <f t="shared" si="50"/>
        <v>440</v>
      </c>
      <c r="H282" s="25">
        <v>631151</v>
      </c>
      <c r="I282" s="25" t="s">
        <v>148</v>
      </c>
      <c r="J282" s="25">
        <v>1</v>
      </c>
      <c r="K282" s="25"/>
      <c r="L282" s="25">
        <f t="shared" si="46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7"/>
        <v/>
      </c>
      <c r="Z282" s="25" t="str">
        <f t="shared" si="48"/>
        <v/>
      </c>
      <c r="AA282" s="25" t="str">
        <f t="shared" si="49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hidden="1" x14ac:dyDescent="0.25">
      <c r="A283" s="25">
        <f t="shared" si="51"/>
        <v>282</v>
      </c>
      <c r="B283" s="25" t="s">
        <v>152</v>
      </c>
      <c r="C283" s="45">
        <v>45814</v>
      </c>
      <c r="D283" s="45">
        <v>45821</v>
      </c>
      <c r="E283" s="8">
        <v>5</v>
      </c>
      <c r="F283" s="8">
        <f t="shared" si="45"/>
        <v>440</v>
      </c>
      <c r="G283" s="54">
        <f t="shared" si="50"/>
        <v>440</v>
      </c>
      <c r="H283" s="25">
        <v>656801</v>
      </c>
      <c r="I283" s="25" t="s">
        <v>240</v>
      </c>
      <c r="J283" s="25">
        <v>1</v>
      </c>
      <c r="K283" s="25"/>
      <c r="L283" s="25">
        <f t="shared" si="46"/>
        <v>1</v>
      </c>
      <c r="M283" s="25"/>
      <c r="N283" s="45"/>
      <c r="O283" s="54"/>
      <c r="P283" s="25" t="s">
        <v>2031</v>
      </c>
      <c r="Q283" s="25"/>
      <c r="R283" s="25"/>
      <c r="S283" s="3">
        <v>4</v>
      </c>
      <c r="T283" s="55" t="s">
        <v>1195</v>
      </c>
      <c r="U283" s="25" t="s">
        <v>19</v>
      </c>
      <c r="V283" s="25" t="str">
        <f>VLOOKUP(P283,'Customer List'!B:C,2,)</f>
        <v>STOCK</v>
      </c>
      <c r="W283" s="56" t="s">
        <v>1149</v>
      </c>
      <c r="X283" s="45"/>
      <c r="Y283" s="25" t="str">
        <f t="shared" si="47"/>
        <v/>
      </c>
      <c r="Z283" s="25" t="str">
        <f t="shared" si="48"/>
        <v/>
      </c>
      <c r="AA283" s="25" t="str">
        <f t="shared" si="49"/>
        <v/>
      </c>
      <c r="AB283" s="25" t="str">
        <f>VLOOKUP(U283,'Currency Sheet'!A:C,3,)</f>
        <v>DOLLAR</v>
      </c>
      <c r="AC283" s="67" t="str">
        <f>VLOOKUP(P283,'Customer List'!B:D,3,)</f>
        <v>STOCK</v>
      </c>
    </row>
    <row r="284" spans="1:29" hidden="1" x14ac:dyDescent="0.25">
      <c r="A284" s="25">
        <f t="shared" si="51"/>
        <v>283</v>
      </c>
      <c r="B284" s="25" t="s">
        <v>152</v>
      </c>
      <c r="C284" s="45">
        <v>45814</v>
      </c>
      <c r="D284" s="45">
        <v>45821</v>
      </c>
      <c r="E284" s="8">
        <v>185.5</v>
      </c>
      <c r="F284" s="8">
        <f t="shared" si="45"/>
        <v>16324</v>
      </c>
      <c r="G284" s="54">
        <f t="shared" si="50"/>
        <v>16324</v>
      </c>
      <c r="H284" s="25">
        <v>658402</v>
      </c>
      <c r="I284" s="25" t="s">
        <v>241</v>
      </c>
      <c r="J284" s="25">
        <v>1</v>
      </c>
      <c r="K284" s="25">
        <v>1</v>
      </c>
      <c r="L284" s="25">
        <f t="shared" si="46"/>
        <v>0</v>
      </c>
      <c r="M284" s="25" t="s">
        <v>153</v>
      </c>
      <c r="N284" s="45">
        <v>45831</v>
      </c>
      <c r="O284" s="54">
        <v>26500</v>
      </c>
      <c r="P284" s="25" t="s">
        <v>154</v>
      </c>
      <c r="Q284" s="25" t="s">
        <v>1131</v>
      </c>
      <c r="R284" s="25" t="s">
        <v>1131</v>
      </c>
      <c r="S284" s="3">
        <v>4</v>
      </c>
      <c r="T284" s="55"/>
      <c r="U284" s="25" t="s">
        <v>19</v>
      </c>
      <c r="V284" s="25" t="str">
        <f>VLOOKUP(P284,'Customer List'!B:C,2,)</f>
        <v>Noida</v>
      </c>
      <c r="W284" s="56"/>
      <c r="X284" s="45"/>
      <c r="Y284" s="25" t="str">
        <f t="shared" si="47"/>
        <v/>
      </c>
      <c r="Z284" s="25" t="str">
        <f t="shared" si="48"/>
        <v>Monday</v>
      </c>
      <c r="AA284" s="25" t="str">
        <f t="shared" si="49"/>
        <v/>
      </c>
      <c r="AB284" s="25" t="str">
        <f>VLOOKUP(U284,'Currency Sheet'!A:C,3,)</f>
        <v>DOLLAR</v>
      </c>
      <c r="AC284" s="67" t="str">
        <f>VLOOKUP(P284,'Customer List'!B:D,3,)</f>
        <v>Local</v>
      </c>
    </row>
    <row r="285" spans="1:29" hidden="1" x14ac:dyDescent="0.25">
      <c r="A285" s="25">
        <f t="shared" si="51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45"/>
        <v>7268.7999999999993</v>
      </c>
      <c r="G285" s="54">
        <f t="shared" si="50"/>
        <v>7268.7999999999993</v>
      </c>
      <c r="H285" s="25">
        <v>740121</v>
      </c>
      <c r="I285" s="25" t="s">
        <v>2801</v>
      </c>
      <c r="J285" s="25">
        <v>1</v>
      </c>
      <c r="K285" s="25">
        <v>1</v>
      </c>
      <c r="L285" s="25">
        <f t="shared" si="46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7"/>
        <v>1</v>
      </c>
      <c r="Z285" s="25" t="str">
        <f t="shared" si="48"/>
        <v>Tuesday</v>
      </c>
      <c r="AA285" s="25" t="str">
        <f t="shared" si="49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hidden="1" x14ac:dyDescent="0.25">
      <c r="A286" s="25">
        <f t="shared" si="51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45"/>
        <v>7268.7999999999993</v>
      </c>
      <c r="G286" s="54">
        <f t="shared" si="50"/>
        <v>7268.7999999999993</v>
      </c>
      <c r="H286" s="25">
        <v>740122</v>
      </c>
      <c r="I286" s="25" t="s">
        <v>2802</v>
      </c>
      <c r="J286" s="25">
        <v>1</v>
      </c>
      <c r="K286" s="25">
        <v>1</v>
      </c>
      <c r="L286" s="25">
        <f t="shared" si="46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7"/>
        <v>1</v>
      </c>
      <c r="Z286" s="25" t="str">
        <f t="shared" si="48"/>
        <v>Tuesday</v>
      </c>
      <c r="AA286" s="25" t="str">
        <f t="shared" si="49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hidden="1" x14ac:dyDescent="0.25">
      <c r="A287" s="25">
        <f t="shared" si="51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45"/>
        <v>7268.7999999999993</v>
      </c>
      <c r="G287" s="54">
        <f t="shared" si="50"/>
        <v>7268.7999999999993</v>
      </c>
      <c r="H287" s="25">
        <v>740124</v>
      </c>
      <c r="I287" s="25" t="s">
        <v>2803</v>
      </c>
      <c r="J287" s="25">
        <v>1</v>
      </c>
      <c r="K287" s="25">
        <v>1</v>
      </c>
      <c r="L287" s="25">
        <f t="shared" si="46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7"/>
        <v>1</v>
      </c>
      <c r="Z287" s="25" t="str">
        <f t="shared" si="48"/>
        <v>Tuesday</v>
      </c>
      <c r="AA287" s="25" t="str">
        <f t="shared" si="49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hidden="1" x14ac:dyDescent="0.25">
      <c r="A288" s="25">
        <f t="shared" si="51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45"/>
        <v>7268.7999999999993</v>
      </c>
      <c r="G288" s="54">
        <f t="shared" si="50"/>
        <v>7268.7999999999993</v>
      </c>
      <c r="H288" s="25">
        <v>740126</v>
      </c>
      <c r="I288" s="25" t="s">
        <v>2804</v>
      </c>
      <c r="J288" s="25">
        <v>1</v>
      </c>
      <c r="K288" s="25">
        <v>1</v>
      </c>
      <c r="L288" s="25">
        <f t="shared" si="46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7"/>
        <v>1</v>
      </c>
      <c r="Z288" s="25" t="str">
        <f t="shared" si="48"/>
        <v>Tuesday</v>
      </c>
      <c r="AA288" s="25" t="str">
        <f t="shared" si="49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hidden="1" x14ac:dyDescent="0.25">
      <c r="A289" s="25">
        <f t="shared" si="51"/>
        <v>288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45"/>
        <v>7268.7999999999993</v>
      </c>
      <c r="G289" s="54">
        <f t="shared" si="50"/>
        <v>7268.7999999999993</v>
      </c>
      <c r="H289" s="25">
        <v>740129</v>
      </c>
      <c r="I289" s="25" t="s">
        <v>2805</v>
      </c>
      <c r="J289" s="25">
        <v>1</v>
      </c>
      <c r="K289" s="25">
        <v>1</v>
      </c>
      <c r="L289" s="25">
        <f t="shared" si="46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7"/>
        <v>1</v>
      </c>
      <c r="Z289" s="25" t="str">
        <f t="shared" si="48"/>
        <v>Tuesday</v>
      </c>
      <c r="AA289" s="25" t="str">
        <f t="shared" si="49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hidden="1" x14ac:dyDescent="0.25">
      <c r="A290" s="25">
        <f t="shared" si="51"/>
        <v>289</v>
      </c>
      <c r="B290" s="25" t="s">
        <v>152</v>
      </c>
      <c r="C290" s="45">
        <v>45814</v>
      </c>
      <c r="D290" s="45">
        <v>45821</v>
      </c>
      <c r="E290" s="8">
        <v>4.9000000000000004</v>
      </c>
      <c r="F290" s="8">
        <f t="shared" si="45"/>
        <v>431.20000000000005</v>
      </c>
      <c r="G290" s="54">
        <f t="shared" si="50"/>
        <v>862.40000000000009</v>
      </c>
      <c r="H290" s="25">
        <v>740379</v>
      </c>
      <c r="I290" s="25" t="s">
        <v>244</v>
      </c>
      <c r="J290" s="25">
        <v>2</v>
      </c>
      <c r="K290" s="25">
        <v>2</v>
      </c>
      <c r="L290" s="25">
        <f t="shared" si="46"/>
        <v>0</v>
      </c>
      <c r="M290" s="25" t="s">
        <v>242</v>
      </c>
      <c r="N290" s="45">
        <v>45825</v>
      </c>
      <c r="O290" s="54">
        <v>1197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7"/>
        <v>1</v>
      </c>
      <c r="Z290" s="25" t="str">
        <f t="shared" si="48"/>
        <v>Tuesday</v>
      </c>
      <c r="AA290" s="25" t="str">
        <f t="shared" si="49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hidden="1" x14ac:dyDescent="0.25">
      <c r="A291" s="25">
        <f t="shared" si="51"/>
        <v>290</v>
      </c>
      <c r="B291" s="25" t="s">
        <v>152</v>
      </c>
      <c r="C291" s="45">
        <v>45814</v>
      </c>
      <c r="D291" s="45">
        <v>45821</v>
      </c>
      <c r="E291" s="8">
        <v>205.8</v>
      </c>
      <c r="F291" s="8">
        <f t="shared" si="45"/>
        <v>18110.400000000001</v>
      </c>
      <c r="G291" s="54">
        <f t="shared" si="50"/>
        <v>18110.400000000001</v>
      </c>
      <c r="H291" s="25">
        <v>740810</v>
      </c>
      <c r="I291" s="25" t="s">
        <v>2806</v>
      </c>
      <c r="J291" s="25">
        <v>1</v>
      </c>
      <c r="K291" s="25">
        <v>1</v>
      </c>
      <c r="L291" s="25">
        <f t="shared" si="46"/>
        <v>0</v>
      </c>
      <c r="M291" s="25" t="s">
        <v>242</v>
      </c>
      <c r="N291" s="45">
        <v>45825</v>
      </c>
      <c r="O291" s="54">
        <v>25137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7"/>
        <v>1</v>
      </c>
      <c r="Z291" s="25" t="str">
        <f t="shared" si="48"/>
        <v>Tuesday</v>
      </c>
      <c r="AA291" s="25" t="str">
        <f t="shared" si="49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hidden="1" x14ac:dyDescent="0.25">
      <c r="A292" s="25">
        <f t="shared" si="51"/>
        <v>291</v>
      </c>
      <c r="B292" s="25" t="s">
        <v>152</v>
      </c>
      <c r="C292" s="45">
        <v>45814</v>
      </c>
      <c r="D292" s="45">
        <v>45821</v>
      </c>
      <c r="E292" s="8">
        <v>41.3</v>
      </c>
      <c r="F292" s="8">
        <f t="shared" si="45"/>
        <v>3634.3999999999996</v>
      </c>
      <c r="G292" s="54">
        <f t="shared" si="50"/>
        <v>3634.3999999999996</v>
      </c>
      <c r="H292" s="25">
        <v>740811</v>
      </c>
      <c r="I292" s="25" t="s">
        <v>245</v>
      </c>
      <c r="J292" s="25">
        <v>1</v>
      </c>
      <c r="K292" s="25">
        <v>1</v>
      </c>
      <c r="L292" s="25">
        <f t="shared" si="46"/>
        <v>0</v>
      </c>
      <c r="M292" s="25" t="s">
        <v>242</v>
      </c>
      <c r="N292" s="45">
        <v>45825</v>
      </c>
      <c r="O292" s="54">
        <v>5044.5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7"/>
        <v>1</v>
      </c>
      <c r="Z292" s="25" t="str">
        <f t="shared" si="48"/>
        <v>Tuesday</v>
      </c>
      <c r="AA292" s="25" t="str">
        <f t="shared" si="49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hidden="1" x14ac:dyDescent="0.25">
      <c r="A293" s="25">
        <f t="shared" si="51"/>
        <v>292</v>
      </c>
      <c r="B293" s="25" t="s">
        <v>152</v>
      </c>
      <c r="C293" s="45">
        <v>45814</v>
      </c>
      <c r="D293" s="45">
        <v>45821</v>
      </c>
      <c r="E293" s="8">
        <v>82.6</v>
      </c>
      <c r="F293" s="8">
        <f t="shared" si="45"/>
        <v>7268.7999999999993</v>
      </c>
      <c r="G293" s="54">
        <f t="shared" si="50"/>
        <v>7268.7999999999993</v>
      </c>
      <c r="H293" s="25">
        <v>740812</v>
      </c>
      <c r="I293" s="25" t="s">
        <v>2807</v>
      </c>
      <c r="J293" s="25">
        <v>1</v>
      </c>
      <c r="K293" s="25">
        <v>1</v>
      </c>
      <c r="L293" s="25">
        <f t="shared" si="46"/>
        <v>0</v>
      </c>
      <c r="M293" s="25" t="s">
        <v>242</v>
      </c>
      <c r="N293" s="45">
        <v>45825</v>
      </c>
      <c r="O293" s="54">
        <v>10089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7"/>
        <v>1</v>
      </c>
      <c r="Z293" s="25" t="str">
        <f t="shared" si="48"/>
        <v>Tuesday</v>
      </c>
      <c r="AA293" s="25" t="str">
        <f t="shared" si="49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hidden="1" x14ac:dyDescent="0.25">
      <c r="A294" s="25">
        <f t="shared" si="51"/>
        <v>293</v>
      </c>
      <c r="B294" s="25" t="s">
        <v>152</v>
      </c>
      <c r="C294" s="45">
        <v>45814</v>
      </c>
      <c r="D294" s="45">
        <v>45821</v>
      </c>
      <c r="E294" s="8">
        <v>205.8</v>
      </c>
      <c r="F294" s="8">
        <f t="shared" si="45"/>
        <v>18110.400000000001</v>
      </c>
      <c r="G294" s="54">
        <f t="shared" si="50"/>
        <v>18110.400000000001</v>
      </c>
      <c r="H294" s="25">
        <v>740986</v>
      </c>
      <c r="I294" s="25" t="s">
        <v>2808</v>
      </c>
      <c r="J294" s="25">
        <v>1</v>
      </c>
      <c r="K294" s="25">
        <v>1</v>
      </c>
      <c r="L294" s="25">
        <f t="shared" si="46"/>
        <v>0</v>
      </c>
      <c r="M294" s="25" t="s">
        <v>242</v>
      </c>
      <c r="N294" s="45">
        <v>45825</v>
      </c>
      <c r="O294" s="54">
        <v>25137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7"/>
        <v>1</v>
      </c>
      <c r="Z294" s="25" t="str">
        <f t="shared" si="48"/>
        <v>Tuesday</v>
      </c>
      <c r="AA294" s="25" t="str">
        <f t="shared" si="49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hidden="1" x14ac:dyDescent="0.25">
      <c r="A295" s="25">
        <f t="shared" si="51"/>
        <v>294</v>
      </c>
      <c r="B295" s="25" t="s">
        <v>152</v>
      </c>
      <c r="C295" s="45">
        <v>45814</v>
      </c>
      <c r="D295" s="45">
        <v>45821</v>
      </c>
      <c r="E295" s="8">
        <v>41.3</v>
      </c>
      <c r="F295" s="8">
        <f t="shared" si="45"/>
        <v>3634.3999999999996</v>
      </c>
      <c r="G295" s="54">
        <f t="shared" si="50"/>
        <v>3634.3999999999996</v>
      </c>
      <c r="H295" s="25">
        <v>740987</v>
      </c>
      <c r="I295" s="25" t="s">
        <v>246</v>
      </c>
      <c r="J295" s="25">
        <v>1</v>
      </c>
      <c r="K295" s="25">
        <v>1</v>
      </c>
      <c r="L295" s="25">
        <f t="shared" si="46"/>
        <v>0</v>
      </c>
      <c r="M295" s="25" t="s">
        <v>242</v>
      </c>
      <c r="N295" s="45">
        <v>45825</v>
      </c>
      <c r="O295" s="54">
        <v>5044.5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7"/>
        <v>1</v>
      </c>
      <c r="Z295" s="25" t="str">
        <f t="shared" si="48"/>
        <v>Tuesday</v>
      </c>
      <c r="AA295" s="25" t="str">
        <f t="shared" si="49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hidden="1" x14ac:dyDescent="0.25">
      <c r="A296" s="25">
        <f t="shared" si="51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45"/>
        <v>7268.7999999999993</v>
      </c>
      <c r="G296" s="54">
        <f t="shared" si="50"/>
        <v>7268.7999999999993</v>
      </c>
      <c r="H296" s="25">
        <v>740989</v>
      </c>
      <c r="I296" s="25" t="s">
        <v>2809</v>
      </c>
      <c r="J296" s="25">
        <v>1</v>
      </c>
      <c r="K296" s="25">
        <v>1</v>
      </c>
      <c r="L296" s="25">
        <f t="shared" si="46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7"/>
        <v>1</v>
      </c>
      <c r="Z296" s="25" t="str">
        <f t="shared" si="48"/>
        <v>Tuesday</v>
      </c>
      <c r="AA296" s="25" t="str">
        <f t="shared" si="49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hidden="1" x14ac:dyDescent="0.25">
      <c r="A297" s="25">
        <f t="shared" si="51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45"/>
        <v>7268.7999999999993</v>
      </c>
      <c r="G297" s="54">
        <f t="shared" si="50"/>
        <v>7268.7999999999993</v>
      </c>
      <c r="H297" s="25">
        <v>740994</v>
      </c>
      <c r="I297" s="25" t="s">
        <v>3287</v>
      </c>
      <c r="J297" s="25">
        <v>1</v>
      </c>
      <c r="K297" s="25">
        <v>1</v>
      </c>
      <c r="L297" s="25">
        <f t="shared" si="46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7"/>
        <v>1</v>
      </c>
      <c r="Z297" s="25" t="str">
        <f t="shared" si="48"/>
        <v>Tuesday</v>
      </c>
      <c r="AA297" s="25" t="str">
        <f t="shared" si="49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hidden="1" x14ac:dyDescent="0.25">
      <c r="A298" s="25">
        <f t="shared" si="51"/>
        <v>297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45"/>
        <v>7268.7999999999993</v>
      </c>
      <c r="G298" s="54">
        <f t="shared" si="50"/>
        <v>7268.7999999999993</v>
      </c>
      <c r="H298" s="25">
        <v>740995</v>
      </c>
      <c r="I298" s="25" t="s">
        <v>2810</v>
      </c>
      <c r="J298" s="25">
        <v>1</v>
      </c>
      <c r="K298" s="25">
        <v>1</v>
      </c>
      <c r="L298" s="25">
        <f t="shared" si="46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47"/>
        <v>1</v>
      </c>
      <c r="Z298" s="25" t="str">
        <f t="shared" si="48"/>
        <v>Tuesday</v>
      </c>
      <c r="AA298" s="25" t="str">
        <f t="shared" si="49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hidden="1" x14ac:dyDescent="0.25">
      <c r="A299" s="25">
        <f t="shared" si="51"/>
        <v>298</v>
      </c>
      <c r="B299" s="25" t="s">
        <v>152</v>
      </c>
      <c r="C299" s="45">
        <v>45814</v>
      </c>
      <c r="D299" s="45">
        <v>45821</v>
      </c>
      <c r="E299" s="8">
        <v>763.1</v>
      </c>
      <c r="F299" s="8">
        <f t="shared" si="45"/>
        <v>67152.800000000003</v>
      </c>
      <c r="G299" s="54">
        <f t="shared" si="50"/>
        <v>67152.800000000003</v>
      </c>
      <c r="H299" s="25">
        <v>741053</v>
      </c>
      <c r="I299" s="25" t="s">
        <v>1372</v>
      </c>
      <c r="J299" s="25">
        <v>1</v>
      </c>
      <c r="K299" s="25">
        <v>1</v>
      </c>
      <c r="L299" s="25">
        <f t="shared" si="46"/>
        <v>0</v>
      </c>
      <c r="M299" s="25" t="s">
        <v>247</v>
      </c>
      <c r="N299" s="45">
        <v>45825</v>
      </c>
      <c r="O299" s="54">
        <v>100377</v>
      </c>
      <c r="P299" s="25" t="s">
        <v>17</v>
      </c>
      <c r="Q299" s="25" t="s">
        <v>637</v>
      </c>
      <c r="R299" s="25" t="s">
        <v>638</v>
      </c>
      <c r="S299" s="3">
        <v>4</v>
      </c>
      <c r="T299" s="55" t="s">
        <v>163</v>
      </c>
      <c r="U299" s="25" t="s">
        <v>19</v>
      </c>
      <c r="V299" s="25" t="str">
        <f>VLOOKUP(P299,'Customer List'!B:C,2,)</f>
        <v>Delhi</v>
      </c>
      <c r="W299" s="56"/>
      <c r="X299" s="45">
        <v>45825</v>
      </c>
      <c r="Y299" s="25">
        <f t="shared" si="47"/>
        <v>0</v>
      </c>
      <c r="Z299" s="25" t="str">
        <f t="shared" si="48"/>
        <v>Tuesday</v>
      </c>
      <c r="AA299" s="25" t="str">
        <f t="shared" si="49"/>
        <v>Tuesday</v>
      </c>
      <c r="AB299" s="25" t="str">
        <f>VLOOKUP(U299,'Currency Sheet'!A:C,3,)</f>
        <v>DOLLAR</v>
      </c>
      <c r="AC299" s="67" t="str">
        <f>VLOOKUP(P299,'Customer List'!B:D,3,)</f>
        <v>Local</v>
      </c>
    </row>
    <row r="300" spans="1:29" hidden="1" x14ac:dyDescent="0.25">
      <c r="A300" s="25">
        <f t="shared" si="51"/>
        <v>299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45"/>
        <v>7268.7999999999993</v>
      </c>
      <c r="G300" s="54">
        <f t="shared" si="50"/>
        <v>7268.7999999999993</v>
      </c>
      <c r="H300" s="25">
        <v>741146</v>
      </c>
      <c r="I300" s="25" t="s">
        <v>1373</v>
      </c>
      <c r="J300" s="25">
        <v>1</v>
      </c>
      <c r="K300" s="25">
        <v>1</v>
      </c>
      <c r="L300" s="25">
        <f t="shared" si="46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47"/>
        <v>1</v>
      </c>
      <c r="Z300" s="25" t="str">
        <f t="shared" si="48"/>
        <v>Tuesday</v>
      </c>
      <c r="AA300" s="25" t="str">
        <f t="shared" si="49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hidden="1" x14ac:dyDescent="0.25">
      <c r="A301" s="25">
        <f t="shared" si="51"/>
        <v>300</v>
      </c>
      <c r="B301" s="25" t="s">
        <v>152</v>
      </c>
      <c r="C301" s="45">
        <v>45814</v>
      </c>
      <c r="D301" s="45">
        <v>45821</v>
      </c>
      <c r="E301" s="8">
        <v>5</v>
      </c>
      <c r="F301" s="8">
        <f t="shared" si="45"/>
        <v>440</v>
      </c>
      <c r="G301" s="54">
        <f t="shared" si="50"/>
        <v>440</v>
      </c>
      <c r="H301" s="25">
        <v>805002</v>
      </c>
      <c r="I301" s="25" t="s">
        <v>1374</v>
      </c>
      <c r="J301" s="25">
        <v>1</v>
      </c>
      <c r="K301" s="25"/>
      <c r="L301" s="25">
        <f t="shared" si="46"/>
        <v>1</v>
      </c>
      <c r="M301" s="25"/>
      <c r="N301" s="45"/>
      <c r="O301" s="54"/>
      <c r="P301" s="25" t="s">
        <v>2031</v>
      </c>
      <c r="Q301" s="25"/>
      <c r="R301" s="25"/>
      <c r="S301" s="3">
        <v>4</v>
      </c>
      <c r="T301" s="55" t="s">
        <v>1195</v>
      </c>
      <c r="U301" s="25" t="s">
        <v>19</v>
      </c>
      <c r="V301" s="25" t="str">
        <f>VLOOKUP(P301,'Customer List'!B:C,2,)</f>
        <v>STOCK</v>
      </c>
      <c r="W301" s="56" t="s">
        <v>1149</v>
      </c>
      <c r="X301" s="45"/>
      <c r="Y301" s="25" t="str">
        <f t="shared" si="47"/>
        <v/>
      </c>
      <c r="Z301" s="25" t="str">
        <f t="shared" si="48"/>
        <v/>
      </c>
      <c r="AA301" s="25" t="str">
        <f t="shared" si="49"/>
        <v/>
      </c>
      <c r="AB301" s="25" t="str">
        <f>VLOOKUP(U301,'Currency Sheet'!A:C,3,)</f>
        <v>DOLLAR</v>
      </c>
      <c r="AC301" s="67" t="str">
        <f>VLOOKUP(P301,'Customer List'!B:D,3,)</f>
        <v>STOCK</v>
      </c>
    </row>
    <row r="302" spans="1:29" hidden="1" x14ac:dyDescent="0.25">
      <c r="A302" s="25">
        <f t="shared" si="51"/>
        <v>301</v>
      </c>
      <c r="B302" s="25" t="s">
        <v>152</v>
      </c>
      <c r="C302" s="45">
        <v>45814</v>
      </c>
      <c r="D302" s="45">
        <v>45821</v>
      </c>
      <c r="E302" s="8">
        <v>297.5</v>
      </c>
      <c r="F302" s="8">
        <f t="shared" si="45"/>
        <v>26180</v>
      </c>
      <c r="G302" s="54">
        <f t="shared" si="50"/>
        <v>26180</v>
      </c>
      <c r="H302" s="25">
        <v>853318</v>
      </c>
      <c r="I302" s="25" t="s">
        <v>1375</v>
      </c>
      <c r="J302" s="25">
        <v>1</v>
      </c>
      <c r="K302" s="25">
        <v>1</v>
      </c>
      <c r="L302" s="25">
        <f t="shared" si="46"/>
        <v>0</v>
      </c>
      <c r="M302" s="25" t="s">
        <v>211</v>
      </c>
      <c r="N302" s="45">
        <v>45822</v>
      </c>
      <c r="O302" s="54">
        <v>42818.75</v>
      </c>
      <c r="P302" s="25" t="s">
        <v>212</v>
      </c>
      <c r="Q302" s="25"/>
      <c r="R302" s="25"/>
      <c r="S302" s="3">
        <v>4</v>
      </c>
      <c r="T302" s="55"/>
      <c r="U302" s="25" t="s">
        <v>19</v>
      </c>
      <c r="V302" s="25" t="str">
        <f>VLOOKUP(P302,'Customer List'!B:C,2,)</f>
        <v>Banglore</v>
      </c>
      <c r="W302" s="56"/>
      <c r="X302" s="45"/>
      <c r="Y302" s="25" t="str">
        <f t="shared" si="47"/>
        <v/>
      </c>
      <c r="Z302" s="25" t="str">
        <f t="shared" si="48"/>
        <v>Saturday</v>
      </c>
      <c r="AA302" s="25" t="str">
        <f t="shared" si="49"/>
        <v/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idden="1" x14ac:dyDescent="0.25">
      <c r="A303" s="25">
        <f t="shared" si="51"/>
        <v>302</v>
      </c>
      <c r="B303" s="25" t="s">
        <v>248</v>
      </c>
      <c r="C303" s="45">
        <v>45818</v>
      </c>
      <c r="D303" s="45">
        <v>45824</v>
      </c>
      <c r="E303" s="8">
        <v>21.6</v>
      </c>
      <c r="F303" s="8">
        <f t="shared" si="45"/>
        <v>1900.8000000000002</v>
      </c>
      <c r="G303" s="54">
        <f t="shared" si="50"/>
        <v>1900.8000000000002</v>
      </c>
      <c r="H303" s="25">
        <v>100203</v>
      </c>
      <c r="I303" s="25" t="s">
        <v>62</v>
      </c>
      <c r="J303" s="25">
        <v>1</v>
      </c>
      <c r="K303" s="25">
        <v>1</v>
      </c>
      <c r="L303" s="25">
        <f t="shared" si="46"/>
        <v>0</v>
      </c>
      <c r="M303" s="25" t="s">
        <v>249</v>
      </c>
      <c r="N303" s="45">
        <v>45829</v>
      </c>
      <c r="O303" s="54">
        <v>3906.25</v>
      </c>
      <c r="P303" s="25" t="s">
        <v>250</v>
      </c>
      <c r="Q303" s="25" t="s">
        <v>251</v>
      </c>
      <c r="R303" s="25" t="s">
        <v>41</v>
      </c>
      <c r="S303" s="3">
        <v>4</v>
      </c>
      <c r="T303" s="55"/>
      <c r="U303" s="25" t="s">
        <v>19</v>
      </c>
      <c r="V303" s="25" t="str">
        <f>VLOOKUP(P303,'Customer List'!B:C,2,)</f>
        <v>Chandigarh</v>
      </c>
      <c r="W303" s="56"/>
      <c r="X303" s="45">
        <v>45833</v>
      </c>
      <c r="Y303" s="25">
        <f t="shared" si="47"/>
        <v>4</v>
      </c>
      <c r="Z303" s="25" t="str">
        <f t="shared" si="48"/>
        <v>Saturday</v>
      </c>
      <c r="AA303" s="25" t="str">
        <f t="shared" si="49"/>
        <v>Wednesday</v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idden="1" x14ac:dyDescent="0.25">
      <c r="A304" s="25">
        <f t="shared" si="51"/>
        <v>303</v>
      </c>
      <c r="B304" s="25" t="s">
        <v>248</v>
      </c>
      <c r="C304" s="45">
        <v>45818</v>
      </c>
      <c r="D304" s="45">
        <v>45824</v>
      </c>
      <c r="E304" s="8">
        <v>129</v>
      </c>
      <c r="F304" s="8">
        <f t="shared" si="45"/>
        <v>11352</v>
      </c>
      <c r="G304" s="54">
        <f t="shared" si="50"/>
        <v>22704</v>
      </c>
      <c r="H304" s="25">
        <v>100216</v>
      </c>
      <c r="I304" s="25" t="s">
        <v>1376</v>
      </c>
      <c r="J304" s="25">
        <v>2</v>
      </c>
      <c r="K304" s="25">
        <v>2</v>
      </c>
      <c r="L304" s="25">
        <f t="shared" si="46"/>
        <v>0</v>
      </c>
      <c r="M304" s="25" t="s">
        <v>252</v>
      </c>
      <c r="N304" s="45">
        <v>45825</v>
      </c>
      <c r="O304" s="54">
        <v>46655</v>
      </c>
      <c r="P304" s="25" t="s">
        <v>253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Gujrat</v>
      </c>
      <c r="W304" s="56"/>
      <c r="X304" s="45"/>
      <c r="Y304" s="25" t="str">
        <f t="shared" si="47"/>
        <v/>
      </c>
      <c r="Z304" s="25" t="str">
        <f t="shared" si="48"/>
        <v>Tuesday</v>
      </c>
      <c r="AA304" s="25" t="str">
        <f t="shared" si="49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ht="30" hidden="1" x14ac:dyDescent="0.25">
      <c r="A305" s="25">
        <f t="shared" si="51"/>
        <v>304</v>
      </c>
      <c r="B305" s="25" t="s">
        <v>248</v>
      </c>
      <c r="C305" s="45">
        <v>45818</v>
      </c>
      <c r="D305" s="45">
        <v>45824</v>
      </c>
      <c r="E305" s="8">
        <v>844.8</v>
      </c>
      <c r="F305" s="8">
        <f t="shared" si="45"/>
        <v>74342.399999999994</v>
      </c>
      <c r="G305" s="54">
        <f t="shared" si="50"/>
        <v>74342.399999999994</v>
      </c>
      <c r="H305" s="25">
        <v>100458</v>
      </c>
      <c r="I305" s="25" t="s">
        <v>1377</v>
      </c>
      <c r="J305" s="25">
        <v>1</v>
      </c>
      <c r="K305" s="25">
        <v>1</v>
      </c>
      <c r="L305" s="25">
        <f t="shared" si="46"/>
        <v>0</v>
      </c>
      <c r="M305" s="25" t="s">
        <v>254</v>
      </c>
      <c r="N305" s="45">
        <v>45824</v>
      </c>
      <c r="O305" s="54">
        <v>100320</v>
      </c>
      <c r="P305" s="25" t="s">
        <v>255</v>
      </c>
      <c r="Q305" s="25" t="s">
        <v>637</v>
      </c>
      <c r="R305" s="25" t="s">
        <v>638</v>
      </c>
      <c r="S305" s="3">
        <v>4</v>
      </c>
      <c r="T305" s="55" t="s">
        <v>817</v>
      </c>
      <c r="U305" s="25" t="s">
        <v>19</v>
      </c>
      <c r="V305" s="25" t="str">
        <f>VLOOKUP(P305,'Customer List'!B:C,2,)</f>
        <v>Delhi</v>
      </c>
      <c r="W305" s="56"/>
      <c r="X305" s="45">
        <v>45824</v>
      </c>
      <c r="Y305" s="25">
        <f t="shared" si="47"/>
        <v>0</v>
      </c>
      <c r="Z305" s="25" t="str">
        <f t="shared" si="48"/>
        <v>Monday</v>
      </c>
      <c r="AA305" s="25" t="str">
        <f t="shared" si="49"/>
        <v>Monday</v>
      </c>
      <c r="AB305" s="25" t="str">
        <f>VLOOKUP(U305,'Currency Sheet'!A:C,3,)</f>
        <v>DOLLAR</v>
      </c>
      <c r="AC305" s="67" t="str">
        <f>VLOOKUP(P305,'Customer List'!B:D,3,)</f>
        <v>Local</v>
      </c>
    </row>
    <row r="306" spans="1:29" hidden="1" x14ac:dyDescent="0.25">
      <c r="A306" s="25">
        <f t="shared" si="51"/>
        <v>305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45"/>
        <v>11352</v>
      </c>
      <c r="G306" s="54">
        <f t="shared" si="50"/>
        <v>22704</v>
      </c>
      <c r="H306" s="25">
        <v>100536</v>
      </c>
      <c r="I306" s="25" t="s">
        <v>1378</v>
      </c>
      <c r="J306" s="25">
        <v>2</v>
      </c>
      <c r="K306" s="25">
        <v>2</v>
      </c>
      <c r="L306" s="25">
        <f t="shared" si="46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7"/>
        <v/>
      </c>
      <c r="Z306" s="25" t="str">
        <f t="shared" si="48"/>
        <v>Tuesday</v>
      </c>
      <c r="AA306" s="25" t="str">
        <f t="shared" si="49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idden="1" x14ac:dyDescent="0.25">
      <c r="A307" s="25">
        <f t="shared" si="51"/>
        <v>306</v>
      </c>
      <c r="B307" s="25" t="s">
        <v>248</v>
      </c>
      <c r="C307" s="45">
        <v>45818</v>
      </c>
      <c r="D307" s="45">
        <v>45824</v>
      </c>
      <c r="E307" s="8">
        <v>169.8</v>
      </c>
      <c r="F307" s="8">
        <f t="shared" si="45"/>
        <v>14942.400000000001</v>
      </c>
      <c r="G307" s="54">
        <f t="shared" si="50"/>
        <v>29884.800000000003</v>
      </c>
      <c r="H307" s="25">
        <v>100540</v>
      </c>
      <c r="I307" s="25" t="s">
        <v>157</v>
      </c>
      <c r="J307" s="25">
        <v>2</v>
      </c>
      <c r="K307" s="25">
        <v>2</v>
      </c>
      <c r="L307" s="25">
        <f t="shared" si="46"/>
        <v>0</v>
      </c>
      <c r="M307" s="25" t="s">
        <v>252</v>
      </c>
      <c r="N307" s="45">
        <v>45825</v>
      </c>
      <c r="O307" s="54">
        <v>61411</v>
      </c>
      <c r="P307" s="25" t="s">
        <v>253</v>
      </c>
      <c r="Q307" s="25"/>
      <c r="R307" s="25"/>
      <c r="S307" s="3">
        <v>4</v>
      </c>
      <c r="T307" s="55"/>
      <c r="U307" s="25" t="s">
        <v>19</v>
      </c>
      <c r="V307" s="25" t="str">
        <f>VLOOKUP(P307,'Customer List'!B:C,2,)</f>
        <v>Gujrat</v>
      </c>
      <c r="W307" s="56"/>
      <c r="X307" s="45"/>
      <c r="Y307" s="25" t="str">
        <f t="shared" si="47"/>
        <v/>
      </c>
      <c r="Z307" s="25" t="str">
        <f t="shared" si="48"/>
        <v>Tuesday</v>
      </c>
      <c r="AA307" s="25" t="str">
        <f t="shared" si="49"/>
        <v/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idden="1" x14ac:dyDescent="0.25">
      <c r="A308" s="25">
        <f t="shared" si="51"/>
        <v>307</v>
      </c>
      <c r="B308" s="25" t="s">
        <v>248</v>
      </c>
      <c r="C308" s="45">
        <v>45818</v>
      </c>
      <c r="D308" s="45">
        <v>45824</v>
      </c>
      <c r="E308" s="8">
        <v>64.2</v>
      </c>
      <c r="F308" s="8">
        <f t="shared" si="45"/>
        <v>5649.6</v>
      </c>
      <c r="G308" s="54">
        <f t="shared" si="50"/>
        <v>5649.6</v>
      </c>
      <c r="H308" s="25">
        <v>100708</v>
      </c>
      <c r="I308" s="25" t="s">
        <v>1379</v>
      </c>
      <c r="J308" s="25">
        <v>1</v>
      </c>
      <c r="K308" s="25">
        <v>1</v>
      </c>
      <c r="L308" s="25">
        <f t="shared" si="46"/>
        <v>0</v>
      </c>
      <c r="M308" s="25" t="s">
        <v>249</v>
      </c>
      <c r="N308" s="45">
        <v>45829</v>
      </c>
      <c r="O308" s="54">
        <v>11609.5</v>
      </c>
      <c r="P308" s="25" t="s">
        <v>250</v>
      </c>
      <c r="Q308" s="25" t="s">
        <v>251</v>
      </c>
      <c r="R308" s="25" t="s">
        <v>41</v>
      </c>
      <c r="S308" s="3">
        <v>4</v>
      </c>
      <c r="T308" s="55"/>
      <c r="U308" s="25" t="s">
        <v>19</v>
      </c>
      <c r="V308" s="25" t="str">
        <f>VLOOKUP(P308,'Customer List'!B:C,2,)</f>
        <v>Chandigarh</v>
      </c>
      <c r="W308" s="56"/>
      <c r="X308" s="45">
        <v>45833</v>
      </c>
      <c r="Y308" s="25">
        <f t="shared" si="47"/>
        <v>4</v>
      </c>
      <c r="Z308" s="25" t="str">
        <f t="shared" si="48"/>
        <v>Saturday</v>
      </c>
      <c r="AA308" s="25" t="str">
        <f t="shared" si="49"/>
        <v>Wednesday</v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ht="30" hidden="1" x14ac:dyDescent="0.25">
      <c r="A309" s="25">
        <f t="shared" si="51"/>
        <v>308</v>
      </c>
      <c r="B309" s="25" t="s">
        <v>248</v>
      </c>
      <c r="C309" s="45">
        <v>45818</v>
      </c>
      <c r="D309" s="45">
        <v>45824</v>
      </c>
      <c r="E309" s="8">
        <v>844.8</v>
      </c>
      <c r="F309" s="8">
        <f t="shared" si="45"/>
        <v>74342.399999999994</v>
      </c>
      <c r="G309" s="54">
        <f t="shared" si="50"/>
        <v>74342.399999999994</v>
      </c>
      <c r="H309" s="25">
        <v>100764</v>
      </c>
      <c r="I309" s="25" t="s">
        <v>1380</v>
      </c>
      <c r="J309" s="25">
        <v>1</v>
      </c>
      <c r="K309" s="25">
        <v>1</v>
      </c>
      <c r="L309" s="25">
        <f t="shared" si="46"/>
        <v>0</v>
      </c>
      <c r="M309" s="25" t="s">
        <v>254</v>
      </c>
      <c r="N309" s="45">
        <v>45824</v>
      </c>
      <c r="O309" s="54">
        <v>100320</v>
      </c>
      <c r="P309" s="25" t="s">
        <v>255</v>
      </c>
      <c r="Q309" s="25" t="s">
        <v>637</v>
      </c>
      <c r="R309" s="25" t="s">
        <v>638</v>
      </c>
      <c r="S309" s="3">
        <v>4</v>
      </c>
      <c r="T309" s="55" t="s">
        <v>817</v>
      </c>
      <c r="U309" s="25" t="s">
        <v>19</v>
      </c>
      <c r="V309" s="25" t="str">
        <f>VLOOKUP(P309,'Customer List'!B:C,2,)</f>
        <v>Delhi</v>
      </c>
      <c r="W309" s="56"/>
      <c r="X309" s="45">
        <v>45824</v>
      </c>
      <c r="Y309" s="25">
        <f t="shared" si="47"/>
        <v>0</v>
      </c>
      <c r="Z309" s="25" t="str">
        <f t="shared" si="48"/>
        <v>Monday</v>
      </c>
      <c r="AA309" s="25" t="str">
        <f t="shared" si="49"/>
        <v>Monday</v>
      </c>
      <c r="AB309" s="25" t="str">
        <f>VLOOKUP(U309,'Currency Sheet'!A:C,3,)</f>
        <v>DOLLAR</v>
      </c>
      <c r="AC309" s="67" t="str">
        <f>VLOOKUP(P309,'Customer List'!B:D,3,)</f>
        <v>Local</v>
      </c>
    </row>
    <row r="310" spans="1:29" hidden="1" x14ac:dyDescent="0.25">
      <c r="A310" s="25">
        <f t="shared" si="51"/>
        <v>309</v>
      </c>
      <c r="B310" s="25" t="s">
        <v>248</v>
      </c>
      <c r="C310" s="45">
        <v>45818</v>
      </c>
      <c r="D310" s="45">
        <v>45824</v>
      </c>
      <c r="E310" s="8">
        <v>165.6</v>
      </c>
      <c r="F310" s="8">
        <f t="shared" si="45"/>
        <v>14572.8</v>
      </c>
      <c r="G310" s="54">
        <f t="shared" si="50"/>
        <v>29145.599999999999</v>
      </c>
      <c r="H310" s="25">
        <v>102702</v>
      </c>
      <c r="I310" s="25" t="s">
        <v>86</v>
      </c>
      <c r="J310" s="25">
        <v>2</v>
      </c>
      <c r="K310" s="25">
        <v>2</v>
      </c>
      <c r="L310" s="25">
        <f t="shared" si="46"/>
        <v>0</v>
      </c>
      <c r="M310" s="25" t="s">
        <v>252</v>
      </c>
      <c r="N310" s="45">
        <v>45825</v>
      </c>
      <c r="O310" s="54">
        <v>59892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7"/>
        <v/>
      </c>
      <c r="Z310" s="25" t="str">
        <f t="shared" si="48"/>
        <v>Tuesday</v>
      </c>
      <c r="AA310" s="25" t="str">
        <f t="shared" si="49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idden="1" x14ac:dyDescent="0.25">
      <c r="A311" s="25">
        <f t="shared" si="51"/>
        <v>310</v>
      </c>
      <c r="B311" s="25" t="s">
        <v>248</v>
      </c>
      <c r="C311" s="45">
        <v>45818</v>
      </c>
      <c r="D311" s="45">
        <v>45824</v>
      </c>
      <c r="E311" s="8">
        <v>214.8</v>
      </c>
      <c r="F311" s="8">
        <f t="shared" si="45"/>
        <v>18902.400000000001</v>
      </c>
      <c r="G311" s="54">
        <f t="shared" si="50"/>
        <v>37804.800000000003</v>
      </c>
      <c r="H311" s="25">
        <v>102730</v>
      </c>
      <c r="I311" s="25" t="s">
        <v>1381</v>
      </c>
      <c r="J311" s="25">
        <v>2</v>
      </c>
      <c r="K311" s="25">
        <v>2</v>
      </c>
      <c r="L311" s="25">
        <f t="shared" si="46"/>
        <v>0</v>
      </c>
      <c r="M311" s="25" t="s">
        <v>252</v>
      </c>
      <c r="N311" s="45">
        <v>45825</v>
      </c>
      <c r="O311" s="54">
        <v>77686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7"/>
        <v/>
      </c>
      <c r="Z311" s="25" t="str">
        <f t="shared" si="48"/>
        <v>Tuesday</v>
      </c>
      <c r="AA311" s="25" t="str">
        <f t="shared" si="49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hidden="1" x14ac:dyDescent="0.25">
      <c r="A312" s="25">
        <f t="shared" si="51"/>
        <v>311</v>
      </c>
      <c r="B312" s="25" t="s">
        <v>248</v>
      </c>
      <c r="C312" s="45">
        <v>45818</v>
      </c>
      <c r="D312" s="45">
        <v>45824</v>
      </c>
      <c r="E312" s="8">
        <v>201</v>
      </c>
      <c r="F312" s="8">
        <f t="shared" si="45"/>
        <v>17688</v>
      </c>
      <c r="G312" s="54">
        <f t="shared" si="50"/>
        <v>35376</v>
      </c>
      <c r="H312" s="25">
        <v>103047</v>
      </c>
      <c r="I312" s="25" t="s">
        <v>1382</v>
      </c>
      <c r="J312" s="25">
        <v>2</v>
      </c>
      <c r="K312" s="25">
        <v>2</v>
      </c>
      <c r="L312" s="25">
        <f t="shared" si="46"/>
        <v>0</v>
      </c>
      <c r="M312" s="25" t="s">
        <v>252</v>
      </c>
      <c r="N312" s="45">
        <v>45825</v>
      </c>
      <c r="O312" s="54">
        <v>58156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7"/>
        <v/>
      </c>
      <c r="Z312" s="25" t="str">
        <f t="shared" si="48"/>
        <v>Tuesday</v>
      </c>
      <c r="AA312" s="25" t="str">
        <f t="shared" si="49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hidden="1" x14ac:dyDescent="0.25">
      <c r="A313" s="25">
        <f t="shared" si="51"/>
        <v>312</v>
      </c>
      <c r="B313" s="25" t="s">
        <v>248</v>
      </c>
      <c r="C313" s="45">
        <v>45818</v>
      </c>
      <c r="D313" s="45">
        <v>45824</v>
      </c>
      <c r="E313" s="8">
        <v>126.6</v>
      </c>
      <c r="F313" s="8">
        <f t="shared" si="45"/>
        <v>11140.8</v>
      </c>
      <c r="G313" s="54">
        <f t="shared" si="50"/>
        <v>22281.599999999999</v>
      </c>
      <c r="H313" s="25">
        <v>103232</v>
      </c>
      <c r="I313" s="25" t="s">
        <v>1383</v>
      </c>
      <c r="J313" s="25">
        <v>2</v>
      </c>
      <c r="K313" s="25">
        <v>2</v>
      </c>
      <c r="L313" s="25">
        <f t="shared" si="46"/>
        <v>0</v>
      </c>
      <c r="M313" s="25" t="s">
        <v>252</v>
      </c>
      <c r="N313" s="45">
        <v>45825</v>
      </c>
      <c r="O313" s="54">
        <v>45787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7"/>
        <v/>
      </c>
      <c r="Z313" s="25" t="str">
        <f t="shared" si="48"/>
        <v>Tuesday</v>
      </c>
      <c r="AA313" s="25" t="str">
        <f t="shared" si="49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idden="1" x14ac:dyDescent="0.25">
      <c r="A314" s="25">
        <f t="shared" si="51"/>
        <v>313</v>
      </c>
      <c r="B314" s="25" t="s">
        <v>248</v>
      </c>
      <c r="C314" s="45">
        <v>45818</v>
      </c>
      <c r="D314" s="45">
        <v>45824</v>
      </c>
      <c r="E314" s="8">
        <v>156.75</v>
      </c>
      <c r="F314" s="8">
        <f t="shared" si="45"/>
        <v>13794</v>
      </c>
      <c r="G314" s="54">
        <f t="shared" si="50"/>
        <v>27588</v>
      </c>
      <c r="H314" s="25">
        <v>103241</v>
      </c>
      <c r="I314" s="25" t="s">
        <v>1384</v>
      </c>
      <c r="J314" s="25">
        <v>2</v>
      </c>
      <c r="K314" s="25">
        <v>2</v>
      </c>
      <c r="L314" s="25">
        <f t="shared" si="46"/>
        <v>0</v>
      </c>
      <c r="M314" s="25" t="s">
        <v>252</v>
      </c>
      <c r="N314" s="45">
        <v>45825</v>
      </c>
      <c r="O314" s="54">
        <v>45353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7"/>
        <v/>
      </c>
      <c r="Z314" s="25" t="str">
        <f t="shared" si="48"/>
        <v>Tuesday</v>
      </c>
      <c r="AA314" s="25" t="str">
        <f t="shared" si="49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idden="1" x14ac:dyDescent="0.25">
      <c r="A315" s="25">
        <f t="shared" si="51"/>
        <v>314</v>
      </c>
      <c r="B315" s="25" t="s">
        <v>248</v>
      </c>
      <c r="C315" s="45">
        <v>45818</v>
      </c>
      <c r="D315" s="45">
        <v>45824</v>
      </c>
      <c r="E315" s="8">
        <v>129</v>
      </c>
      <c r="F315" s="8">
        <f t="shared" si="45"/>
        <v>11352</v>
      </c>
      <c r="G315" s="54">
        <f t="shared" si="50"/>
        <v>22704</v>
      </c>
      <c r="H315" s="25">
        <v>104418</v>
      </c>
      <c r="I315" s="25" t="s">
        <v>1385</v>
      </c>
      <c r="J315" s="25">
        <v>2</v>
      </c>
      <c r="K315" s="25">
        <v>2</v>
      </c>
      <c r="L315" s="25">
        <f t="shared" si="46"/>
        <v>0</v>
      </c>
      <c r="M315" s="25" t="s">
        <v>252</v>
      </c>
      <c r="N315" s="45">
        <v>45825</v>
      </c>
      <c r="O315" s="54">
        <v>46655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47"/>
        <v/>
      </c>
      <c r="Z315" s="25" t="str">
        <f t="shared" si="48"/>
        <v>Tuesday</v>
      </c>
      <c r="AA315" s="25" t="str">
        <f t="shared" si="49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ht="30" hidden="1" x14ac:dyDescent="0.25">
      <c r="A316" s="25">
        <f t="shared" si="51"/>
        <v>315</v>
      </c>
      <c r="B316" s="25" t="s">
        <v>248</v>
      </c>
      <c r="C316" s="45">
        <v>45818</v>
      </c>
      <c r="D316" s="45">
        <v>45824</v>
      </c>
      <c r="E316" s="8">
        <v>844.8</v>
      </c>
      <c r="F316" s="8">
        <f t="shared" si="45"/>
        <v>74342.399999999994</v>
      </c>
      <c r="G316" s="54">
        <f t="shared" si="50"/>
        <v>74342.399999999994</v>
      </c>
      <c r="H316" s="25">
        <v>106214</v>
      </c>
      <c r="I316" s="25" t="s">
        <v>1386</v>
      </c>
      <c r="J316" s="25">
        <v>1</v>
      </c>
      <c r="K316" s="25">
        <v>1</v>
      </c>
      <c r="L316" s="25">
        <f t="shared" si="46"/>
        <v>0</v>
      </c>
      <c r="M316" s="25" t="s">
        <v>254</v>
      </c>
      <c r="N316" s="45">
        <v>45824</v>
      </c>
      <c r="O316" s="54">
        <v>100320</v>
      </c>
      <c r="P316" s="25" t="s">
        <v>255</v>
      </c>
      <c r="Q316" s="25" t="s">
        <v>637</v>
      </c>
      <c r="R316" s="25" t="s">
        <v>638</v>
      </c>
      <c r="S316" s="3">
        <v>4</v>
      </c>
      <c r="T316" s="55" t="s">
        <v>817</v>
      </c>
      <c r="U316" s="25" t="s">
        <v>19</v>
      </c>
      <c r="V316" s="25" t="str">
        <f>VLOOKUP(P316,'Customer List'!B:C,2,)</f>
        <v>Delhi</v>
      </c>
      <c r="W316" s="56"/>
      <c r="X316" s="45">
        <v>45824</v>
      </c>
      <c r="Y316" s="25">
        <f t="shared" si="47"/>
        <v>0</v>
      </c>
      <c r="Z316" s="25" t="str">
        <f t="shared" si="48"/>
        <v>Monday</v>
      </c>
      <c r="AA316" s="25" t="str">
        <f t="shared" si="49"/>
        <v>Monday</v>
      </c>
      <c r="AB316" s="25" t="str">
        <f>VLOOKUP(U316,'Currency Sheet'!A:C,3,)</f>
        <v>DOLLAR</v>
      </c>
      <c r="AC316" s="67" t="str">
        <f>VLOOKUP(P316,'Customer List'!B:D,3,)</f>
        <v>Local</v>
      </c>
    </row>
    <row r="317" spans="1:29" hidden="1" x14ac:dyDescent="0.25">
      <c r="A317" s="25">
        <f t="shared" si="51"/>
        <v>316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45"/>
        <v>11352</v>
      </c>
      <c r="G317" s="54">
        <f t="shared" si="50"/>
        <v>22704</v>
      </c>
      <c r="H317" s="25">
        <v>108422</v>
      </c>
      <c r="I317" s="25" t="s">
        <v>1387</v>
      </c>
      <c r="J317" s="25">
        <v>2</v>
      </c>
      <c r="K317" s="25">
        <v>2</v>
      </c>
      <c r="L317" s="25">
        <f t="shared" si="46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7"/>
        <v/>
      </c>
      <c r="Z317" s="25" t="str">
        <f t="shared" si="48"/>
        <v>Tuesday</v>
      </c>
      <c r="AA317" s="25" t="str">
        <f t="shared" si="49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idden="1" x14ac:dyDescent="0.25">
      <c r="A318" s="25">
        <f t="shared" si="51"/>
        <v>317</v>
      </c>
      <c r="B318" s="25" t="s">
        <v>248</v>
      </c>
      <c r="C318" s="45">
        <v>45818</v>
      </c>
      <c r="D318" s="45">
        <v>45824</v>
      </c>
      <c r="E318" s="8">
        <v>211.8</v>
      </c>
      <c r="F318" s="8">
        <f t="shared" si="45"/>
        <v>18638.400000000001</v>
      </c>
      <c r="G318" s="54">
        <f t="shared" si="50"/>
        <v>37276.800000000003</v>
      </c>
      <c r="H318" s="25">
        <v>109104</v>
      </c>
      <c r="I318" s="25" t="s">
        <v>1388</v>
      </c>
      <c r="J318" s="25">
        <v>2</v>
      </c>
      <c r="K318" s="25">
        <v>2</v>
      </c>
      <c r="L318" s="25">
        <f t="shared" si="46"/>
        <v>0</v>
      </c>
      <c r="M318" s="25" t="s">
        <v>252</v>
      </c>
      <c r="N318" s="45">
        <v>45825</v>
      </c>
      <c r="O318" s="54">
        <v>76601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7"/>
        <v/>
      </c>
      <c r="Z318" s="25" t="str">
        <f t="shared" si="48"/>
        <v>Tuesday</v>
      </c>
      <c r="AA318" s="25" t="str">
        <f t="shared" si="49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hidden="1" x14ac:dyDescent="0.25">
      <c r="A319" s="25">
        <f t="shared" si="51"/>
        <v>318</v>
      </c>
      <c r="B319" s="25" t="s">
        <v>248</v>
      </c>
      <c r="C319" s="45">
        <v>45818</v>
      </c>
      <c r="D319" s="45">
        <v>45824</v>
      </c>
      <c r="E319" s="8">
        <v>182.4</v>
      </c>
      <c r="F319" s="8">
        <f t="shared" si="45"/>
        <v>16051.2</v>
      </c>
      <c r="G319" s="54">
        <f t="shared" si="50"/>
        <v>32102.400000000001</v>
      </c>
      <c r="H319" s="25">
        <v>109116</v>
      </c>
      <c r="I319" s="25" t="s">
        <v>1389</v>
      </c>
      <c r="J319" s="25">
        <v>2</v>
      </c>
      <c r="K319" s="25">
        <v>2</v>
      </c>
      <c r="L319" s="25">
        <f t="shared" si="46"/>
        <v>0</v>
      </c>
      <c r="M319" s="25" t="s">
        <v>252</v>
      </c>
      <c r="N319" s="45">
        <v>45825</v>
      </c>
      <c r="O319" s="54">
        <v>65968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47"/>
        <v/>
      </c>
      <c r="Z319" s="25" t="str">
        <f t="shared" si="48"/>
        <v>Tuesday</v>
      </c>
      <c r="AA319" s="25" t="str">
        <f t="shared" si="49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hidden="1" x14ac:dyDescent="0.25">
      <c r="A320" s="25">
        <f t="shared" si="51"/>
        <v>319</v>
      </c>
      <c r="B320" s="25" t="s">
        <v>248</v>
      </c>
      <c r="C320" s="45">
        <v>45818</v>
      </c>
      <c r="D320" s="45">
        <v>45824</v>
      </c>
      <c r="E320" s="8">
        <v>88.2</v>
      </c>
      <c r="F320" s="8">
        <f t="shared" si="45"/>
        <v>7761.6</v>
      </c>
      <c r="G320" s="54">
        <f t="shared" si="50"/>
        <v>7761.6</v>
      </c>
      <c r="H320" s="25">
        <v>113815</v>
      </c>
      <c r="I320" s="25" t="s">
        <v>1390</v>
      </c>
      <c r="J320" s="25">
        <v>1</v>
      </c>
      <c r="K320" s="25">
        <v>1</v>
      </c>
      <c r="L320" s="25">
        <f t="shared" si="46"/>
        <v>0</v>
      </c>
      <c r="M320" s="25" t="s">
        <v>256</v>
      </c>
      <c r="N320" s="45">
        <v>45825</v>
      </c>
      <c r="O320" s="54">
        <v>13965</v>
      </c>
      <c r="P320" s="25" t="s">
        <v>257</v>
      </c>
      <c r="Q320" s="25" t="s">
        <v>1131</v>
      </c>
      <c r="R320" s="25" t="s">
        <v>1131</v>
      </c>
      <c r="S320" s="3">
        <v>4</v>
      </c>
      <c r="T320" s="55"/>
      <c r="U320" s="25" t="s">
        <v>19</v>
      </c>
      <c r="V320" s="25" t="str">
        <f>VLOOKUP(P320,'Customer List'!B:C,2,)</f>
        <v>Delhi</v>
      </c>
      <c r="W320" s="56"/>
      <c r="X320" s="45"/>
      <c r="Y320" s="25" t="str">
        <f t="shared" si="47"/>
        <v/>
      </c>
      <c r="Z320" s="25" t="str">
        <f t="shared" si="48"/>
        <v>Tuesday</v>
      </c>
      <c r="AA320" s="25" t="str">
        <f t="shared" si="49"/>
        <v/>
      </c>
      <c r="AB320" s="25" t="str">
        <f>VLOOKUP(U320,'Currency Sheet'!A:C,3,)</f>
        <v>DOLLAR</v>
      </c>
      <c r="AC320" s="67" t="str">
        <f>VLOOKUP(P320,'Customer List'!B:D,3,)</f>
        <v>Local</v>
      </c>
    </row>
    <row r="321" spans="1:29" hidden="1" x14ac:dyDescent="0.25">
      <c r="A321" s="25">
        <f t="shared" si="51"/>
        <v>320</v>
      </c>
      <c r="B321" s="25" t="s">
        <v>248</v>
      </c>
      <c r="C321" s="45">
        <v>45818</v>
      </c>
      <c r="D321" s="45">
        <v>45824</v>
      </c>
      <c r="E321" s="8">
        <v>74.400000000000006</v>
      </c>
      <c r="F321" s="8">
        <f t="shared" si="45"/>
        <v>6547.2000000000007</v>
      </c>
      <c r="G321" s="54">
        <f t="shared" si="50"/>
        <v>13094.400000000001</v>
      </c>
      <c r="H321" s="25">
        <v>115502</v>
      </c>
      <c r="I321" s="25" t="s">
        <v>1391</v>
      </c>
      <c r="J321" s="25">
        <v>2</v>
      </c>
      <c r="K321" s="25">
        <v>2</v>
      </c>
      <c r="L321" s="25">
        <f t="shared" si="46"/>
        <v>0</v>
      </c>
      <c r="M321" s="25" t="s">
        <v>252</v>
      </c>
      <c r="N321" s="45">
        <v>45825</v>
      </c>
      <c r="O321" s="54">
        <v>26908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7"/>
        <v/>
      </c>
      <c r="Z321" s="25" t="str">
        <f t="shared" si="48"/>
        <v>Tuesday</v>
      </c>
      <c r="AA321" s="25" t="str">
        <f t="shared" si="49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hidden="1" x14ac:dyDescent="0.25">
      <c r="A322" s="25">
        <f t="shared" si="51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si="45"/>
        <v>11352</v>
      </c>
      <c r="G322" s="54">
        <f t="shared" si="50"/>
        <v>22704</v>
      </c>
      <c r="H322" s="25">
        <v>115520</v>
      </c>
      <c r="I322" s="25" t="s">
        <v>1392</v>
      </c>
      <c r="J322" s="25">
        <v>2</v>
      </c>
      <c r="K322" s="25">
        <v>2</v>
      </c>
      <c r="L322" s="25">
        <f t="shared" si="46"/>
        <v>0</v>
      </c>
      <c r="M322" s="25" t="s">
        <v>252</v>
      </c>
      <c r="N322" s="45">
        <v>45825</v>
      </c>
      <c r="O322" s="54">
        <v>46655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si="47"/>
        <v/>
      </c>
      <c r="Z322" s="25" t="str">
        <f t="shared" si="48"/>
        <v>Tuesday</v>
      </c>
      <c r="AA322" s="25" t="str">
        <f t="shared" si="49"/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idden="1" x14ac:dyDescent="0.25">
      <c r="A323" s="25">
        <f t="shared" si="51"/>
        <v>322</v>
      </c>
      <c r="B323" s="25" t="s">
        <v>248</v>
      </c>
      <c r="C323" s="45">
        <v>45818</v>
      </c>
      <c r="D323" s="45">
        <v>45824</v>
      </c>
      <c r="E323" s="8">
        <v>129</v>
      </c>
      <c r="F323" s="8">
        <f t="shared" ref="F323:F386" si="52">IF(AB323="DOLLAR",E323*88,E323)</f>
        <v>11352</v>
      </c>
      <c r="G323" s="54">
        <f t="shared" si="50"/>
        <v>11352</v>
      </c>
      <c r="H323" s="25">
        <v>116220</v>
      </c>
      <c r="I323" s="25" t="s">
        <v>1393</v>
      </c>
      <c r="J323" s="25">
        <v>1</v>
      </c>
      <c r="K323" s="25">
        <v>1</v>
      </c>
      <c r="L323" s="25">
        <f t="shared" ref="L323:L386" si="53">J323-K323</f>
        <v>0</v>
      </c>
      <c r="M323" s="25" t="s">
        <v>252</v>
      </c>
      <c r="N323" s="45">
        <v>45825</v>
      </c>
      <c r="O323" s="54">
        <v>23327.5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ref="Y323:Y386" si="54">IF(X323="", "", X323-N323)</f>
        <v/>
      </c>
      <c r="Z323" s="25" t="str">
        <f t="shared" ref="Z323:Z386" si="55">IF(N323="", "", TEXT(N323, "dddd"))</f>
        <v>Tuesday</v>
      </c>
      <c r="AA323" s="25" t="str">
        <f t="shared" ref="AA323:AA386" si="56">IF(X323="", "", TEXT(X323, "dddd"))</f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idden="1" x14ac:dyDescent="0.25">
      <c r="A324" s="25">
        <f t="shared" si="51"/>
        <v>323</v>
      </c>
      <c r="B324" s="25" t="s">
        <v>248</v>
      </c>
      <c r="C324" s="45">
        <v>45818</v>
      </c>
      <c r="D324" s="45">
        <v>45824</v>
      </c>
      <c r="E324" s="8">
        <v>188.4</v>
      </c>
      <c r="F324" s="8">
        <f t="shared" si="52"/>
        <v>16579.2</v>
      </c>
      <c r="G324" s="54">
        <f t="shared" si="50"/>
        <v>33158.400000000001</v>
      </c>
      <c r="H324" s="25">
        <v>123130</v>
      </c>
      <c r="I324" s="25" t="s">
        <v>1394</v>
      </c>
      <c r="J324" s="25">
        <v>2</v>
      </c>
      <c r="K324" s="25">
        <v>2</v>
      </c>
      <c r="L324" s="25">
        <f t="shared" si="53"/>
        <v>0</v>
      </c>
      <c r="M324" s="25" t="s">
        <v>252</v>
      </c>
      <c r="N324" s="45">
        <v>45825</v>
      </c>
      <c r="O324" s="54">
        <v>68138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54"/>
        <v/>
      </c>
      <c r="Z324" s="25" t="str">
        <f t="shared" si="55"/>
        <v>Tuesday</v>
      </c>
      <c r="AA324" s="25" t="str">
        <f t="shared" si="56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ht="30" hidden="1" x14ac:dyDescent="0.25">
      <c r="A325" s="25">
        <f t="shared" si="51"/>
        <v>324</v>
      </c>
      <c r="B325" s="25" t="s">
        <v>248</v>
      </c>
      <c r="C325" s="45">
        <v>45818</v>
      </c>
      <c r="D325" s="45">
        <v>45824</v>
      </c>
      <c r="E325" s="8">
        <v>844.8</v>
      </c>
      <c r="F325" s="8">
        <f t="shared" si="52"/>
        <v>74342.399999999994</v>
      </c>
      <c r="G325" s="54">
        <f t="shared" ref="G325:G388" si="57">F325*J325</f>
        <v>74342.399999999994</v>
      </c>
      <c r="H325" s="25">
        <v>135248</v>
      </c>
      <c r="I325" s="25" t="s">
        <v>1395</v>
      </c>
      <c r="J325" s="25">
        <v>1</v>
      </c>
      <c r="K325" s="25">
        <v>1</v>
      </c>
      <c r="L325" s="25">
        <f t="shared" si="53"/>
        <v>0</v>
      </c>
      <c r="M325" s="25" t="s">
        <v>254</v>
      </c>
      <c r="N325" s="45">
        <v>45824</v>
      </c>
      <c r="O325" s="54">
        <v>100320</v>
      </c>
      <c r="P325" s="25" t="s">
        <v>258</v>
      </c>
      <c r="Q325" s="25" t="s">
        <v>637</v>
      </c>
      <c r="R325" s="25" t="s">
        <v>638</v>
      </c>
      <c r="S325" s="3">
        <v>4</v>
      </c>
      <c r="T325" s="55" t="s">
        <v>817</v>
      </c>
      <c r="U325" s="25" t="s">
        <v>19</v>
      </c>
      <c r="V325" s="25" t="str">
        <f>VLOOKUP(P325,'Customer List'!B:C,2,)</f>
        <v>Delhi</v>
      </c>
      <c r="W325" s="56"/>
      <c r="X325" s="45">
        <v>45824</v>
      </c>
      <c r="Y325" s="25">
        <f t="shared" si="54"/>
        <v>0</v>
      </c>
      <c r="Z325" s="25" t="str">
        <f t="shared" si="55"/>
        <v>Monday</v>
      </c>
      <c r="AA325" s="25" t="str">
        <f t="shared" si="56"/>
        <v>Monday</v>
      </c>
      <c r="AB325" s="25" t="str">
        <f>VLOOKUP(U325,'Currency Sheet'!A:C,3,)</f>
        <v>DOLLAR</v>
      </c>
      <c r="AC325" s="67" t="str">
        <f>VLOOKUP(P325,'Customer List'!B:D,3,)</f>
        <v>Local</v>
      </c>
    </row>
    <row r="326" spans="1:29" hidden="1" x14ac:dyDescent="0.25">
      <c r="A326" s="25">
        <f t="shared" ref="A326:A389" si="58">A325+1</f>
        <v>325</v>
      </c>
      <c r="B326" s="25" t="s">
        <v>248</v>
      </c>
      <c r="C326" s="45">
        <v>45818</v>
      </c>
      <c r="D326" s="45">
        <v>45824</v>
      </c>
      <c r="E326" s="8">
        <v>191.1</v>
      </c>
      <c r="F326" s="8">
        <f t="shared" si="52"/>
        <v>16816.8</v>
      </c>
      <c r="G326" s="54">
        <f t="shared" si="57"/>
        <v>33633.599999999999</v>
      </c>
      <c r="H326" s="25">
        <v>142512</v>
      </c>
      <c r="I326" s="25" t="s">
        <v>1396</v>
      </c>
      <c r="J326" s="25">
        <v>2</v>
      </c>
      <c r="K326" s="25">
        <v>2</v>
      </c>
      <c r="L326" s="25">
        <f t="shared" si="53"/>
        <v>0</v>
      </c>
      <c r="M326" s="25" t="s">
        <v>252</v>
      </c>
      <c r="N326" s="45">
        <v>45825</v>
      </c>
      <c r="O326" s="54">
        <v>69223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54"/>
        <v/>
      </c>
      <c r="Z326" s="25" t="str">
        <f t="shared" si="55"/>
        <v>Tuesday</v>
      </c>
      <c r="AA326" s="25" t="str">
        <f t="shared" si="56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idden="1" x14ac:dyDescent="0.25">
      <c r="A327" s="25">
        <f t="shared" si="58"/>
        <v>326</v>
      </c>
      <c r="B327" s="25" t="s">
        <v>248</v>
      </c>
      <c r="C327" s="45">
        <v>45818</v>
      </c>
      <c r="D327" s="45">
        <v>45824</v>
      </c>
      <c r="E327" s="8">
        <v>229.2</v>
      </c>
      <c r="F327" s="8">
        <f t="shared" si="52"/>
        <v>20169.599999999999</v>
      </c>
      <c r="G327" s="54">
        <f t="shared" si="57"/>
        <v>40339.199999999997</v>
      </c>
      <c r="H327" s="25">
        <v>144610</v>
      </c>
      <c r="I327" s="25" t="s">
        <v>1397</v>
      </c>
      <c r="J327" s="25">
        <v>2</v>
      </c>
      <c r="K327" s="25">
        <v>2</v>
      </c>
      <c r="L327" s="25">
        <f t="shared" si="53"/>
        <v>0</v>
      </c>
      <c r="M327" s="25" t="s">
        <v>252</v>
      </c>
      <c r="N327" s="45">
        <v>45825</v>
      </c>
      <c r="O327" s="54">
        <v>82894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54"/>
        <v/>
      </c>
      <c r="Z327" s="25" t="str">
        <f t="shared" si="55"/>
        <v>Tuesday</v>
      </c>
      <c r="AA327" s="25" t="str">
        <f t="shared" si="56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hidden="1" x14ac:dyDescent="0.25">
      <c r="A328" s="25">
        <f t="shared" si="58"/>
        <v>327</v>
      </c>
      <c r="B328" s="25" t="s">
        <v>248</v>
      </c>
      <c r="C328" s="45">
        <v>45818</v>
      </c>
      <c r="D328" s="45">
        <v>45824</v>
      </c>
      <c r="E328" s="8">
        <v>116.4</v>
      </c>
      <c r="F328" s="8">
        <f t="shared" si="52"/>
        <v>10243.200000000001</v>
      </c>
      <c r="G328" s="54">
        <f t="shared" si="57"/>
        <v>20486.400000000001</v>
      </c>
      <c r="H328" s="25">
        <v>144612</v>
      </c>
      <c r="I328" s="25" t="s">
        <v>1398</v>
      </c>
      <c r="J328" s="25">
        <v>2</v>
      </c>
      <c r="K328" s="25">
        <v>2</v>
      </c>
      <c r="L328" s="25">
        <f t="shared" si="53"/>
        <v>0</v>
      </c>
      <c r="M328" s="25" t="s">
        <v>252</v>
      </c>
      <c r="N328" s="45">
        <v>45825</v>
      </c>
      <c r="O328" s="54">
        <v>42098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/>
      <c r="Y328" s="25" t="str">
        <f t="shared" si="54"/>
        <v/>
      </c>
      <c r="Z328" s="25" t="str">
        <f t="shared" si="55"/>
        <v>Tuesday</v>
      </c>
      <c r="AA328" s="25" t="str">
        <f t="shared" si="56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hidden="1" x14ac:dyDescent="0.25">
      <c r="A329" s="25">
        <f t="shared" si="58"/>
        <v>328</v>
      </c>
      <c r="B329" s="25" t="s">
        <v>248</v>
      </c>
      <c r="C329" s="45">
        <v>45818</v>
      </c>
      <c r="D329" s="45">
        <v>45824</v>
      </c>
      <c r="E329" s="8">
        <v>136.5</v>
      </c>
      <c r="F329" s="8">
        <f t="shared" si="52"/>
        <v>12012</v>
      </c>
      <c r="G329" s="54">
        <f t="shared" si="57"/>
        <v>24024</v>
      </c>
      <c r="H329" s="25">
        <v>302339</v>
      </c>
      <c r="I329" s="25" t="s">
        <v>1399</v>
      </c>
      <c r="J329" s="25">
        <v>2</v>
      </c>
      <c r="K329" s="25">
        <v>2</v>
      </c>
      <c r="L329" s="25">
        <f t="shared" si="53"/>
        <v>0</v>
      </c>
      <c r="M329" s="25" t="s">
        <v>259</v>
      </c>
      <c r="N329" s="45">
        <v>45825</v>
      </c>
      <c r="O329" s="54">
        <v>41188</v>
      </c>
      <c r="P329" s="25" t="s">
        <v>260</v>
      </c>
      <c r="Q329" s="25" t="s">
        <v>637</v>
      </c>
      <c r="R329" s="25" t="s">
        <v>638</v>
      </c>
      <c r="S329" s="3">
        <v>4</v>
      </c>
      <c r="T329" s="55" t="s">
        <v>163</v>
      </c>
      <c r="U329" s="25" t="s">
        <v>19</v>
      </c>
      <c r="V329" s="25" t="str">
        <f>VLOOKUP(P329,'Customer List'!B:C,2,)</f>
        <v>Delhi</v>
      </c>
      <c r="W329" s="56"/>
      <c r="X329" s="45">
        <v>45825</v>
      </c>
      <c r="Y329" s="25">
        <f t="shared" si="54"/>
        <v>0</v>
      </c>
      <c r="Z329" s="25" t="str">
        <f t="shared" si="55"/>
        <v>Tuesday</v>
      </c>
      <c r="AA329" s="25" t="str">
        <f t="shared" si="56"/>
        <v>Tuesday</v>
      </c>
      <c r="AB329" s="25" t="str">
        <f>VLOOKUP(U329,'Currency Sheet'!A:C,3,)</f>
        <v>DOLLAR</v>
      </c>
      <c r="AC329" s="67" t="str">
        <f>VLOOKUP(P329,'Customer List'!B:D,3,)</f>
        <v>Local</v>
      </c>
    </row>
    <row r="330" spans="1:29" hidden="1" x14ac:dyDescent="0.25">
      <c r="A330" s="25">
        <f t="shared" si="58"/>
        <v>329</v>
      </c>
      <c r="B330" s="25" t="s">
        <v>248</v>
      </c>
      <c r="C330" s="45">
        <v>45818</v>
      </c>
      <c r="D330" s="45">
        <v>45824</v>
      </c>
      <c r="E330" s="8">
        <v>92.4</v>
      </c>
      <c r="F330" s="8">
        <f t="shared" si="52"/>
        <v>8131.2000000000007</v>
      </c>
      <c r="G330" s="54">
        <f t="shared" si="57"/>
        <v>8131.2000000000007</v>
      </c>
      <c r="H330" s="25">
        <v>310910</v>
      </c>
      <c r="I330" s="25" t="s">
        <v>1400</v>
      </c>
      <c r="J330" s="25">
        <v>1</v>
      </c>
      <c r="K330" s="25">
        <v>1</v>
      </c>
      <c r="L330" s="25">
        <f t="shared" si="53"/>
        <v>0</v>
      </c>
      <c r="M330" s="25" t="s">
        <v>261</v>
      </c>
      <c r="N330" s="45">
        <v>45825</v>
      </c>
      <c r="O330" s="54">
        <v>16709</v>
      </c>
      <c r="P330" s="25" t="s">
        <v>253</v>
      </c>
      <c r="Q330" s="25">
        <v>58152141202</v>
      </c>
      <c r="R330" s="25" t="s">
        <v>41</v>
      </c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>
        <v>45827</v>
      </c>
      <c r="Y330" s="25">
        <f t="shared" si="54"/>
        <v>2</v>
      </c>
      <c r="Z330" s="25" t="str">
        <f t="shared" si="55"/>
        <v>Tuesday</v>
      </c>
      <c r="AA330" s="25" t="str">
        <f t="shared" si="56"/>
        <v>Thursday</v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hidden="1" x14ac:dyDescent="0.25">
      <c r="A331" s="25">
        <f t="shared" si="58"/>
        <v>330</v>
      </c>
      <c r="B331" s="25" t="s">
        <v>248</v>
      </c>
      <c r="C331" s="45">
        <v>45818</v>
      </c>
      <c r="D331" s="45">
        <v>45824</v>
      </c>
      <c r="E331" s="8">
        <v>123.75</v>
      </c>
      <c r="F331" s="8">
        <f t="shared" si="52"/>
        <v>10890</v>
      </c>
      <c r="G331" s="54">
        <f t="shared" si="57"/>
        <v>10890</v>
      </c>
      <c r="H331" s="25">
        <v>317433</v>
      </c>
      <c r="I331" s="25" t="s">
        <v>1401</v>
      </c>
      <c r="J331" s="25">
        <v>1</v>
      </c>
      <c r="K331" s="25">
        <v>1</v>
      </c>
      <c r="L331" s="25">
        <f t="shared" si="53"/>
        <v>0</v>
      </c>
      <c r="M331" s="25" t="s">
        <v>262</v>
      </c>
      <c r="N331" s="45">
        <v>45831</v>
      </c>
      <c r="O331" s="54">
        <v>17602.5</v>
      </c>
      <c r="P331" s="25" t="s">
        <v>263</v>
      </c>
      <c r="Q331" s="25" t="s">
        <v>637</v>
      </c>
      <c r="R331" s="25" t="s">
        <v>638</v>
      </c>
      <c r="S331" s="3">
        <v>4</v>
      </c>
      <c r="T331" s="55"/>
      <c r="U331" s="25" t="s">
        <v>19</v>
      </c>
      <c r="V331" s="25" t="str">
        <f>VLOOKUP(P331,'Customer List'!B:C,2,)</f>
        <v>Delhi</v>
      </c>
      <c r="W331" s="56"/>
      <c r="X331" s="45">
        <v>45831</v>
      </c>
      <c r="Y331" s="25">
        <f t="shared" si="54"/>
        <v>0</v>
      </c>
      <c r="Z331" s="25" t="str">
        <f t="shared" si="55"/>
        <v>Monday</v>
      </c>
      <c r="AA331" s="25" t="str">
        <f t="shared" si="56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hidden="1" x14ac:dyDescent="0.25">
      <c r="A332" s="25">
        <f t="shared" si="58"/>
        <v>331</v>
      </c>
      <c r="B332" s="25" t="s">
        <v>248</v>
      </c>
      <c r="C332" s="45">
        <v>45818</v>
      </c>
      <c r="D332" s="45">
        <v>45824</v>
      </c>
      <c r="E332" s="8">
        <v>80.400000000000006</v>
      </c>
      <c r="F332" s="8">
        <f t="shared" si="52"/>
        <v>7075.2000000000007</v>
      </c>
      <c r="G332" s="54">
        <f t="shared" si="57"/>
        <v>7075.2000000000007</v>
      </c>
      <c r="H332" s="25">
        <v>328109</v>
      </c>
      <c r="I332" s="25" t="s">
        <v>1402</v>
      </c>
      <c r="J332" s="25">
        <v>1</v>
      </c>
      <c r="K332" s="25">
        <v>1</v>
      </c>
      <c r="L332" s="25">
        <f t="shared" si="53"/>
        <v>0</v>
      </c>
      <c r="M332" s="25" t="s">
        <v>254</v>
      </c>
      <c r="N332" s="45">
        <v>45824</v>
      </c>
      <c r="O332" s="54">
        <v>9547.5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54"/>
        <v>0</v>
      </c>
      <c r="Z332" s="25" t="str">
        <f t="shared" si="55"/>
        <v>Monday</v>
      </c>
      <c r="AA332" s="25" t="str">
        <f t="shared" si="56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t="30" hidden="1" x14ac:dyDescent="0.25">
      <c r="A333" s="25">
        <f t="shared" si="58"/>
        <v>332</v>
      </c>
      <c r="B333" s="25" t="s">
        <v>248</v>
      </c>
      <c r="C333" s="45">
        <v>45818</v>
      </c>
      <c r="D333" s="45">
        <v>45824</v>
      </c>
      <c r="E333" s="8">
        <v>67.8</v>
      </c>
      <c r="F333" s="8">
        <f t="shared" si="52"/>
        <v>5966.4</v>
      </c>
      <c r="G333" s="54">
        <f t="shared" si="57"/>
        <v>5966.4</v>
      </c>
      <c r="H333" s="25">
        <v>343509</v>
      </c>
      <c r="I333" s="25" t="s">
        <v>1403</v>
      </c>
      <c r="J333" s="25">
        <v>1</v>
      </c>
      <c r="K333" s="25">
        <v>1</v>
      </c>
      <c r="L333" s="25">
        <f t="shared" si="53"/>
        <v>0</v>
      </c>
      <c r="M333" s="25" t="s">
        <v>254</v>
      </c>
      <c r="N333" s="45">
        <v>45824</v>
      </c>
      <c r="O333" s="54">
        <v>8051.25</v>
      </c>
      <c r="P333" s="25" t="s">
        <v>255</v>
      </c>
      <c r="Q333" s="25" t="s">
        <v>637</v>
      </c>
      <c r="R333" s="25" t="s">
        <v>638</v>
      </c>
      <c r="S333" s="3">
        <v>4</v>
      </c>
      <c r="T333" s="55" t="s">
        <v>817</v>
      </c>
      <c r="U333" s="25" t="s">
        <v>19</v>
      </c>
      <c r="V333" s="25" t="str">
        <f>VLOOKUP(P333,'Customer List'!B:C,2,)</f>
        <v>Delhi</v>
      </c>
      <c r="W333" s="56"/>
      <c r="X333" s="45">
        <v>45824</v>
      </c>
      <c r="Y333" s="25">
        <f t="shared" si="54"/>
        <v>0</v>
      </c>
      <c r="Z333" s="25" t="str">
        <f t="shared" si="55"/>
        <v>Monday</v>
      </c>
      <c r="AA333" s="25" t="str">
        <f t="shared" si="56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idden="1" x14ac:dyDescent="0.25">
      <c r="A334" s="25">
        <f t="shared" si="58"/>
        <v>333</v>
      </c>
      <c r="B334" s="25" t="s">
        <v>248</v>
      </c>
      <c r="C334" s="45">
        <v>45818</v>
      </c>
      <c r="D334" s="45">
        <v>45824</v>
      </c>
      <c r="E334" s="8">
        <v>142.5</v>
      </c>
      <c r="F334" s="8">
        <f t="shared" si="52"/>
        <v>12540</v>
      </c>
      <c r="G334" s="54">
        <f t="shared" si="57"/>
        <v>12540</v>
      </c>
      <c r="H334" s="25">
        <v>344007</v>
      </c>
      <c r="I334" s="25" t="s">
        <v>1404</v>
      </c>
      <c r="J334" s="25">
        <v>1</v>
      </c>
      <c r="K334" s="25">
        <v>1</v>
      </c>
      <c r="L334" s="25">
        <f t="shared" si="53"/>
        <v>0</v>
      </c>
      <c r="M334" s="25" t="s">
        <v>259</v>
      </c>
      <c r="N334" s="45">
        <v>45825</v>
      </c>
      <c r="O334" s="54">
        <v>21498.5</v>
      </c>
      <c r="P334" s="25" t="s">
        <v>260</v>
      </c>
      <c r="Q334" s="25" t="s">
        <v>637</v>
      </c>
      <c r="R334" s="25" t="s">
        <v>638</v>
      </c>
      <c r="S334" s="3">
        <v>4</v>
      </c>
      <c r="T334" s="55" t="s">
        <v>163</v>
      </c>
      <c r="U334" s="25" t="s">
        <v>19</v>
      </c>
      <c r="V334" s="25" t="str">
        <f>VLOOKUP(P334,'Customer List'!B:C,2,)</f>
        <v>Delhi</v>
      </c>
      <c r="W334" s="56"/>
      <c r="X334" s="45">
        <v>45825</v>
      </c>
      <c r="Y334" s="25">
        <f t="shared" si="54"/>
        <v>0</v>
      </c>
      <c r="Z334" s="25" t="str">
        <f t="shared" si="55"/>
        <v>Tuesday</v>
      </c>
      <c r="AA334" s="25" t="str">
        <f t="shared" si="56"/>
        <v>Tuesday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hidden="1" x14ac:dyDescent="0.25">
      <c r="A335" s="25">
        <f t="shared" si="58"/>
        <v>334</v>
      </c>
      <c r="B335" s="25" t="s">
        <v>248</v>
      </c>
      <c r="C335" s="45">
        <v>45818</v>
      </c>
      <c r="D335" s="45">
        <v>45824</v>
      </c>
      <c r="E335" s="8">
        <v>202.8</v>
      </c>
      <c r="F335" s="8">
        <f t="shared" si="52"/>
        <v>17846.400000000001</v>
      </c>
      <c r="G335" s="54">
        <f t="shared" si="57"/>
        <v>71385.600000000006</v>
      </c>
      <c r="H335" s="25">
        <v>353214</v>
      </c>
      <c r="I335" s="25" t="s">
        <v>1405</v>
      </c>
      <c r="J335" s="25">
        <v>4</v>
      </c>
      <c r="K335" s="25">
        <v>4</v>
      </c>
      <c r="L335" s="25">
        <f t="shared" si="53"/>
        <v>0</v>
      </c>
      <c r="M335" s="25" t="s">
        <v>264</v>
      </c>
      <c r="N335" s="45">
        <v>45825</v>
      </c>
      <c r="O335" s="54">
        <v>446692</v>
      </c>
      <c r="P335" s="25" t="s">
        <v>265</v>
      </c>
      <c r="Q335" s="25">
        <v>58152136291</v>
      </c>
      <c r="R335" s="25" t="s">
        <v>41</v>
      </c>
      <c r="S335" s="3">
        <v>4</v>
      </c>
      <c r="T335" s="55"/>
      <c r="U335" s="25" t="s">
        <v>19</v>
      </c>
      <c r="V335" s="25" t="str">
        <f>VLOOKUP(P335,'Customer List'!B:C,2,)</f>
        <v>Banglore</v>
      </c>
      <c r="W335" s="56"/>
      <c r="X335" s="45">
        <v>45826</v>
      </c>
      <c r="Y335" s="25">
        <f t="shared" si="54"/>
        <v>1</v>
      </c>
      <c r="Z335" s="25" t="str">
        <f t="shared" si="55"/>
        <v>Tuesday</v>
      </c>
      <c r="AA335" s="25" t="str">
        <f t="shared" si="56"/>
        <v>Wednesday</v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hidden="1" x14ac:dyDescent="0.25">
      <c r="A336" s="25">
        <f t="shared" si="58"/>
        <v>335</v>
      </c>
      <c r="B336" s="25" t="s">
        <v>248</v>
      </c>
      <c r="C336" s="45">
        <v>45818</v>
      </c>
      <c r="D336" s="45">
        <v>45824</v>
      </c>
      <c r="E336" s="8">
        <v>156.75</v>
      </c>
      <c r="F336" s="8">
        <f t="shared" si="52"/>
        <v>13794</v>
      </c>
      <c r="G336" s="54">
        <f t="shared" si="57"/>
        <v>13794</v>
      </c>
      <c r="H336" s="25">
        <v>356619</v>
      </c>
      <c r="I336" s="25" t="s">
        <v>1406</v>
      </c>
      <c r="J336" s="25">
        <v>1</v>
      </c>
      <c r="K336" s="25">
        <v>1</v>
      </c>
      <c r="L336" s="25">
        <f t="shared" si="53"/>
        <v>0</v>
      </c>
      <c r="M336" s="25" t="s">
        <v>266</v>
      </c>
      <c r="N336" s="45">
        <v>45825</v>
      </c>
      <c r="O336" s="54">
        <v>19437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54"/>
        <v/>
      </c>
      <c r="Z336" s="25" t="str">
        <f t="shared" si="55"/>
        <v>Tuesday</v>
      </c>
      <c r="AA336" s="25" t="str">
        <f t="shared" si="56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hidden="1" x14ac:dyDescent="0.25">
      <c r="A337" s="25">
        <f t="shared" si="58"/>
        <v>336</v>
      </c>
      <c r="B337" s="25" t="s">
        <v>248</v>
      </c>
      <c r="C337" s="45">
        <v>45818</v>
      </c>
      <c r="D337" s="45">
        <v>45824</v>
      </c>
      <c r="E337" s="8">
        <v>136.5</v>
      </c>
      <c r="F337" s="8">
        <f t="shared" si="52"/>
        <v>12012</v>
      </c>
      <c r="G337" s="54">
        <f t="shared" si="57"/>
        <v>12012</v>
      </c>
      <c r="H337" s="25">
        <v>359413</v>
      </c>
      <c r="I337" s="25" t="s">
        <v>1407</v>
      </c>
      <c r="J337" s="25">
        <v>1</v>
      </c>
      <c r="K337" s="25">
        <v>1</v>
      </c>
      <c r="L337" s="25">
        <f t="shared" si="53"/>
        <v>0</v>
      </c>
      <c r="M337" s="25" t="s">
        <v>266</v>
      </c>
      <c r="N337" s="45">
        <v>45825</v>
      </c>
      <c r="O337" s="54">
        <v>16926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54"/>
        <v/>
      </c>
      <c r="Z337" s="25" t="str">
        <f t="shared" si="55"/>
        <v>Tuesday</v>
      </c>
      <c r="AA337" s="25" t="str">
        <f t="shared" si="56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hidden="1" x14ac:dyDescent="0.25">
      <c r="A338" s="25">
        <f t="shared" si="58"/>
        <v>337</v>
      </c>
      <c r="B338" s="25" t="s">
        <v>248</v>
      </c>
      <c r="C338" s="45">
        <v>45818</v>
      </c>
      <c r="D338" s="45">
        <v>45824</v>
      </c>
      <c r="E338" s="8">
        <v>177.75</v>
      </c>
      <c r="F338" s="8">
        <f t="shared" si="52"/>
        <v>15642</v>
      </c>
      <c r="G338" s="54">
        <f t="shared" si="57"/>
        <v>15642</v>
      </c>
      <c r="H338" s="25">
        <v>360731</v>
      </c>
      <c r="I338" s="25" t="s">
        <v>93</v>
      </c>
      <c r="J338" s="25">
        <v>1</v>
      </c>
      <c r="K338" s="25">
        <v>1</v>
      </c>
      <c r="L338" s="25">
        <f t="shared" si="53"/>
        <v>0</v>
      </c>
      <c r="M338" s="25" t="s">
        <v>266</v>
      </c>
      <c r="N338" s="45">
        <v>45825</v>
      </c>
      <c r="O338" s="54">
        <v>22041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54"/>
        <v/>
      </c>
      <c r="Z338" s="25" t="str">
        <f t="shared" si="55"/>
        <v>Tuesday</v>
      </c>
      <c r="AA338" s="25" t="str">
        <f t="shared" si="56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hidden="1" x14ac:dyDescent="0.25">
      <c r="A339" s="25">
        <f t="shared" si="58"/>
        <v>338</v>
      </c>
      <c r="B339" s="25" t="s">
        <v>248</v>
      </c>
      <c r="C339" s="45">
        <v>45818</v>
      </c>
      <c r="D339" s="45">
        <v>45824</v>
      </c>
      <c r="E339" s="8">
        <v>180</v>
      </c>
      <c r="F339" s="8">
        <f t="shared" si="52"/>
        <v>15840</v>
      </c>
      <c r="G339" s="54">
        <f t="shared" si="57"/>
        <v>15840</v>
      </c>
      <c r="H339" s="25">
        <v>362510</v>
      </c>
      <c r="I339" s="25" t="s">
        <v>1328</v>
      </c>
      <c r="J339" s="25">
        <v>1</v>
      </c>
      <c r="K339" s="25">
        <v>1</v>
      </c>
      <c r="L339" s="25">
        <f t="shared" si="53"/>
        <v>0</v>
      </c>
      <c r="M339" s="25" t="s">
        <v>268</v>
      </c>
      <c r="N339" s="45">
        <v>45825</v>
      </c>
      <c r="O339" s="54">
        <v>32550</v>
      </c>
      <c r="P339" s="25" t="s">
        <v>253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Gujrat</v>
      </c>
      <c r="W339" s="56"/>
      <c r="X339" s="45"/>
      <c r="Y339" s="25" t="str">
        <f t="shared" si="54"/>
        <v/>
      </c>
      <c r="Z339" s="25" t="str">
        <f t="shared" si="55"/>
        <v>Tuesday</v>
      </c>
      <c r="AA339" s="25" t="str">
        <f t="shared" si="56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idden="1" x14ac:dyDescent="0.25">
      <c r="A340" s="25">
        <f t="shared" si="58"/>
        <v>339</v>
      </c>
      <c r="B340" s="25" t="s">
        <v>248</v>
      </c>
      <c r="C340" s="45">
        <v>45818</v>
      </c>
      <c r="D340" s="45">
        <v>45824</v>
      </c>
      <c r="E340" s="8">
        <v>85.8</v>
      </c>
      <c r="F340" s="8">
        <f t="shared" si="52"/>
        <v>7550.4</v>
      </c>
      <c r="G340" s="54">
        <f t="shared" si="57"/>
        <v>7550.4</v>
      </c>
      <c r="H340" s="25">
        <v>379207</v>
      </c>
      <c r="I340" s="25" t="s">
        <v>1408</v>
      </c>
      <c r="J340" s="25">
        <v>1</v>
      </c>
      <c r="K340" s="25">
        <v>1</v>
      </c>
      <c r="L340" s="25">
        <f t="shared" si="53"/>
        <v>0</v>
      </c>
      <c r="M340" s="25" t="s">
        <v>266</v>
      </c>
      <c r="N340" s="45">
        <v>45825</v>
      </c>
      <c r="O340" s="54">
        <v>13206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/>
      <c r="Y340" s="25" t="str">
        <f t="shared" si="54"/>
        <v/>
      </c>
      <c r="Z340" s="25" t="str">
        <f t="shared" si="55"/>
        <v>Tuesday</v>
      </c>
      <c r="AA340" s="25" t="str">
        <f t="shared" si="56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idden="1" x14ac:dyDescent="0.25">
      <c r="A341" s="25">
        <f t="shared" si="58"/>
        <v>340</v>
      </c>
      <c r="B341" s="25" t="s">
        <v>248</v>
      </c>
      <c r="C341" s="45">
        <v>45818</v>
      </c>
      <c r="D341" s="45">
        <v>45824</v>
      </c>
      <c r="E341" s="8">
        <v>239.4</v>
      </c>
      <c r="F341" s="8">
        <f t="shared" si="52"/>
        <v>21067.200000000001</v>
      </c>
      <c r="G341" s="54">
        <f t="shared" si="57"/>
        <v>21067.200000000001</v>
      </c>
      <c r="H341" s="25">
        <v>381506</v>
      </c>
      <c r="I341" s="25" t="s">
        <v>1409</v>
      </c>
      <c r="J341" s="25">
        <v>1</v>
      </c>
      <c r="K341" s="25">
        <v>1</v>
      </c>
      <c r="L341" s="25">
        <f t="shared" si="53"/>
        <v>0</v>
      </c>
      <c r="M341" s="25" t="s">
        <v>269</v>
      </c>
      <c r="N341" s="45">
        <v>45825</v>
      </c>
      <c r="O341" s="54">
        <v>35907.449999999997</v>
      </c>
      <c r="P341" s="25" t="s">
        <v>270</v>
      </c>
      <c r="Q341" s="25">
        <v>58152136825</v>
      </c>
      <c r="R341" s="25" t="s">
        <v>41</v>
      </c>
      <c r="S341" s="3">
        <v>4</v>
      </c>
      <c r="T341" s="55"/>
      <c r="U341" s="25" t="s">
        <v>19</v>
      </c>
      <c r="V341" s="25" t="str">
        <f>VLOOKUP(P341,'Customer List'!B:C,2,)</f>
        <v>Kalyani</v>
      </c>
      <c r="W341" s="56"/>
      <c r="X341" s="45">
        <v>45828</v>
      </c>
      <c r="Y341" s="25">
        <f t="shared" si="54"/>
        <v>3</v>
      </c>
      <c r="Z341" s="25" t="str">
        <f t="shared" si="55"/>
        <v>Tuesday</v>
      </c>
      <c r="AA341" s="25" t="str">
        <f t="shared" si="56"/>
        <v>Friday</v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ht="30" hidden="1" x14ac:dyDescent="0.25">
      <c r="A342" s="25">
        <f t="shared" si="58"/>
        <v>341</v>
      </c>
      <c r="B342" s="25" t="s">
        <v>248</v>
      </c>
      <c r="C342" s="45">
        <v>45818</v>
      </c>
      <c r="D342" s="45">
        <v>45824</v>
      </c>
      <c r="E342" s="8">
        <v>75</v>
      </c>
      <c r="F342" s="8">
        <f t="shared" si="52"/>
        <v>6600</v>
      </c>
      <c r="G342" s="54">
        <f t="shared" si="57"/>
        <v>6600</v>
      </c>
      <c r="H342" s="25">
        <v>397907</v>
      </c>
      <c r="I342" s="25" t="s">
        <v>1410</v>
      </c>
      <c r="J342" s="25">
        <v>1</v>
      </c>
      <c r="K342" s="25">
        <v>1</v>
      </c>
      <c r="L342" s="25">
        <f t="shared" si="53"/>
        <v>0</v>
      </c>
      <c r="M342" s="25" t="s">
        <v>254</v>
      </c>
      <c r="N342" s="45">
        <v>45824</v>
      </c>
      <c r="O342" s="54">
        <v>8906.25</v>
      </c>
      <c r="P342" s="25" t="s">
        <v>255</v>
      </c>
      <c r="Q342" s="25" t="s">
        <v>637</v>
      </c>
      <c r="R342" s="25" t="s">
        <v>638</v>
      </c>
      <c r="S342" s="3">
        <v>4</v>
      </c>
      <c r="T342" s="55" t="s">
        <v>817</v>
      </c>
      <c r="U342" s="25" t="s">
        <v>19</v>
      </c>
      <c r="V342" s="25" t="str">
        <f>VLOOKUP(P342,'Customer List'!B:C,2,)</f>
        <v>Delhi</v>
      </c>
      <c r="W342" s="56"/>
      <c r="X342" s="45">
        <v>45824</v>
      </c>
      <c r="Y342" s="25">
        <f t="shared" si="54"/>
        <v>0</v>
      </c>
      <c r="Z342" s="25" t="str">
        <f t="shared" si="55"/>
        <v>Monday</v>
      </c>
      <c r="AA342" s="25" t="str">
        <f t="shared" si="56"/>
        <v>Monday</v>
      </c>
      <c r="AB342" s="25" t="str">
        <f>VLOOKUP(U342,'Currency Sheet'!A:C,3,)</f>
        <v>DOLLAR</v>
      </c>
      <c r="AC342" s="67" t="str">
        <f>VLOOKUP(P342,'Customer List'!B:D,3,)</f>
        <v>Local</v>
      </c>
    </row>
    <row r="343" spans="1:29" hidden="1" x14ac:dyDescent="0.25">
      <c r="A343" s="25">
        <f t="shared" si="58"/>
        <v>342</v>
      </c>
      <c r="B343" s="25" t="s">
        <v>248</v>
      </c>
      <c r="C343" s="45">
        <v>45818</v>
      </c>
      <c r="D343" s="45">
        <v>45824</v>
      </c>
      <c r="E343" s="8">
        <v>18</v>
      </c>
      <c r="F343" s="8">
        <f t="shared" si="52"/>
        <v>1584</v>
      </c>
      <c r="G343" s="54">
        <f t="shared" si="57"/>
        <v>1584</v>
      </c>
      <c r="H343" s="25">
        <v>400401</v>
      </c>
      <c r="I343" s="25" t="s">
        <v>1411</v>
      </c>
      <c r="J343" s="25">
        <v>1</v>
      </c>
      <c r="K343" s="25">
        <v>1</v>
      </c>
      <c r="L343" s="25">
        <f t="shared" si="53"/>
        <v>0</v>
      </c>
      <c r="M343" s="25" t="s">
        <v>249</v>
      </c>
      <c r="N343" s="45">
        <v>45829</v>
      </c>
      <c r="O343" s="54">
        <v>3255</v>
      </c>
      <c r="P343" s="25" t="s">
        <v>250</v>
      </c>
      <c r="Q343" s="25" t="s">
        <v>251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Chandigarh</v>
      </c>
      <c r="W343" s="56"/>
      <c r="X343" s="45">
        <v>45833</v>
      </c>
      <c r="Y343" s="25">
        <f t="shared" si="54"/>
        <v>4</v>
      </c>
      <c r="Z343" s="25" t="str">
        <f t="shared" si="55"/>
        <v>Saturday</v>
      </c>
      <c r="AA343" s="25" t="str">
        <f t="shared" si="56"/>
        <v>Wednesday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hidden="1" x14ac:dyDescent="0.25">
      <c r="A344" s="25">
        <f t="shared" si="58"/>
        <v>343</v>
      </c>
      <c r="B344" s="25" t="s">
        <v>248</v>
      </c>
      <c r="C344" s="45">
        <v>45818</v>
      </c>
      <c r="D344" s="45">
        <v>45824</v>
      </c>
      <c r="E344" s="8">
        <v>844.8</v>
      </c>
      <c r="F344" s="8">
        <f t="shared" si="52"/>
        <v>74342.399999999994</v>
      </c>
      <c r="G344" s="54">
        <f t="shared" si="57"/>
        <v>74342.399999999994</v>
      </c>
      <c r="H344" s="25">
        <v>400672</v>
      </c>
      <c r="I344" s="25" t="s">
        <v>1412</v>
      </c>
      <c r="J344" s="25">
        <v>1</v>
      </c>
      <c r="K344" s="25">
        <v>1</v>
      </c>
      <c r="L344" s="25">
        <f t="shared" si="53"/>
        <v>0</v>
      </c>
      <c r="M344" s="25" t="s">
        <v>254</v>
      </c>
      <c r="N344" s="45">
        <v>45824</v>
      </c>
      <c r="O344" s="54">
        <v>100320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54"/>
        <v>0</v>
      </c>
      <c r="Z344" s="25" t="str">
        <f t="shared" si="55"/>
        <v>Monday</v>
      </c>
      <c r="AA344" s="25" t="str">
        <f t="shared" si="56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hidden="1" x14ac:dyDescent="0.25">
      <c r="A345" s="25">
        <f t="shared" si="58"/>
        <v>344</v>
      </c>
      <c r="B345" s="25" t="s">
        <v>248</v>
      </c>
      <c r="C345" s="45">
        <v>45818</v>
      </c>
      <c r="D345" s="45">
        <v>45824</v>
      </c>
      <c r="E345" s="8">
        <v>346.5</v>
      </c>
      <c r="F345" s="8">
        <f t="shared" si="52"/>
        <v>30492</v>
      </c>
      <c r="G345" s="54">
        <f t="shared" si="57"/>
        <v>60984</v>
      </c>
      <c r="H345" s="25">
        <v>405225</v>
      </c>
      <c r="I345" s="25" t="s">
        <v>1413</v>
      </c>
      <c r="J345" s="25">
        <v>2</v>
      </c>
      <c r="K345" s="25">
        <v>2</v>
      </c>
      <c r="L345" s="25">
        <f t="shared" si="53"/>
        <v>0</v>
      </c>
      <c r="M345" s="25" t="s">
        <v>252</v>
      </c>
      <c r="N345" s="45">
        <v>45825</v>
      </c>
      <c r="O345" s="54">
        <v>100254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54"/>
        <v/>
      </c>
      <c r="Z345" s="25" t="str">
        <f t="shared" si="55"/>
        <v>Tuesday</v>
      </c>
      <c r="AA345" s="25" t="str">
        <f t="shared" si="56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idden="1" x14ac:dyDescent="0.25">
      <c r="A346" s="25">
        <f t="shared" si="58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52"/>
        <v>10876.8</v>
      </c>
      <c r="G346" s="54">
        <f t="shared" si="57"/>
        <v>21753.599999999999</v>
      </c>
      <c r="H346" s="25">
        <v>405235</v>
      </c>
      <c r="I346" s="25" t="s">
        <v>1414</v>
      </c>
      <c r="J346" s="25">
        <v>2</v>
      </c>
      <c r="K346" s="25">
        <v>2</v>
      </c>
      <c r="L346" s="25">
        <f t="shared" si="53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54"/>
        <v/>
      </c>
      <c r="Z346" s="25" t="str">
        <f t="shared" si="55"/>
        <v>Tuesday</v>
      </c>
      <c r="AA346" s="25" t="str">
        <f t="shared" si="56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hidden="1" x14ac:dyDescent="0.25">
      <c r="A347" s="25">
        <f t="shared" si="58"/>
        <v>346</v>
      </c>
      <c r="B347" s="25" t="s">
        <v>248</v>
      </c>
      <c r="C347" s="45">
        <v>45818</v>
      </c>
      <c r="D347" s="45">
        <v>45824</v>
      </c>
      <c r="E347" s="8">
        <v>123.6</v>
      </c>
      <c r="F347" s="8">
        <f t="shared" si="52"/>
        <v>10876.8</v>
      </c>
      <c r="G347" s="54">
        <f t="shared" si="57"/>
        <v>21753.599999999999</v>
      </c>
      <c r="H347" s="25">
        <v>405237</v>
      </c>
      <c r="I347" s="25" t="s">
        <v>1415</v>
      </c>
      <c r="J347" s="25">
        <v>2</v>
      </c>
      <c r="K347" s="25">
        <v>2</v>
      </c>
      <c r="L347" s="25">
        <f t="shared" si="53"/>
        <v>0</v>
      </c>
      <c r="M347" s="25" t="s">
        <v>252</v>
      </c>
      <c r="N347" s="45">
        <v>45825</v>
      </c>
      <c r="O347" s="54">
        <v>44702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54"/>
        <v/>
      </c>
      <c r="Z347" s="25" t="str">
        <f t="shared" si="55"/>
        <v>Tuesday</v>
      </c>
      <c r="AA347" s="25" t="str">
        <f t="shared" si="56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hidden="1" x14ac:dyDescent="0.25">
      <c r="A348" s="25">
        <f t="shared" si="58"/>
        <v>347</v>
      </c>
      <c r="B348" s="25" t="s">
        <v>248</v>
      </c>
      <c r="C348" s="45">
        <v>45818</v>
      </c>
      <c r="D348" s="45">
        <v>45824</v>
      </c>
      <c r="E348" s="8">
        <v>208.2</v>
      </c>
      <c r="F348" s="8">
        <f t="shared" si="52"/>
        <v>18321.599999999999</v>
      </c>
      <c r="G348" s="54">
        <f t="shared" si="57"/>
        <v>36643.199999999997</v>
      </c>
      <c r="H348" s="25">
        <v>405710</v>
      </c>
      <c r="I348" s="25" t="s">
        <v>1416</v>
      </c>
      <c r="J348" s="25">
        <v>2</v>
      </c>
      <c r="K348" s="25">
        <v>2</v>
      </c>
      <c r="L348" s="25">
        <f t="shared" si="53"/>
        <v>0</v>
      </c>
      <c r="M348" s="25" t="s">
        <v>252</v>
      </c>
      <c r="N348" s="45">
        <v>45825</v>
      </c>
      <c r="O348" s="54">
        <v>75299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54"/>
        <v/>
      </c>
      <c r="Z348" s="25" t="str">
        <f t="shared" si="55"/>
        <v>Tuesday</v>
      </c>
      <c r="AA348" s="25" t="str">
        <f t="shared" si="56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hidden="1" x14ac:dyDescent="0.25">
      <c r="A349" s="25">
        <f t="shared" si="58"/>
        <v>348</v>
      </c>
      <c r="B349" s="25" t="s">
        <v>248</v>
      </c>
      <c r="C349" s="45">
        <v>45818</v>
      </c>
      <c r="D349" s="45">
        <v>45824</v>
      </c>
      <c r="E349" s="8">
        <v>204</v>
      </c>
      <c r="F349" s="8">
        <f t="shared" si="52"/>
        <v>17952</v>
      </c>
      <c r="G349" s="54">
        <f t="shared" si="57"/>
        <v>35904</v>
      </c>
      <c r="H349" s="25">
        <v>405720</v>
      </c>
      <c r="I349" s="25" t="s">
        <v>1417</v>
      </c>
      <c r="J349" s="25">
        <v>2</v>
      </c>
      <c r="K349" s="25">
        <v>2</v>
      </c>
      <c r="L349" s="25">
        <f t="shared" si="53"/>
        <v>0</v>
      </c>
      <c r="M349" s="25" t="s">
        <v>252</v>
      </c>
      <c r="N349" s="45">
        <v>45825</v>
      </c>
      <c r="O349" s="54">
        <v>73780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54"/>
        <v/>
      </c>
      <c r="Z349" s="25" t="str">
        <f t="shared" si="55"/>
        <v>Tuesday</v>
      </c>
      <c r="AA349" s="25" t="str">
        <f t="shared" si="56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hidden="1" x14ac:dyDescent="0.25">
      <c r="A350" s="25">
        <f t="shared" si="58"/>
        <v>349</v>
      </c>
      <c r="B350" s="25" t="s">
        <v>248</v>
      </c>
      <c r="C350" s="45">
        <v>45818</v>
      </c>
      <c r="D350" s="45">
        <v>45824</v>
      </c>
      <c r="E350" s="8">
        <v>35.4</v>
      </c>
      <c r="F350" s="8">
        <f t="shared" si="52"/>
        <v>3115.2</v>
      </c>
      <c r="G350" s="54">
        <f t="shared" si="57"/>
        <v>15576</v>
      </c>
      <c r="H350" s="25">
        <v>420404</v>
      </c>
      <c r="I350" s="25" t="s">
        <v>15</v>
      </c>
      <c r="J350" s="25">
        <v>5</v>
      </c>
      <c r="K350" s="25">
        <v>5</v>
      </c>
      <c r="L350" s="25">
        <f t="shared" si="53"/>
        <v>0</v>
      </c>
      <c r="M350" s="25" t="s">
        <v>736</v>
      </c>
      <c r="N350" s="45">
        <v>45825</v>
      </c>
      <c r="O350" s="54">
        <v>32007.5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/>
      <c r="Y350" s="25" t="str">
        <f t="shared" si="54"/>
        <v/>
      </c>
      <c r="Z350" s="25" t="str">
        <f t="shared" si="55"/>
        <v>Tuesday</v>
      </c>
      <c r="AA350" s="25" t="str">
        <f t="shared" si="56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hidden="1" x14ac:dyDescent="0.25">
      <c r="A351" s="25">
        <f t="shared" si="58"/>
        <v>350</v>
      </c>
      <c r="B351" s="25" t="s">
        <v>248</v>
      </c>
      <c r="C351" s="45">
        <v>45818</v>
      </c>
      <c r="D351" s="45">
        <v>45824</v>
      </c>
      <c r="E351" s="8">
        <v>160.30000000000001</v>
      </c>
      <c r="F351" s="8">
        <f t="shared" si="52"/>
        <v>14106.400000000001</v>
      </c>
      <c r="G351" s="54">
        <f t="shared" si="57"/>
        <v>70532</v>
      </c>
      <c r="H351" s="25">
        <v>422302</v>
      </c>
      <c r="I351" s="25" t="s">
        <v>1345</v>
      </c>
      <c r="J351" s="25">
        <v>5</v>
      </c>
      <c r="K351" s="25">
        <v>5</v>
      </c>
      <c r="L351" s="25">
        <f t="shared" si="53"/>
        <v>0</v>
      </c>
      <c r="M351" s="25" t="s">
        <v>264</v>
      </c>
      <c r="N351" s="45">
        <v>45825</v>
      </c>
      <c r="O351" s="54">
        <v>124232.5</v>
      </c>
      <c r="P351" s="25" t="s">
        <v>265</v>
      </c>
      <c r="Q351" s="25">
        <v>58152136291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Banglore</v>
      </c>
      <c r="W351" s="56"/>
      <c r="X351" s="45">
        <v>45826</v>
      </c>
      <c r="Y351" s="25">
        <f t="shared" si="54"/>
        <v>1</v>
      </c>
      <c r="Z351" s="25" t="str">
        <f t="shared" si="55"/>
        <v>Tuesday</v>
      </c>
      <c r="AA351" s="25" t="str">
        <f t="shared" si="56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idden="1" x14ac:dyDescent="0.25">
      <c r="A352" s="25">
        <f t="shared" si="58"/>
        <v>351</v>
      </c>
      <c r="B352" s="25" t="s">
        <v>248</v>
      </c>
      <c r="C352" s="45">
        <v>45818</v>
      </c>
      <c r="D352" s="45">
        <v>45824</v>
      </c>
      <c r="E352" s="8">
        <v>159</v>
      </c>
      <c r="F352" s="8">
        <f t="shared" si="52"/>
        <v>13992</v>
      </c>
      <c r="G352" s="54">
        <f t="shared" si="57"/>
        <v>41976</v>
      </c>
      <c r="H352" s="25">
        <v>430501</v>
      </c>
      <c r="I352" s="25" t="s">
        <v>2811</v>
      </c>
      <c r="J352" s="25">
        <v>3</v>
      </c>
      <c r="K352" s="25">
        <v>3</v>
      </c>
      <c r="L352" s="25">
        <f t="shared" si="53"/>
        <v>0</v>
      </c>
      <c r="M352" s="25" t="s">
        <v>271</v>
      </c>
      <c r="N352" s="45">
        <v>45825</v>
      </c>
      <c r="O352" s="54">
        <v>83793</v>
      </c>
      <c r="P352" s="25" t="s">
        <v>272</v>
      </c>
      <c r="Q352" s="25">
        <v>58152137643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Mumbai</v>
      </c>
      <c r="W352" s="56"/>
      <c r="X352" s="45">
        <v>45826</v>
      </c>
      <c r="Y352" s="25">
        <f t="shared" si="54"/>
        <v>1</v>
      </c>
      <c r="Z352" s="25" t="str">
        <f t="shared" si="55"/>
        <v>Tuesday</v>
      </c>
      <c r="AA352" s="25" t="str">
        <f t="shared" si="56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idden="1" x14ac:dyDescent="0.25">
      <c r="A353" s="25">
        <f t="shared" si="58"/>
        <v>352</v>
      </c>
      <c r="B353" s="25" t="s">
        <v>248</v>
      </c>
      <c r="C353" s="45">
        <v>45818</v>
      </c>
      <c r="D353" s="45">
        <v>45824</v>
      </c>
      <c r="E353" s="8">
        <v>193.8</v>
      </c>
      <c r="F353" s="8">
        <f t="shared" si="52"/>
        <v>17054.400000000001</v>
      </c>
      <c r="G353" s="54">
        <f t="shared" si="57"/>
        <v>17054.400000000001</v>
      </c>
      <c r="H353" s="25">
        <v>506344</v>
      </c>
      <c r="I353" s="25" t="s">
        <v>1418</v>
      </c>
      <c r="J353" s="25">
        <v>1</v>
      </c>
      <c r="K353" s="25">
        <v>1</v>
      </c>
      <c r="L353" s="25">
        <f t="shared" si="53"/>
        <v>0</v>
      </c>
      <c r="M353" s="25" t="s">
        <v>249</v>
      </c>
      <c r="N353" s="45">
        <v>45829</v>
      </c>
      <c r="O353" s="54">
        <v>35045.5</v>
      </c>
      <c r="P353" s="25" t="s">
        <v>250</v>
      </c>
      <c r="Q353" s="25" t="s">
        <v>251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Chandigarh</v>
      </c>
      <c r="W353" s="56"/>
      <c r="X353" s="45">
        <v>45833</v>
      </c>
      <c r="Y353" s="25">
        <f t="shared" si="54"/>
        <v>4</v>
      </c>
      <c r="Z353" s="25" t="str">
        <f t="shared" si="55"/>
        <v>Saturday</v>
      </c>
      <c r="AA353" s="25" t="str">
        <f t="shared" si="56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ht="30" hidden="1" x14ac:dyDescent="0.25">
      <c r="A354" s="25">
        <f t="shared" si="58"/>
        <v>353</v>
      </c>
      <c r="B354" s="25" t="s">
        <v>248</v>
      </c>
      <c r="C354" s="45">
        <v>45818</v>
      </c>
      <c r="D354" s="45">
        <v>45824</v>
      </c>
      <c r="E354" s="8">
        <v>137.4</v>
      </c>
      <c r="F354" s="8">
        <f t="shared" si="52"/>
        <v>12091.2</v>
      </c>
      <c r="G354" s="54">
        <f t="shared" si="57"/>
        <v>12091.2</v>
      </c>
      <c r="H354" s="25">
        <v>575306</v>
      </c>
      <c r="I354" s="25" t="s">
        <v>1419</v>
      </c>
      <c r="J354" s="25">
        <v>1</v>
      </c>
      <c r="K354" s="25">
        <v>1</v>
      </c>
      <c r="L354" s="25">
        <f t="shared" si="53"/>
        <v>0</v>
      </c>
      <c r="M354" s="25" t="s">
        <v>254</v>
      </c>
      <c r="N354" s="45">
        <v>45824</v>
      </c>
      <c r="O354" s="54">
        <v>16316.25</v>
      </c>
      <c r="P354" s="25" t="s">
        <v>255</v>
      </c>
      <c r="Q354" s="25" t="s">
        <v>637</v>
      </c>
      <c r="R354" s="25" t="s">
        <v>638</v>
      </c>
      <c r="S354" s="3">
        <v>-20</v>
      </c>
      <c r="T354" s="55" t="s">
        <v>817</v>
      </c>
      <c r="U354" s="25" t="s">
        <v>19</v>
      </c>
      <c r="V354" s="25" t="str">
        <f>VLOOKUP(P354,'Customer List'!B:C,2,)</f>
        <v>Delhi</v>
      </c>
      <c r="W354" s="56"/>
      <c r="X354" s="45">
        <v>45824</v>
      </c>
      <c r="Y354" s="25">
        <f t="shared" si="54"/>
        <v>0</v>
      </c>
      <c r="Z354" s="25" t="str">
        <f t="shared" si="55"/>
        <v>Monday</v>
      </c>
      <c r="AA354" s="25" t="str">
        <f t="shared" si="56"/>
        <v>Monday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hidden="1" x14ac:dyDescent="0.25">
      <c r="A355" s="25">
        <f t="shared" si="58"/>
        <v>354</v>
      </c>
      <c r="B355" s="25" t="s">
        <v>273</v>
      </c>
      <c r="C355" s="45">
        <v>45821</v>
      </c>
      <c r="D355" s="45">
        <v>45831</v>
      </c>
      <c r="E355" s="8">
        <v>56.4</v>
      </c>
      <c r="F355" s="8">
        <f t="shared" si="52"/>
        <v>4963.2</v>
      </c>
      <c r="G355" s="54">
        <f t="shared" si="57"/>
        <v>4963.2</v>
      </c>
      <c r="H355" s="25">
        <v>100215</v>
      </c>
      <c r="I355" s="25" t="s">
        <v>1376</v>
      </c>
      <c r="J355" s="25">
        <v>1</v>
      </c>
      <c r="K355" s="25">
        <v>1</v>
      </c>
      <c r="L355" s="25">
        <f t="shared" si="53"/>
        <v>0</v>
      </c>
      <c r="M355" s="25" t="s">
        <v>635</v>
      </c>
      <c r="N355" s="45">
        <v>45835</v>
      </c>
      <c r="O355" s="54">
        <v>8037</v>
      </c>
      <c r="P355" s="25" t="s">
        <v>17</v>
      </c>
      <c r="Q355" s="25" t="s">
        <v>637</v>
      </c>
      <c r="R355" s="25" t="s">
        <v>638</v>
      </c>
      <c r="S355" s="3">
        <v>4</v>
      </c>
      <c r="T355" s="55"/>
      <c r="U355" s="25" t="s">
        <v>19</v>
      </c>
      <c r="V355" s="25" t="str">
        <f>VLOOKUP(P355,'Customer List'!B:C,2,)</f>
        <v>Delhi</v>
      </c>
      <c r="W355" s="56"/>
      <c r="X355" s="45">
        <v>45835</v>
      </c>
      <c r="Y355" s="25">
        <f t="shared" si="54"/>
        <v>0</v>
      </c>
      <c r="Z355" s="25" t="str">
        <f t="shared" si="55"/>
        <v>Friday</v>
      </c>
      <c r="AA355" s="25" t="str">
        <f t="shared" si="56"/>
        <v>Friday</v>
      </c>
      <c r="AB355" s="25" t="str">
        <f>VLOOKUP(U355,'Currency Sheet'!A:C,3,)</f>
        <v>DOLLAR</v>
      </c>
      <c r="AC355" s="67" t="str">
        <f>VLOOKUP(P355,'Customer List'!B:D,3,)</f>
        <v>Local</v>
      </c>
    </row>
    <row r="356" spans="1:29" hidden="1" x14ac:dyDescent="0.25">
      <c r="A356" s="25">
        <f t="shared" si="58"/>
        <v>355</v>
      </c>
      <c r="B356" s="25" t="s">
        <v>273</v>
      </c>
      <c r="C356" s="45">
        <v>45821</v>
      </c>
      <c r="D356" s="45">
        <v>45831</v>
      </c>
      <c r="E356" s="8">
        <v>63</v>
      </c>
      <c r="F356" s="8">
        <f t="shared" si="52"/>
        <v>5544</v>
      </c>
      <c r="G356" s="54">
        <f t="shared" si="57"/>
        <v>5544</v>
      </c>
      <c r="H356" s="25">
        <v>100221</v>
      </c>
      <c r="I356" s="25" t="s">
        <v>1420</v>
      </c>
      <c r="J356" s="25">
        <v>1</v>
      </c>
      <c r="K356" s="25">
        <v>1</v>
      </c>
      <c r="L356" s="25">
        <f t="shared" si="53"/>
        <v>0</v>
      </c>
      <c r="M356" s="25" t="s">
        <v>2012</v>
      </c>
      <c r="N356" s="45">
        <v>45860</v>
      </c>
      <c r="O356" s="54">
        <v>11392.5</v>
      </c>
      <c r="P356" s="25" t="s">
        <v>27</v>
      </c>
      <c r="Q356" s="25" t="s">
        <v>2001</v>
      </c>
      <c r="R356" s="25" t="s">
        <v>41</v>
      </c>
      <c r="S356" s="3">
        <v>4</v>
      </c>
      <c r="T356" s="55" t="s">
        <v>711</v>
      </c>
      <c r="U356" s="25" t="s">
        <v>19</v>
      </c>
      <c r="V356" s="25" t="str">
        <f>VLOOKUP(P356,'Customer List'!B:C,2,)</f>
        <v>Chandigarh</v>
      </c>
      <c r="W356" s="56"/>
      <c r="X356" s="45">
        <v>45861</v>
      </c>
      <c r="Y356" s="25">
        <f t="shared" si="54"/>
        <v>1</v>
      </c>
      <c r="Z356" s="25" t="str">
        <f t="shared" si="55"/>
        <v>Tuesday</v>
      </c>
      <c r="AA356" s="25" t="str">
        <f t="shared" si="56"/>
        <v>Wednesday</v>
      </c>
      <c r="AB356" s="25" t="str">
        <f>VLOOKUP(U356,'Currency Sheet'!A:C,3,)</f>
        <v>DOLLAR</v>
      </c>
      <c r="AC356" s="67" t="str">
        <f>VLOOKUP(P356,'Customer List'!B:D,3,)</f>
        <v>OutStation</v>
      </c>
    </row>
    <row r="357" spans="1:29" hidden="1" x14ac:dyDescent="0.25">
      <c r="A357" s="25">
        <f t="shared" si="58"/>
        <v>356</v>
      </c>
      <c r="B357" s="25" t="s">
        <v>273</v>
      </c>
      <c r="C357" s="45">
        <v>45821</v>
      </c>
      <c r="D357" s="45">
        <v>45831</v>
      </c>
      <c r="E357" s="8">
        <v>205.5</v>
      </c>
      <c r="F357" s="8">
        <f t="shared" si="52"/>
        <v>18084</v>
      </c>
      <c r="G357" s="54">
        <f t="shared" si="57"/>
        <v>18084</v>
      </c>
      <c r="H357" s="25">
        <v>100234</v>
      </c>
      <c r="I357" s="25" t="s">
        <v>1421</v>
      </c>
      <c r="J357" s="25">
        <v>1</v>
      </c>
      <c r="K357" s="25">
        <v>1</v>
      </c>
      <c r="L357" s="25">
        <f t="shared" si="53"/>
        <v>0</v>
      </c>
      <c r="M357" s="25" t="s">
        <v>740</v>
      </c>
      <c r="N357" s="45">
        <v>45838</v>
      </c>
      <c r="O357" s="54">
        <v>24728.5</v>
      </c>
      <c r="P357" s="25" t="s">
        <v>43</v>
      </c>
      <c r="Q357" s="25" t="s">
        <v>637</v>
      </c>
      <c r="R357" s="25" t="s">
        <v>638</v>
      </c>
      <c r="S357" s="3">
        <v>4</v>
      </c>
      <c r="T357" s="55" t="s">
        <v>609</v>
      </c>
      <c r="U357" s="25" t="s">
        <v>19</v>
      </c>
      <c r="V357" s="25" t="str">
        <f>VLOOKUP(P357,'Customer List'!B:C,2,)</f>
        <v>Faridabad</v>
      </c>
      <c r="W357" s="56"/>
      <c r="X357" s="45">
        <v>45838</v>
      </c>
      <c r="Y357" s="25">
        <f t="shared" si="54"/>
        <v>0</v>
      </c>
      <c r="Z357" s="25" t="str">
        <f t="shared" si="55"/>
        <v>Monday</v>
      </c>
      <c r="AA357" s="25" t="str">
        <f t="shared" si="56"/>
        <v>Monday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hidden="1" x14ac:dyDescent="0.25">
      <c r="A358" s="25">
        <f t="shared" si="58"/>
        <v>357</v>
      </c>
      <c r="B358" s="25" t="s">
        <v>273</v>
      </c>
      <c r="C358" s="45">
        <v>45821</v>
      </c>
      <c r="D358" s="45">
        <v>45831</v>
      </c>
      <c r="E358" s="8">
        <v>59.4</v>
      </c>
      <c r="F358" s="8">
        <f t="shared" si="52"/>
        <v>5227.2</v>
      </c>
      <c r="G358" s="54">
        <f t="shared" si="57"/>
        <v>5227.2</v>
      </c>
      <c r="H358" s="25">
        <v>100306</v>
      </c>
      <c r="I358" s="25" t="s">
        <v>1422</v>
      </c>
      <c r="J358" s="25">
        <v>1</v>
      </c>
      <c r="K358" s="25">
        <v>1</v>
      </c>
      <c r="L358" s="25">
        <f t="shared" si="53"/>
        <v>0</v>
      </c>
      <c r="M358" s="25" t="s">
        <v>274</v>
      </c>
      <c r="N358" s="45">
        <v>45833</v>
      </c>
      <c r="O358" s="54">
        <v>9504</v>
      </c>
      <c r="P358" s="25" t="s">
        <v>209</v>
      </c>
      <c r="Q358" s="25" t="s">
        <v>1131</v>
      </c>
      <c r="R358" s="25" t="s">
        <v>1131</v>
      </c>
      <c r="S358" s="3">
        <v>4</v>
      </c>
      <c r="T358" s="55"/>
      <c r="U358" s="25" t="s">
        <v>19</v>
      </c>
      <c r="V358" s="25" t="str">
        <f>VLOOKUP(P358,'Customer List'!B:C,2,)</f>
        <v>Delhi</v>
      </c>
      <c r="W358" s="56"/>
      <c r="X358" s="45"/>
      <c r="Y358" s="25" t="str">
        <f t="shared" si="54"/>
        <v/>
      </c>
      <c r="Z358" s="25" t="str">
        <f t="shared" si="55"/>
        <v>Wednesday</v>
      </c>
      <c r="AA358" s="25" t="str">
        <f t="shared" si="56"/>
        <v/>
      </c>
      <c r="AB358" s="25" t="str">
        <f>VLOOKUP(U358,'Currency Sheet'!A:C,3,)</f>
        <v>DOLLAR</v>
      </c>
      <c r="AC358" s="67" t="str">
        <f>VLOOKUP(P358,'Customer List'!B:D,3,)</f>
        <v>Local</v>
      </c>
    </row>
    <row r="359" spans="1:29" hidden="1" x14ac:dyDescent="0.25">
      <c r="A359" s="25">
        <f t="shared" si="58"/>
        <v>358</v>
      </c>
      <c r="B359" s="25" t="s">
        <v>273</v>
      </c>
      <c r="C359" s="45">
        <v>45821</v>
      </c>
      <c r="D359" s="45">
        <v>45831</v>
      </c>
      <c r="E359" s="8">
        <v>49.2</v>
      </c>
      <c r="F359" s="8">
        <f t="shared" si="52"/>
        <v>4329.6000000000004</v>
      </c>
      <c r="G359" s="54">
        <f t="shared" si="57"/>
        <v>21648</v>
      </c>
      <c r="H359" s="25">
        <v>100327</v>
      </c>
      <c r="I359" s="25" t="s">
        <v>1423</v>
      </c>
      <c r="J359" s="25">
        <v>5</v>
      </c>
      <c r="K359" s="25">
        <v>5</v>
      </c>
      <c r="L359" s="25">
        <f t="shared" si="53"/>
        <v>0</v>
      </c>
      <c r="M359" s="25" t="s">
        <v>275</v>
      </c>
      <c r="N359" s="45">
        <v>45832</v>
      </c>
      <c r="O359" s="54">
        <v>38130</v>
      </c>
      <c r="P359" s="25" t="s">
        <v>673</v>
      </c>
      <c r="Q359" s="25">
        <v>58152373274</v>
      </c>
      <c r="R359" s="25" t="s">
        <v>41</v>
      </c>
      <c r="S359" s="3">
        <v>4</v>
      </c>
      <c r="T359" s="55"/>
      <c r="U359" s="25" t="s">
        <v>19</v>
      </c>
      <c r="V359" s="25" t="str">
        <f>VLOOKUP(P359,'Customer List'!B:C,2,)</f>
        <v>Hyderabad</v>
      </c>
      <c r="W359" s="56"/>
      <c r="X359" s="45">
        <v>45833</v>
      </c>
      <c r="Y359" s="25">
        <f t="shared" si="54"/>
        <v>1</v>
      </c>
      <c r="Z359" s="25" t="str">
        <f t="shared" si="55"/>
        <v>Tuesday</v>
      </c>
      <c r="AA359" s="25" t="str">
        <f t="shared" si="56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hidden="1" x14ac:dyDescent="0.25">
      <c r="A360" s="25">
        <f t="shared" si="58"/>
        <v>359</v>
      </c>
      <c r="B360" s="25" t="s">
        <v>273</v>
      </c>
      <c r="C360" s="45">
        <v>45821</v>
      </c>
      <c r="D360" s="45">
        <v>45831</v>
      </c>
      <c r="E360" s="8">
        <v>60.6</v>
      </c>
      <c r="F360" s="8">
        <f t="shared" si="52"/>
        <v>5332.8</v>
      </c>
      <c r="G360" s="54">
        <f t="shared" si="57"/>
        <v>5332.8</v>
      </c>
      <c r="H360" s="25">
        <v>100425</v>
      </c>
      <c r="I360" s="25" t="s">
        <v>1424</v>
      </c>
      <c r="J360" s="25">
        <v>1</v>
      </c>
      <c r="K360" s="25">
        <v>1</v>
      </c>
      <c r="L360" s="25">
        <f t="shared" si="53"/>
        <v>0</v>
      </c>
      <c r="M360" s="25" t="s">
        <v>2012</v>
      </c>
      <c r="N360" s="45">
        <v>45860</v>
      </c>
      <c r="O360" s="54">
        <v>10958.5</v>
      </c>
      <c r="P360" s="25" t="s">
        <v>27</v>
      </c>
      <c r="Q360" s="25" t="s">
        <v>2001</v>
      </c>
      <c r="R360" s="25" t="s">
        <v>41</v>
      </c>
      <c r="S360" s="3">
        <v>4</v>
      </c>
      <c r="T360" s="55" t="s">
        <v>711</v>
      </c>
      <c r="U360" s="25" t="s">
        <v>19</v>
      </c>
      <c r="V360" s="25" t="str">
        <f>VLOOKUP(P360,'Customer List'!B:C,2,)</f>
        <v>Chandigarh</v>
      </c>
      <c r="W360" s="56"/>
      <c r="X360" s="45">
        <v>45861</v>
      </c>
      <c r="Y360" s="25">
        <f t="shared" si="54"/>
        <v>1</v>
      </c>
      <c r="Z360" s="25" t="str">
        <f t="shared" si="55"/>
        <v>Tuesday</v>
      </c>
      <c r="AA360" s="25" t="str">
        <f t="shared" si="56"/>
        <v>Wednesday</v>
      </c>
      <c r="AB360" s="25" t="str">
        <f>VLOOKUP(U360,'Currency Sheet'!A:C,3,)</f>
        <v>DOLLAR</v>
      </c>
      <c r="AC360" s="67" t="str">
        <f>VLOOKUP(P360,'Customer List'!B:D,3,)</f>
        <v>OutStation</v>
      </c>
    </row>
    <row r="361" spans="1:29" hidden="1" x14ac:dyDescent="0.25">
      <c r="A361" s="25">
        <f t="shared" si="58"/>
        <v>360</v>
      </c>
      <c r="B361" s="25" t="s">
        <v>273</v>
      </c>
      <c r="C361" s="45">
        <v>45821</v>
      </c>
      <c r="D361" s="45">
        <v>45831</v>
      </c>
      <c r="E361" s="8">
        <v>172.8</v>
      </c>
      <c r="F361" s="8">
        <f t="shared" si="52"/>
        <v>15206.400000000001</v>
      </c>
      <c r="G361" s="54">
        <f t="shared" si="57"/>
        <v>15206.400000000001</v>
      </c>
      <c r="H361" s="25">
        <v>100432</v>
      </c>
      <c r="I361" s="25" t="s">
        <v>1278</v>
      </c>
      <c r="J361" s="25">
        <v>1</v>
      </c>
      <c r="K361" s="25">
        <v>1</v>
      </c>
      <c r="L361" s="25">
        <f t="shared" si="53"/>
        <v>0</v>
      </c>
      <c r="M361" s="25" t="s">
        <v>740</v>
      </c>
      <c r="N361" s="45">
        <v>45838</v>
      </c>
      <c r="O361" s="54">
        <v>25992</v>
      </c>
      <c r="P361" s="25" t="s">
        <v>43</v>
      </c>
      <c r="Q361" s="25" t="s">
        <v>637</v>
      </c>
      <c r="R361" s="25" t="s">
        <v>638</v>
      </c>
      <c r="S361" s="3">
        <v>4</v>
      </c>
      <c r="T361" s="55" t="s">
        <v>609</v>
      </c>
      <c r="U361" s="25" t="s">
        <v>19</v>
      </c>
      <c r="V361" s="25" t="str">
        <f>VLOOKUP(P361,'Customer List'!B:C,2,)</f>
        <v>Faridabad</v>
      </c>
      <c r="W361" s="56"/>
      <c r="X361" s="45">
        <v>45838</v>
      </c>
      <c r="Y361" s="25">
        <f t="shared" si="54"/>
        <v>0</v>
      </c>
      <c r="Z361" s="25" t="str">
        <f t="shared" si="55"/>
        <v>Monday</v>
      </c>
      <c r="AA361" s="25" t="str">
        <f t="shared" si="56"/>
        <v>Monday</v>
      </c>
      <c r="AB361" s="25" t="str">
        <f>VLOOKUP(U361,'Currency Sheet'!A:C,3,)</f>
        <v>DOLLAR</v>
      </c>
      <c r="AC361" s="67" t="str">
        <f>VLOOKUP(P361,'Customer List'!B:D,3,)</f>
        <v>Local</v>
      </c>
    </row>
    <row r="362" spans="1:29" hidden="1" x14ac:dyDescent="0.25">
      <c r="A362" s="25">
        <f t="shared" si="58"/>
        <v>361</v>
      </c>
      <c r="B362" s="25" t="s">
        <v>273</v>
      </c>
      <c r="C362" s="45">
        <v>45821</v>
      </c>
      <c r="D362" s="45">
        <v>45831</v>
      </c>
      <c r="E362" s="8">
        <v>64.349999999999994</v>
      </c>
      <c r="F362" s="8">
        <f t="shared" si="52"/>
        <v>5662.7999999999993</v>
      </c>
      <c r="G362" s="54">
        <f t="shared" si="57"/>
        <v>5662.7999999999993</v>
      </c>
      <c r="H362" s="25">
        <v>100510</v>
      </c>
      <c r="I362" s="25" t="s">
        <v>69</v>
      </c>
      <c r="J362" s="25">
        <v>1</v>
      </c>
      <c r="K362" s="25">
        <v>1</v>
      </c>
      <c r="L362" s="25">
        <f t="shared" si="53"/>
        <v>0</v>
      </c>
      <c r="M362" s="25" t="s">
        <v>737</v>
      </c>
      <c r="N362" s="45">
        <v>45836</v>
      </c>
      <c r="O362" s="54">
        <v>10741.5</v>
      </c>
      <c r="P362" s="25" t="s">
        <v>653</v>
      </c>
      <c r="Q362" s="25" t="s">
        <v>1131</v>
      </c>
      <c r="R362" s="25" t="s">
        <v>1131</v>
      </c>
      <c r="S362" s="3">
        <v>4</v>
      </c>
      <c r="T362" s="55" t="s">
        <v>1132</v>
      </c>
      <c r="U362" s="25" t="s">
        <v>19</v>
      </c>
      <c r="V362" s="25" t="str">
        <f>VLOOKUP(P362,'Customer List'!B:C,2,)</f>
        <v>Ropar</v>
      </c>
      <c r="W362" s="56"/>
      <c r="X362" s="45"/>
      <c r="Y362" s="25" t="str">
        <f t="shared" si="54"/>
        <v/>
      </c>
      <c r="Z362" s="25" t="str">
        <f t="shared" si="55"/>
        <v>Saturday</v>
      </c>
      <c r="AA362" s="25" t="str">
        <f t="shared" si="56"/>
        <v/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hidden="1" x14ac:dyDescent="0.25">
      <c r="A363" s="25">
        <f t="shared" si="58"/>
        <v>362</v>
      </c>
      <c r="B363" s="25" t="s">
        <v>273</v>
      </c>
      <c r="C363" s="45">
        <v>45821</v>
      </c>
      <c r="D363" s="45">
        <v>45831</v>
      </c>
      <c r="E363" s="8">
        <v>54</v>
      </c>
      <c r="F363" s="8">
        <f t="shared" si="52"/>
        <v>4752</v>
      </c>
      <c r="G363" s="54">
        <f t="shared" si="57"/>
        <v>4752</v>
      </c>
      <c r="H363" s="25">
        <v>100512</v>
      </c>
      <c r="I363" s="25" t="s">
        <v>1425</v>
      </c>
      <c r="J363" s="25">
        <v>1</v>
      </c>
      <c r="K363" s="25">
        <v>1</v>
      </c>
      <c r="L363" s="25">
        <f t="shared" si="53"/>
        <v>0</v>
      </c>
      <c r="M363" s="25" t="s">
        <v>276</v>
      </c>
      <c r="N363" s="45">
        <v>45832</v>
      </c>
      <c r="O363" s="54">
        <v>6836.4</v>
      </c>
      <c r="P363" s="25" t="s">
        <v>277</v>
      </c>
      <c r="Q363" s="25">
        <v>58152369052</v>
      </c>
      <c r="R363" s="25" t="s">
        <v>41</v>
      </c>
      <c r="S363" s="3">
        <v>4</v>
      </c>
      <c r="T363" s="55"/>
      <c r="U363" s="25" t="s">
        <v>19</v>
      </c>
      <c r="V363" s="25" t="str">
        <f>VLOOKUP(P363,'Customer List'!B:C,2,)</f>
        <v>Pune</v>
      </c>
      <c r="W363" s="56"/>
      <c r="X363" s="45">
        <v>45833</v>
      </c>
      <c r="Y363" s="25">
        <f t="shared" si="54"/>
        <v>1</v>
      </c>
      <c r="Z363" s="25" t="str">
        <f t="shared" si="55"/>
        <v>Tuesday</v>
      </c>
      <c r="AA363" s="25" t="str">
        <f t="shared" si="56"/>
        <v>Wednesday</v>
      </c>
      <c r="AB363" s="25" t="str">
        <f>VLOOKUP(U363,'Currency Sheet'!A:C,3,)</f>
        <v>DOLLAR</v>
      </c>
      <c r="AC363" s="67" t="str">
        <f>VLOOKUP(P363,'Customer List'!B:D,3,)</f>
        <v>OutStation</v>
      </c>
    </row>
    <row r="364" spans="1:29" hidden="1" x14ac:dyDescent="0.25">
      <c r="A364" s="25">
        <f t="shared" si="58"/>
        <v>363</v>
      </c>
      <c r="B364" s="25" t="s">
        <v>273</v>
      </c>
      <c r="C364" s="45">
        <v>45821</v>
      </c>
      <c r="D364" s="45">
        <v>45831</v>
      </c>
      <c r="E364" s="8">
        <v>63</v>
      </c>
      <c r="F364" s="8">
        <f t="shared" si="52"/>
        <v>5544</v>
      </c>
      <c r="G364" s="54">
        <f t="shared" si="57"/>
        <v>5544</v>
      </c>
      <c r="H364" s="25">
        <v>100516</v>
      </c>
      <c r="I364" s="25" t="s">
        <v>68</v>
      </c>
      <c r="J364" s="25">
        <v>1</v>
      </c>
      <c r="K364" s="25">
        <v>1</v>
      </c>
      <c r="L364" s="25">
        <f t="shared" si="53"/>
        <v>0</v>
      </c>
      <c r="M364" s="25" t="s">
        <v>635</v>
      </c>
      <c r="N364" s="45">
        <v>45835</v>
      </c>
      <c r="O364" s="54">
        <v>8977.5</v>
      </c>
      <c r="P364" s="25" t="s">
        <v>17</v>
      </c>
      <c r="Q364" s="25" t="s">
        <v>637</v>
      </c>
      <c r="R364" s="25" t="s">
        <v>638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>
        <v>45835</v>
      </c>
      <c r="Y364" s="25">
        <f t="shared" si="54"/>
        <v>0</v>
      </c>
      <c r="Z364" s="25" t="str">
        <f t="shared" si="55"/>
        <v>Friday</v>
      </c>
      <c r="AA364" s="25" t="str">
        <f t="shared" si="56"/>
        <v>Friday</v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hidden="1" x14ac:dyDescent="0.25">
      <c r="A365" s="25">
        <f t="shared" si="58"/>
        <v>364</v>
      </c>
      <c r="B365" s="25" t="s">
        <v>273</v>
      </c>
      <c r="C365" s="45">
        <v>45821</v>
      </c>
      <c r="D365" s="45">
        <v>45831</v>
      </c>
      <c r="E365" s="8">
        <v>139.80000000000001</v>
      </c>
      <c r="F365" s="8">
        <f t="shared" si="52"/>
        <v>12302.400000000001</v>
      </c>
      <c r="G365" s="54">
        <f t="shared" si="57"/>
        <v>12302.400000000001</v>
      </c>
      <c r="H365" s="25">
        <v>100530</v>
      </c>
      <c r="I365" s="25" t="s">
        <v>1426</v>
      </c>
      <c r="J365" s="25">
        <v>1</v>
      </c>
      <c r="K365" s="25">
        <v>1</v>
      </c>
      <c r="L365" s="25">
        <f t="shared" si="53"/>
        <v>0</v>
      </c>
      <c r="M365" s="25" t="s">
        <v>274</v>
      </c>
      <c r="N365" s="45">
        <v>45833</v>
      </c>
      <c r="O365" s="54">
        <v>22368</v>
      </c>
      <c r="P365" s="25" t="s">
        <v>209</v>
      </c>
      <c r="Q365" s="25" t="s">
        <v>1131</v>
      </c>
      <c r="R365" s="25" t="s">
        <v>1131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/>
      <c r="Y365" s="25" t="str">
        <f t="shared" si="54"/>
        <v/>
      </c>
      <c r="Z365" s="25" t="str">
        <f t="shared" si="55"/>
        <v>Wednesday</v>
      </c>
      <c r="AA365" s="25" t="str">
        <f t="shared" si="56"/>
        <v/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hidden="1" x14ac:dyDescent="0.25">
      <c r="A366" s="25">
        <f t="shared" si="58"/>
        <v>365</v>
      </c>
      <c r="B366" s="25" t="s">
        <v>273</v>
      </c>
      <c r="C366" s="45">
        <v>45821</v>
      </c>
      <c r="D366" s="45">
        <v>45831</v>
      </c>
      <c r="E366" s="8">
        <v>18</v>
      </c>
      <c r="F366" s="8">
        <f t="shared" si="52"/>
        <v>1584</v>
      </c>
      <c r="G366" s="54">
        <f t="shared" si="57"/>
        <v>1584</v>
      </c>
      <c r="H366" s="25">
        <v>100705</v>
      </c>
      <c r="I366" s="25" t="s">
        <v>70</v>
      </c>
      <c r="J366" s="25">
        <v>1</v>
      </c>
      <c r="K366" s="25">
        <v>1</v>
      </c>
      <c r="L366" s="25">
        <f t="shared" si="53"/>
        <v>0</v>
      </c>
      <c r="M366" s="25" t="s">
        <v>635</v>
      </c>
      <c r="N366" s="45">
        <v>45835</v>
      </c>
      <c r="O366" s="54">
        <v>2565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54"/>
        <v>0</v>
      </c>
      <c r="Z366" s="25" t="str">
        <f t="shared" si="55"/>
        <v>Friday</v>
      </c>
      <c r="AA366" s="25" t="str">
        <f t="shared" si="56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hidden="1" x14ac:dyDescent="0.25">
      <c r="A367" s="25">
        <f t="shared" si="58"/>
        <v>366</v>
      </c>
      <c r="B367" s="25" t="s">
        <v>273</v>
      </c>
      <c r="C367" s="45">
        <v>45821</v>
      </c>
      <c r="D367" s="45">
        <v>45831</v>
      </c>
      <c r="E367" s="8">
        <v>64.2</v>
      </c>
      <c r="F367" s="8">
        <f t="shared" si="52"/>
        <v>5649.6</v>
      </c>
      <c r="G367" s="54">
        <f t="shared" si="57"/>
        <v>5649.6</v>
      </c>
      <c r="H367" s="25">
        <v>100708</v>
      </c>
      <c r="I367" s="25" t="s">
        <v>1379</v>
      </c>
      <c r="J367" s="25">
        <v>1</v>
      </c>
      <c r="K367" s="25">
        <v>1</v>
      </c>
      <c r="L367" s="25">
        <f t="shared" si="53"/>
        <v>0</v>
      </c>
      <c r="M367" s="25" t="s">
        <v>2152</v>
      </c>
      <c r="N367" s="45">
        <v>45860</v>
      </c>
      <c r="O367" s="54">
        <v>0</v>
      </c>
      <c r="P367" s="25" t="s">
        <v>27</v>
      </c>
      <c r="Q367" s="25" t="s">
        <v>2001</v>
      </c>
      <c r="R367" s="25" t="s">
        <v>41</v>
      </c>
      <c r="S367" s="3">
        <v>4</v>
      </c>
      <c r="T367" s="55" t="s">
        <v>2153</v>
      </c>
      <c r="U367" s="25" t="s">
        <v>19</v>
      </c>
      <c r="V367" s="25" t="str">
        <f>VLOOKUP(P367,'Customer List'!B:C,2,)</f>
        <v>Chandigarh</v>
      </c>
      <c r="W367" s="56"/>
      <c r="X367" s="45">
        <v>45861</v>
      </c>
      <c r="Y367" s="25">
        <f t="shared" si="54"/>
        <v>1</v>
      </c>
      <c r="Z367" s="25" t="str">
        <f t="shared" si="55"/>
        <v>Tuesday</v>
      </c>
      <c r="AA367" s="25" t="str">
        <f t="shared" si="56"/>
        <v>Wednesday</v>
      </c>
      <c r="AB367" s="25" t="str">
        <f>VLOOKUP(U367,'Currency Sheet'!A:C,3,)</f>
        <v>DOLLAR</v>
      </c>
      <c r="AC367" s="67" t="str">
        <f>VLOOKUP(P367,'Customer List'!B:D,3,)</f>
        <v>OutStation</v>
      </c>
    </row>
    <row r="368" spans="1:29" hidden="1" x14ac:dyDescent="0.25">
      <c r="A368" s="25">
        <f t="shared" si="58"/>
        <v>367</v>
      </c>
      <c r="B368" s="25" t="s">
        <v>273</v>
      </c>
      <c r="C368" s="45">
        <v>45821</v>
      </c>
      <c r="D368" s="45">
        <v>45831</v>
      </c>
      <c r="E368" s="8">
        <v>43.2</v>
      </c>
      <c r="F368" s="8">
        <f t="shared" si="52"/>
        <v>3801.6000000000004</v>
      </c>
      <c r="G368" s="54">
        <f t="shared" si="57"/>
        <v>3801.6000000000004</v>
      </c>
      <c r="H368" s="25">
        <v>100723</v>
      </c>
      <c r="I368" s="25" t="s">
        <v>1427</v>
      </c>
      <c r="J368" s="25">
        <v>1</v>
      </c>
      <c r="K368" s="25">
        <v>1</v>
      </c>
      <c r="L368" s="25">
        <f t="shared" si="53"/>
        <v>0</v>
      </c>
      <c r="M368" s="25" t="s">
        <v>274</v>
      </c>
      <c r="N368" s="45">
        <v>45833</v>
      </c>
      <c r="O368" s="54">
        <v>6912</v>
      </c>
      <c r="P368" s="25" t="s">
        <v>209</v>
      </c>
      <c r="Q368" s="25" t="s">
        <v>1131</v>
      </c>
      <c r="R368" s="25" t="s">
        <v>1131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/>
      <c r="Y368" s="25" t="str">
        <f t="shared" si="54"/>
        <v/>
      </c>
      <c r="Z368" s="25" t="str">
        <f t="shared" si="55"/>
        <v>Wednesday</v>
      </c>
      <c r="AA368" s="25" t="str">
        <f t="shared" si="56"/>
        <v/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hidden="1" x14ac:dyDescent="0.25">
      <c r="A369" s="25">
        <f t="shared" si="58"/>
        <v>368</v>
      </c>
      <c r="B369" s="25" t="s">
        <v>273</v>
      </c>
      <c r="C369" s="45">
        <v>45821</v>
      </c>
      <c r="D369" s="45">
        <v>45831</v>
      </c>
      <c r="E369" s="8">
        <v>204.75</v>
      </c>
      <c r="F369" s="8">
        <f t="shared" si="52"/>
        <v>18018</v>
      </c>
      <c r="G369" s="54">
        <f t="shared" si="57"/>
        <v>18018</v>
      </c>
      <c r="H369" s="25">
        <v>100744</v>
      </c>
      <c r="I369" s="25" t="s">
        <v>1428</v>
      </c>
      <c r="J369" s="25">
        <v>1</v>
      </c>
      <c r="K369" s="25">
        <v>1</v>
      </c>
      <c r="L369" s="25">
        <f t="shared" si="53"/>
        <v>0</v>
      </c>
      <c r="M369" s="25" t="s">
        <v>737</v>
      </c>
      <c r="N369" s="45">
        <v>45836</v>
      </c>
      <c r="O369" s="54">
        <v>31736.25</v>
      </c>
      <c r="P369" s="25" t="s">
        <v>653</v>
      </c>
      <c r="Q369" s="25" t="s">
        <v>1131</v>
      </c>
      <c r="R369" s="25" t="s">
        <v>1131</v>
      </c>
      <c r="S369" s="3">
        <v>4</v>
      </c>
      <c r="T369" s="55" t="s">
        <v>1132</v>
      </c>
      <c r="U369" s="25" t="s">
        <v>19</v>
      </c>
      <c r="V369" s="25" t="str">
        <f>VLOOKUP(P369,'Customer List'!B:C,2,)</f>
        <v>Ropar</v>
      </c>
      <c r="W369" s="56"/>
      <c r="X369" s="45"/>
      <c r="Y369" s="25" t="str">
        <f t="shared" si="54"/>
        <v/>
      </c>
      <c r="Z369" s="25" t="str">
        <f t="shared" si="55"/>
        <v>Saturday</v>
      </c>
      <c r="AA369" s="25" t="str">
        <f t="shared" si="56"/>
        <v/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hidden="1" x14ac:dyDescent="0.25">
      <c r="A370" s="25">
        <f t="shared" si="58"/>
        <v>369</v>
      </c>
      <c r="B370" s="25" t="s">
        <v>273</v>
      </c>
      <c r="C370" s="45">
        <v>45821</v>
      </c>
      <c r="D370" s="45">
        <v>45831</v>
      </c>
      <c r="E370" s="8">
        <v>189</v>
      </c>
      <c r="F370" s="8">
        <f t="shared" si="52"/>
        <v>16632</v>
      </c>
      <c r="G370" s="54">
        <f t="shared" si="57"/>
        <v>16632</v>
      </c>
      <c r="H370" s="25">
        <v>100753</v>
      </c>
      <c r="I370" s="25" t="s">
        <v>1429</v>
      </c>
      <c r="J370" s="25">
        <v>1</v>
      </c>
      <c r="K370" s="25">
        <v>1</v>
      </c>
      <c r="L370" s="25">
        <f t="shared" si="53"/>
        <v>0</v>
      </c>
      <c r="M370" s="25" t="s">
        <v>740</v>
      </c>
      <c r="N370" s="45">
        <v>45838</v>
      </c>
      <c r="O370" s="54">
        <v>22743</v>
      </c>
      <c r="P370" s="25" t="s">
        <v>43</v>
      </c>
      <c r="Q370" s="25" t="s">
        <v>637</v>
      </c>
      <c r="R370" s="25" t="s">
        <v>638</v>
      </c>
      <c r="S370" s="3">
        <v>4</v>
      </c>
      <c r="T370" s="55" t="s">
        <v>609</v>
      </c>
      <c r="U370" s="25" t="s">
        <v>19</v>
      </c>
      <c r="V370" s="25" t="str">
        <f>VLOOKUP(P370,'Customer List'!B:C,2,)</f>
        <v>Faridabad</v>
      </c>
      <c r="W370" s="56"/>
      <c r="X370" s="45">
        <v>45838</v>
      </c>
      <c r="Y370" s="25">
        <f t="shared" si="54"/>
        <v>0</v>
      </c>
      <c r="Z370" s="25" t="str">
        <f t="shared" si="55"/>
        <v>Monday</v>
      </c>
      <c r="AA370" s="25" t="str">
        <f t="shared" si="56"/>
        <v>Monday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hidden="1" x14ac:dyDescent="0.25">
      <c r="A371" s="25">
        <f t="shared" si="58"/>
        <v>370</v>
      </c>
      <c r="B371" s="25" t="s">
        <v>273</v>
      </c>
      <c r="C371" s="45">
        <v>45821</v>
      </c>
      <c r="D371" s="45">
        <v>45831</v>
      </c>
      <c r="E371" s="8">
        <v>19.8</v>
      </c>
      <c r="F371" s="8">
        <f t="shared" si="52"/>
        <v>1742.4</v>
      </c>
      <c r="G371" s="54">
        <f t="shared" si="57"/>
        <v>1742.4</v>
      </c>
      <c r="H371" s="25">
        <v>101211</v>
      </c>
      <c r="I371" s="25" t="s">
        <v>1430</v>
      </c>
      <c r="J371" s="25">
        <v>1</v>
      </c>
      <c r="K371" s="25">
        <v>1</v>
      </c>
      <c r="L371" s="25">
        <f t="shared" si="53"/>
        <v>0</v>
      </c>
      <c r="M371" s="25" t="s">
        <v>635</v>
      </c>
      <c r="N371" s="45">
        <v>45835</v>
      </c>
      <c r="O371" s="54">
        <v>2821.5</v>
      </c>
      <c r="P371" s="25" t="s">
        <v>17</v>
      </c>
      <c r="Q371" s="25" t="s">
        <v>637</v>
      </c>
      <c r="R371" s="25" t="s">
        <v>638</v>
      </c>
      <c r="S371" s="3">
        <v>4</v>
      </c>
      <c r="T371" s="55"/>
      <c r="U371" s="25" t="s">
        <v>19</v>
      </c>
      <c r="V371" s="25" t="str">
        <f>VLOOKUP(P371,'Customer List'!B:C,2,)</f>
        <v>Delhi</v>
      </c>
      <c r="W371" s="56"/>
      <c r="X371" s="45">
        <v>45835</v>
      </c>
      <c r="Y371" s="25">
        <f t="shared" si="54"/>
        <v>0</v>
      </c>
      <c r="Z371" s="25" t="str">
        <f t="shared" si="55"/>
        <v>Friday</v>
      </c>
      <c r="AA371" s="25" t="str">
        <f t="shared" si="56"/>
        <v>Friday</v>
      </c>
      <c r="AB371" s="25" t="str">
        <f>VLOOKUP(U371,'Currency Sheet'!A:C,3,)</f>
        <v>DOLLAR</v>
      </c>
      <c r="AC371" s="67" t="str">
        <f>VLOOKUP(P371,'Customer List'!B:D,3,)</f>
        <v>Local</v>
      </c>
    </row>
    <row r="372" spans="1:29" hidden="1" x14ac:dyDescent="0.25">
      <c r="A372" s="25">
        <f t="shared" si="58"/>
        <v>371</v>
      </c>
      <c r="B372" s="25" t="s">
        <v>273</v>
      </c>
      <c r="C372" s="45">
        <v>45821</v>
      </c>
      <c r="D372" s="45">
        <v>45831</v>
      </c>
      <c r="E372" s="8">
        <v>172.8</v>
      </c>
      <c r="F372" s="8">
        <f t="shared" si="52"/>
        <v>15206.400000000001</v>
      </c>
      <c r="G372" s="54">
        <f t="shared" si="57"/>
        <v>30412.800000000003</v>
      </c>
      <c r="H372" s="25">
        <v>101230</v>
      </c>
      <c r="I372" s="25" t="s">
        <v>1431</v>
      </c>
      <c r="J372" s="25">
        <v>2</v>
      </c>
      <c r="K372" s="25">
        <v>2</v>
      </c>
      <c r="L372" s="25">
        <f t="shared" si="53"/>
        <v>0</v>
      </c>
      <c r="M372" s="25" t="s">
        <v>278</v>
      </c>
      <c r="N372" s="45">
        <v>45832</v>
      </c>
      <c r="O372" s="54">
        <v>49222.080000000002</v>
      </c>
      <c r="P372" s="25" t="s">
        <v>243</v>
      </c>
      <c r="Q372" s="25">
        <v>58152374722</v>
      </c>
      <c r="R372" s="25" t="s">
        <v>41</v>
      </c>
      <c r="S372" s="3">
        <v>4</v>
      </c>
      <c r="T372" s="55"/>
      <c r="U372" s="25" t="s">
        <v>19</v>
      </c>
      <c r="V372" s="25" t="str">
        <f>VLOOKUP(P372,'Customer List'!B:C,2,)</f>
        <v>Mumbai</v>
      </c>
      <c r="W372" s="56"/>
      <c r="X372" s="45">
        <v>45833</v>
      </c>
      <c r="Y372" s="25">
        <f t="shared" si="54"/>
        <v>1</v>
      </c>
      <c r="Z372" s="25" t="str">
        <f t="shared" si="55"/>
        <v>Tuesday</v>
      </c>
      <c r="AA372" s="25" t="str">
        <f t="shared" si="56"/>
        <v>Wednesday</v>
      </c>
      <c r="AB372" s="25" t="str">
        <f>VLOOKUP(U372,'Currency Sheet'!A:C,3,)</f>
        <v>DOLLAR</v>
      </c>
      <c r="AC372" s="67" t="str">
        <f>VLOOKUP(P372,'Customer List'!B:D,3,)</f>
        <v>OutStation</v>
      </c>
    </row>
    <row r="373" spans="1:29" hidden="1" x14ac:dyDescent="0.25">
      <c r="A373" s="25">
        <f t="shared" si="58"/>
        <v>372</v>
      </c>
      <c r="B373" s="25" t="s">
        <v>273</v>
      </c>
      <c r="C373" s="45">
        <v>45821</v>
      </c>
      <c r="D373" s="45">
        <v>45831</v>
      </c>
      <c r="E373" s="8">
        <v>182.4</v>
      </c>
      <c r="F373" s="8">
        <f t="shared" si="52"/>
        <v>16051.2</v>
      </c>
      <c r="G373" s="54">
        <f t="shared" si="57"/>
        <v>16051.2</v>
      </c>
      <c r="H373" s="25">
        <v>101256</v>
      </c>
      <c r="I373" s="25" t="s">
        <v>1432</v>
      </c>
      <c r="J373" s="25">
        <v>1</v>
      </c>
      <c r="K373" s="25">
        <v>1</v>
      </c>
      <c r="L373" s="25">
        <f t="shared" si="53"/>
        <v>0</v>
      </c>
      <c r="M373" s="25" t="s">
        <v>740</v>
      </c>
      <c r="N373" s="45">
        <v>45838</v>
      </c>
      <c r="O373" s="54">
        <v>27436</v>
      </c>
      <c r="P373" s="25" t="s">
        <v>43</v>
      </c>
      <c r="Q373" s="25" t="s">
        <v>637</v>
      </c>
      <c r="R373" s="25" t="s">
        <v>638</v>
      </c>
      <c r="S373" s="3">
        <v>4</v>
      </c>
      <c r="T373" s="55" t="s">
        <v>609</v>
      </c>
      <c r="U373" s="25" t="s">
        <v>19</v>
      </c>
      <c r="V373" s="25" t="str">
        <f>VLOOKUP(P373,'Customer List'!B:C,2,)</f>
        <v>Faridabad</v>
      </c>
      <c r="W373" s="56"/>
      <c r="X373" s="45">
        <v>45838</v>
      </c>
      <c r="Y373" s="25">
        <f t="shared" si="54"/>
        <v>0</v>
      </c>
      <c r="Z373" s="25" t="str">
        <f t="shared" si="55"/>
        <v>Monday</v>
      </c>
      <c r="AA373" s="25" t="str">
        <f t="shared" si="56"/>
        <v>Monday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hidden="1" x14ac:dyDescent="0.25">
      <c r="A374" s="25">
        <f t="shared" si="58"/>
        <v>373</v>
      </c>
      <c r="B374" s="25" t="s">
        <v>273</v>
      </c>
      <c r="C374" s="45">
        <v>45821</v>
      </c>
      <c r="D374" s="45">
        <v>45831</v>
      </c>
      <c r="E374" s="8">
        <v>42.6</v>
      </c>
      <c r="F374" s="8">
        <f t="shared" si="52"/>
        <v>3748.8</v>
      </c>
      <c r="G374" s="54">
        <f t="shared" si="57"/>
        <v>22492.800000000003</v>
      </c>
      <c r="H374" s="25">
        <v>102005</v>
      </c>
      <c r="I374" s="25" t="s">
        <v>1433</v>
      </c>
      <c r="J374" s="25">
        <v>6</v>
      </c>
      <c r="K374" s="25">
        <v>6</v>
      </c>
      <c r="L374" s="25">
        <f t="shared" si="53"/>
        <v>0</v>
      </c>
      <c r="M374" s="25" t="s">
        <v>275</v>
      </c>
      <c r="N374" s="45">
        <v>45832</v>
      </c>
      <c r="O374" s="54">
        <v>39618</v>
      </c>
      <c r="P374" s="25" t="s">
        <v>673</v>
      </c>
      <c r="Q374" s="25">
        <v>58152373274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Hyderabad</v>
      </c>
      <c r="W374" s="56"/>
      <c r="X374" s="45">
        <v>45833</v>
      </c>
      <c r="Y374" s="25">
        <f t="shared" si="54"/>
        <v>1</v>
      </c>
      <c r="Z374" s="25" t="str">
        <f t="shared" si="55"/>
        <v>Tuesday</v>
      </c>
      <c r="AA374" s="25" t="str">
        <f t="shared" si="56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hidden="1" x14ac:dyDescent="0.25">
      <c r="A375" s="25">
        <f t="shared" si="58"/>
        <v>374</v>
      </c>
      <c r="B375" s="25" t="s">
        <v>273</v>
      </c>
      <c r="C375" s="45">
        <v>45821</v>
      </c>
      <c r="D375" s="45">
        <v>45831</v>
      </c>
      <c r="E375" s="8">
        <v>52.2</v>
      </c>
      <c r="F375" s="8">
        <f t="shared" si="52"/>
        <v>4593.6000000000004</v>
      </c>
      <c r="G375" s="54">
        <f t="shared" si="57"/>
        <v>4593.6000000000004</v>
      </c>
      <c r="H375" s="25">
        <v>102015</v>
      </c>
      <c r="I375" s="25" t="s">
        <v>1434</v>
      </c>
      <c r="J375" s="25">
        <v>1</v>
      </c>
      <c r="K375" s="25">
        <v>1</v>
      </c>
      <c r="L375" s="25">
        <f t="shared" si="53"/>
        <v>0</v>
      </c>
      <c r="M375" s="25" t="s">
        <v>2012</v>
      </c>
      <c r="N375" s="45">
        <v>45860</v>
      </c>
      <c r="O375" s="54">
        <v>9439.5</v>
      </c>
      <c r="P375" s="25" t="s">
        <v>27</v>
      </c>
      <c r="Q375" s="25" t="s">
        <v>2001</v>
      </c>
      <c r="R375" s="25" t="s">
        <v>41</v>
      </c>
      <c r="S375" s="3">
        <v>4</v>
      </c>
      <c r="T375" s="55" t="s">
        <v>711</v>
      </c>
      <c r="U375" s="25" t="s">
        <v>19</v>
      </c>
      <c r="V375" s="25" t="str">
        <f>VLOOKUP(P375,'Customer List'!B:C,2,)</f>
        <v>Chandigarh</v>
      </c>
      <c r="W375" s="56"/>
      <c r="X375" s="45">
        <v>45861</v>
      </c>
      <c r="Y375" s="25">
        <f t="shared" si="54"/>
        <v>1</v>
      </c>
      <c r="Z375" s="25" t="str">
        <f t="shared" si="55"/>
        <v>Tuesday</v>
      </c>
      <c r="AA375" s="25" t="str">
        <f t="shared" si="56"/>
        <v>Wednesday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hidden="1" x14ac:dyDescent="0.25">
      <c r="A376" s="25">
        <f t="shared" si="58"/>
        <v>375</v>
      </c>
      <c r="B376" s="25" t="s">
        <v>273</v>
      </c>
      <c r="C376" s="45">
        <v>45821</v>
      </c>
      <c r="D376" s="45">
        <v>45831</v>
      </c>
      <c r="E376" s="8">
        <v>60.6</v>
      </c>
      <c r="F376" s="8">
        <f t="shared" si="52"/>
        <v>5332.8</v>
      </c>
      <c r="G376" s="54">
        <f t="shared" si="57"/>
        <v>5332.8</v>
      </c>
      <c r="H376" s="25">
        <v>102205</v>
      </c>
      <c r="I376" s="25" t="s">
        <v>1435</v>
      </c>
      <c r="J376" s="25">
        <v>1</v>
      </c>
      <c r="K376" s="25">
        <v>1</v>
      </c>
      <c r="L376" s="25">
        <f t="shared" si="53"/>
        <v>0</v>
      </c>
      <c r="M376" s="25" t="s">
        <v>807</v>
      </c>
      <c r="N376" s="45">
        <v>45840</v>
      </c>
      <c r="O376" s="54">
        <v>6608.27</v>
      </c>
      <c r="P376" s="25" t="s">
        <v>279</v>
      </c>
      <c r="Q376" s="25">
        <v>58152715250</v>
      </c>
      <c r="R376" s="25" t="s">
        <v>41</v>
      </c>
      <c r="S376" s="3">
        <v>4</v>
      </c>
      <c r="T376" s="55" t="s">
        <v>815</v>
      </c>
      <c r="U376" s="25" t="s">
        <v>19</v>
      </c>
      <c r="V376" s="25" t="str">
        <f>VLOOKUP(P376,'Customer List'!B:C,2,)</f>
        <v>Lucknow</v>
      </c>
      <c r="W376" s="56"/>
      <c r="X376" s="45">
        <v>45843</v>
      </c>
      <c r="Y376" s="25">
        <f t="shared" si="54"/>
        <v>3</v>
      </c>
      <c r="Z376" s="25" t="str">
        <f t="shared" si="55"/>
        <v>Wednesday</v>
      </c>
      <c r="AA376" s="25" t="str">
        <f t="shared" si="56"/>
        <v>Saturday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hidden="1" x14ac:dyDescent="0.25">
      <c r="A377" s="25">
        <f t="shared" si="58"/>
        <v>376</v>
      </c>
      <c r="B377" s="25" t="s">
        <v>273</v>
      </c>
      <c r="C377" s="45">
        <v>45821</v>
      </c>
      <c r="D377" s="45">
        <v>45831</v>
      </c>
      <c r="E377" s="8">
        <v>33.6</v>
      </c>
      <c r="F377" s="8">
        <f t="shared" si="52"/>
        <v>2956.8</v>
      </c>
      <c r="G377" s="54">
        <f t="shared" si="57"/>
        <v>2956.8</v>
      </c>
      <c r="H377" s="25">
        <v>103007</v>
      </c>
      <c r="I377" s="25" t="s">
        <v>54</v>
      </c>
      <c r="J377" s="25">
        <v>1</v>
      </c>
      <c r="K377" s="25">
        <v>1</v>
      </c>
      <c r="L377" s="25">
        <f t="shared" si="53"/>
        <v>0</v>
      </c>
      <c r="M377" s="25" t="s">
        <v>635</v>
      </c>
      <c r="N377" s="45">
        <v>45835</v>
      </c>
      <c r="O377" s="54">
        <v>4788</v>
      </c>
      <c r="P377" s="25" t="s">
        <v>17</v>
      </c>
      <c r="Q377" s="25" t="s">
        <v>637</v>
      </c>
      <c r="R377" s="25" t="s">
        <v>638</v>
      </c>
      <c r="S377" s="3">
        <v>4</v>
      </c>
      <c r="T377" s="55"/>
      <c r="U377" s="25" t="s">
        <v>19</v>
      </c>
      <c r="V377" s="25" t="str">
        <f>VLOOKUP(P377,'Customer List'!B:C,2,)</f>
        <v>Delhi</v>
      </c>
      <c r="W377" s="56"/>
      <c r="X377" s="45">
        <v>45835</v>
      </c>
      <c r="Y377" s="25">
        <f t="shared" si="54"/>
        <v>0</v>
      </c>
      <c r="Z377" s="25" t="str">
        <f t="shared" si="55"/>
        <v>Friday</v>
      </c>
      <c r="AA377" s="25" t="str">
        <f t="shared" si="56"/>
        <v>Friday</v>
      </c>
      <c r="AB377" s="25" t="str">
        <f>VLOOKUP(U377,'Currency Sheet'!A:C,3,)</f>
        <v>DOLLAR</v>
      </c>
      <c r="AC377" s="67" t="str">
        <f>VLOOKUP(P377,'Customer List'!B:D,3,)</f>
        <v>Local</v>
      </c>
    </row>
    <row r="378" spans="1:29" hidden="1" x14ac:dyDescent="0.25">
      <c r="A378" s="25">
        <f t="shared" si="58"/>
        <v>377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52"/>
        <v>5332.8</v>
      </c>
      <c r="G378" s="54">
        <f t="shared" si="57"/>
        <v>10665.6</v>
      </c>
      <c r="H378" s="25">
        <v>103017</v>
      </c>
      <c r="I378" s="25" t="s">
        <v>1436</v>
      </c>
      <c r="J378" s="25">
        <v>2</v>
      </c>
      <c r="K378" s="25">
        <v>2</v>
      </c>
      <c r="L378" s="25">
        <f t="shared" si="53"/>
        <v>0</v>
      </c>
      <c r="M378" s="25" t="s">
        <v>280</v>
      </c>
      <c r="N378" s="45">
        <v>45832</v>
      </c>
      <c r="O378" s="54">
        <v>18786</v>
      </c>
      <c r="P378" s="25" t="s">
        <v>673</v>
      </c>
      <c r="Q378" s="25">
        <v>58152373274</v>
      </c>
      <c r="R378" s="25" t="s">
        <v>41</v>
      </c>
      <c r="S378" s="3">
        <v>4</v>
      </c>
      <c r="T378" s="55"/>
      <c r="U378" s="25" t="s">
        <v>19</v>
      </c>
      <c r="V378" s="25" t="str">
        <f>VLOOKUP(P378,'Customer List'!B:C,2,)</f>
        <v>Hyderabad</v>
      </c>
      <c r="W378" s="56"/>
      <c r="X378" s="45">
        <v>45833</v>
      </c>
      <c r="Y378" s="25">
        <f t="shared" si="54"/>
        <v>1</v>
      </c>
      <c r="Z378" s="25" t="str">
        <f t="shared" si="55"/>
        <v>Tuesday</v>
      </c>
      <c r="AA378" s="25" t="str">
        <f t="shared" si="56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hidden="1" x14ac:dyDescent="0.25">
      <c r="A379" s="25">
        <f t="shared" si="58"/>
        <v>378</v>
      </c>
      <c r="B379" s="25" t="s">
        <v>273</v>
      </c>
      <c r="C379" s="45">
        <v>45821</v>
      </c>
      <c r="D379" s="45">
        <v>45831</v>
      </c>
      <c r="E379" s="8">
        <v>26.4</v>
      </c>
      <c r="F379" s="8">
        <f t="shared" si="52"/>
        <v>2323.1999999999998</v>
      </c>
      <c r="G379" s="54">
        <f t="shared" si="57"/>
        <v>2323.1999999999998</v>
      </c>
      <c r="H379" s="25">
        <v>103023</v>
      </c>
      <c r="I379" s="25" t="s">
        <v>54</v>
      </c>
      <c r="J379" s="25">
        <v>1</v>
      </c>
      <c r="K379" s="25">
        <v>1</v>
      </c>
      <c r="L379" s="25">
        <f t="shared" si="53"/>
        <v>0</v>
      </c>
      <c r="M379" s="25" t="s">
        <v>2012</v>
      </c>
      <c r="N379" s="45">
        <v>45860</v>
      </c>
      <c r="O379" s="54">
        <v>4774</v>
      </c>
      <c r="P379" s="25" t="s">
        <v>27</v>
      </c>
      <c r="Q379" s="25" t="s">
        <v>2001</v>
      </c>
      <c r="R379" s="25" t="s">
        <v>41</v>
      </c>
      <c r="S379" s="3">
        <v>4</v>
      </c>
      <c r="T379" s="55" t="s">
        <v>711</v>
      </c>
      <c r="U379" s="25" t="s">
        <v>19</v>
      </c>
      <c r="V379" s="25" t="str">
        <f>VLOOKUP(P379,'Customer List'!B:C,2,)</f>
        <v>Chandigarh</v>
      </c>
      <c r="W379" s="56"/>
      <c r="X379" s="45">
        <v>45861</v>
      </c>
      <c r="Y379" s="25">
        <f t="shared" si="54"/>
        <v>1</v>
      </c>
      <c r="Z379" s="25" t="str">
        <f t="shared" si="55"/>
        <v>Tuesday</v>
      </c>
      <c r="AA379" s="25" t="str">
        <f t="shared" si="56"/>
        <v>Wednesday</v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hidden="1" x14ac:dyDescent="0.25">
      <c r="A380" s="25">
        <f t="shared" si="58"/>
        <v>379</v>
      </c>
      <c r="B380" s="25" t="s">
        <v>273</v>
      </c>
      <c r="C380" s="45">
        <v>45821</v>
      </c>
      <c r="D380" s="45">
        <v>45831</v>
      </c>
      <c r="E380" s="8">
        <v>159</v>
      </c>
      <c r="F380" s="8">
        <f t="shared" si="52"/>
        <v>13992</v>
      </c>
      <c r="G380" s="54">
        <f t="shared" si="57"/>
        <v>13992</v>
      </c>
      <c r="H380" s="25">
        <v>103032</v>
      </c>
      <c r="I380" s="25" t="s">
        <v>1437</v>
      </c>
      <c r="J380" s="25">
        <v>1</v>
      </c>
      <c r="K380" s="25">
        <v>1</v>
      </c>
      <c r="L380" s="25">
        <f t="shared" si="53"/>
        <v>0</v>
      </c>
      <c r="M380" s="25" t="s">
        <v>737</v>
      </c>
      <c r="N380" s="45">
        <v>45836</v>
      </c>
      <c r="O380" s="54">
        <v>28752.5</v>
      </c>
      <c r="P380" s="25" t="s">
        <v>653</v>
      </c>
      <c r="Q380" s="25" t="s">
        <v>1131</v>
      </c>
      <c r="R380" s="25" t="s">
        <v>1131</v>
      </c>
      <c r="S380" s="3">
        <v>4</v>
      </c>
      <c r="T380" s="55" t="s">
        <v>1132</v>
      </c>
      <c r="U380" s="25" t="s">
        <v>19</v>
      </c>
      <c r="V380" s="25" t="str">
        <f>VLOOKUP(P380,'Customer List'!B:C,2,)</f>
        <v>Ropar</v>
      </c>
      <c r="W380" s="56"/>
      <c r="X380" s="45"/>
      <c r="Y380" s="25" t="str">
        <f t="shared" si="54"/>
        <v/>
      </c>
      <c r="Z380" s="25" t="str">
        <f t="shared" si="55"/>
        <v>Saturday</v>
      </c>
      <c r="AA380" s="25" t="str">
        <f t="shared" si="56"/>
        <v/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hidden="1" x14ac:dyDescent="0.25">
      <c r="A381" s="25">
        <f t="shared" si="58"/>
        <v>380</v>
      </c>
      <c r="B381" s="25" t="s">
        <v>273</v>
      </c>
      <c r="C381" s="45">
        <v>45821</v>
      </c>
      <c r="D381" s="45">
        <v>45831</v>
      </c>
      <c r="E381" s="8">
        <v>204.75</v>
      </c>
      <c r="F381" s="8">
        <f t="shared" si="52"/>
        <v>18018</v>
      </c>
      <c r="G381" s="54">
        <f t="shared" si="57"/>
        <v>18018</v>
      </c>
      <c r="H381" s="25">
        <v>103059</v>
      </c>
      <c r="I381" s="25" t="s">
        <v>1438</v>
      </c>
      <c r="J381" s="25">
        <v>1</v>
      </c>
      <c r="K381" s="25">
        <v>1</v>
      </c>
      <c r="L381" s="25">
        <f t="shared" si="53"/>
        <v>0</v>
      </c>
      <c r="M381" s="25" t="s">
        <v>740</v>
      </c>
      <c r="N381" s="45">
        <v>45838</v>
      </c>
      <c r="O381" s="54">
        <v>24638.25</v>
      </c>
      <c r="P381" s="25" t="s">
        <v>43</v>
      </c>
      <c r="Q381" s="25" t="s">
        <v>637</v>
      </c>
      <c r="R381" s="25" t="s">
        <v>638</v>
      </c>
      <c r="S381" s="3">
        <v>4</v>
      </c>
      <c r="T381" s="55" t="s">
        <v>609</v>
      </c>
      <c r="U381" s="25" t="s">
        <v>19</v>
      </c>
      <c r="V381" s="25" t="str">
        <f>VLOOKUP(P381,'Customer List'!B:C,2,)</f>
        <v>Faridabad</v>
      </c>
      <c r="W381" s="56"/>
      <c r="X381" s="45">
        <v>45838</v>
      </c>
      <c r="Y381" s="25">
        <f t="shared" si="54"/>
        <v>0</v>
      </c>
      <c r="Z381" s="25" t="str">
        <f t="shared" si="55"/>
        <v>Monday</v>
      </c>
      <c r="AA381" s="25" t="str">
        <f t="shared" si="56"/>
        <v>Monday</v>
      </c>
      <c r="AB381" s="25" t="str">
        <f>VLOOKUP(U381,'Currency Sheet'!A:C,3,)</f>
        <v>DOLLAR</v>
      </c>
      <c r="AC381" s="67" t="str">
        <f>VLOOKUP(P381,'Customer List'!B:D,3,)</f>
        <v>Local</v>
      </c>
    </row>
    <row r="382" spans="1:29" hidden="1" x14ac:dyDescent="0.25">
      <c r="A382" s="25">
        <f t="shared" si="58"/>
        <v>381</v>
      </c>
      <c r="B382" s="25" t="s">
        <v>273</v>
      </c>
      <c r="C382" s="45">
        <v>45821</v>
      </c>
      <c r="D382" s="45">
        <v>45831</v>
      </c>
      <c r="E382" s="8">
        <v>136.5</v>
      </c>
      <c r="F382" s="8">
        <f t="shared" si="52"/>
        <v>12012</v>
      </c>
      <c r="G382" s="54">
        <f t="shared" si="57"/>
        <v>12012</v>
      </c>
      <c r="H382" s="25">
        <v>103133</v>
      </c>
      <c r="I382" s="25" t="s">
        <v>1439</v>
      </c>
      <c r="J382" s="25">
        <v>1</v>
      </c>
      <c r="K382" s="25">
        <v>1</v>
      </c>
      <c r="L382" s="25">
        <f t="shared" si="53"/>
        <v>0</v>
      </c>
      <c r="M382" s="25" t="s">
        <v>807</v>
      </c>
      <c r="N382" s="45">
        <v>45840</v>
      </c>
      <c r="O382" s="54">
        <v>12827.88</v>
      </c>
      <c r="P382" s="25" t="s">
        <v>279</v>
      </c>
      <c r="Q382" s="25">
        <v>58152715250</v>
      </c>
      <c r="R382" s="25" t="s">
        <v>41</v>
      </c>
      <c r="S382" s="3">
        <v>4</v>
      </c>
      <c r="T382" s="55" t="s">
        <v>815</v>
      </c>
      <c r="U382" s="25" t="s">
        <v>19</v>
      </c>
      <c r="V382" s="25" t="str">
        <f>VLOOKUP(P382,'Customer List'!B:C,2,)</f>
        <v>Lucknow</v>
      </c>
      <c r="W382" s="56"/>
      <c r="X382" s="45">
        <v>45843</v>
      </c>
      <c r="Y382" s="25">
        <f t="shared" si="54"/>
        <v>3</v>
      </c>
      <c r="Z382" s="25" t="str">
        <f t="shared" si="55"/>
        <v>Wednesday</v>
      </c>
      <c r="AA382" s="25" t="str">
        <f t="shared" si="56"/>
        <v>Saturday</v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hidden="1" x14ac:dyDescent="0.25">
      <c r="A383" s="25">
        <f t="shared" si="58"/>
        <v>382</v>
      </c>
      <c r="B383" s="25" t="s">
        <v>273</v>
      </c>
      <c r="C383" s="45">
        <v>45821</v>
      </c>
      <c r="D383" s="45">
        <v>45831</v>
      </c>
      <c r="E383" s="8">
        <v>196.5</v>
      </c>
      <c r="F383" s="8">
        <f t="shared" si="52"/>
        <v>17292</v>
      </c>
      <c r="G383" s="54">
        <f t="shared" si="57"/>
        <v>17292</v>
      </c>
      <c r="H383" s="25">
        <v>103155</v>
      </c>
      <c r="I383" s="25" t="s">
        <v>1440</v>
      </c>
      <c r="J383" s="25">
        <v>1</v>
      </c>
      <c r="K383" s="25">
        <v>1</v>
      </c>
      <c r="L383" s="25">
        <f t="shared" si="53"/>
        <v>0</v>
      </c>
      <c r="M383" s="25" t="s">
        <v>635</v>
      </c>
      <c r="N383" s="45">
        <v>45835</v>
      </c>
      <c r="O383" s="54">
        <v>22401</v>
      </c>
      <c r="P383" s="25" t="s">
        <v>17</v>
      </c>
      <c r="Q383" s="25" t="s">
        <v>637</v>
      </c>
      <c r="R383" s="25" t="s">
        <v>638</v>
      </c>
      <c r="S383" s="3">
        <v>4</v>
      </c>
      <c r="T383" s="55"/>
      <c r="U383" s="25" t="s">
        <v>19</v>
      </c>
      <c r="V383" s="25" t="str">
        <f>VLOOKUP(P383,'Customer List'!B:C,2,)</f>
        <v>Delhi</v>
      </c>
      <c r="W383" s="56"/>
      <c r="X383" s="45">
        <v>45835</v>
      </c>
      <c r="Y383" s="25">
        <f t="shared" si="54"/>
        <v>0</v>
      </c>
      <c r="Z383" s="25" t="str">
        <f t="shared" si="55"/>
        <v>Friday</v>
      </c>
      <c r="AA383" s="25" t="str">
        <f t="shared" si="56"/>
        <v>Friday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hidden="1" x14ac:dyDescent="0.25">
      <c r="A384" s="25">
        <f t="shared" si="58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52"/>
        <v>11888.8</v>
      </c>
      <c r="G384" s="54">
        <f t="shared" si="57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53"/>
        <v>0</v>
      </c>
      <c r="M384" s="25" t="s">
        <v>740</v>
      </c>
      <c r="N384" s="45">
        <v>45838</v>
      </c>
      <c r="O384" s="54">
        <v>17418.25</v>
      </c>
      <c r="P384" s="25" t="s">
        <v>43</v>
      </c>
      <c r="Q384" s="25" t="s">
        <v>637</v>
      </c>
      <c r="R384" s="25" t="s">
        <v>638</v>
      </c>
      <c r="S384" s="3">
        <v>4</v>
      </c>
      <c r="T384" s="55" t="s">
        <v>609</v>
      </c>
      <c r="U384" s="25" t="s">
        <v>19</v>
      </c>
      <c r="V384" s="25" t="str">
        <f>VLOOKUP(P384,'Customer List'!B:C,2,)</f>
        <v>Faridabad</v>
      </c>
      <c r="W384" s="56"/>
      <c r="X384" s="45">
        <v>45838</v>
      </c>
      <c r="Y384" s="25">
        <f t="shared" si="54"/>
        <v>0</v>
      </c>
      <c r="Z384" s="25" t="str">
        <f t="shared" si="55"/>
        <v>Monday</v>
      </c>
      <c r="AA384" s="25" t="str">
        <f t="shared" si="56"/>
        <v>Monday</v>
      </c>
      <c r="AB384" s="25" t="str">
        <f>VLOOKUP(U384,'Currency Sheet'!A:C,3,)</f>
        <v>DOLLAR</v>
      </c>
      <c r="AC384" s="67" t="str">
        <f>VLOOKUP(P384,'Customer List'!B:D,3,)</f>
        <v>Local</v>
      </c>
    </row>
    <row r="385" spans="1:29" hidden="1" x14ac:dyDescent="0.25">
      <c r="A385" s="25">
        <f t="shared" si="58"/>
        <v>384</v>
      </c>
      <c r="B385" s="25" t="s">
        <v>273</v>
      </c>
      <c r="C385" s="45">
        <v>45821</v>
      </c>
      <c r="D385" s="45">
        <v>45831</v>
      </c>
      <c r="E385" s="8">
        <v>135.1</v>
      </c>
      <c r="F385" s="8">
        <f t="shared" si="52"/>
        <v>11888.8</v>
      </c>
      <c r="G385" s="54">
        <f t="shared" si="57"/>
        <v>11888.8</v>
      </c>
      <c r="H385" s="25">
        <v>104412</v>
      </c>
      <c r="I385" s="25" t="s">
        <v>84</v>
      </c>
      <c r="J385" s="25">
        <v>1</v>
      </c>
      <c r="K385" s="25">
        <v>1</v>
      </c>
      <c r="L385" s="25">
        <f t="shared" si="53"/>
        <v>0</v>
      </c>
      <c r="M385" s="25" t="s">
        <v>737</v>
      </c>
      <c r="N385" s="45">
        <v>45836</v>
      </c>
      <c r="O385" s="54">
        <v>20940.5</v>
      </c>
      <c r="P385" s="25" t="s">
        <v>653</v>
      </c>
      <c r="Q385" s="25" t="s">
        <v>1131</v>
      </c>
      <c r="R385" s="25" t="s">
        <v>1131</v>
      </c>
      <c r="S385" s="3">
        <v>4</v>
      </c>
      <c r="T385" s="55" t="s">
        <v>1132</v>
      </c>
      <c r="U385" s="25" t="s">
        <v>19</v>
      </c>
      <c r="V385" s="25" t="str">
        <f>VLOOKUP(P385,'Customer List'!B:C,2,)</f>
        <v>Ropar</v>
      </c>
      <c r="W385" s="56"/>
      <c r="X385" s="45"/>
      <c r="Y385" s="25" t="str">
        <f t="shared" si="54"/>
        <v/>
      </c>
      <c r="Z385" s="25" t="str">
        <f t="shared" si="55"/>
        <v>Saturday</v>
      </c>
      <c r="AA385" s="25" t="str">
        <f t="shared" si="56"/>
        <v/>
      </c>
      <c r="AB385" s="25" t="str">
        <f>VLOOKUP(U385,'Currency Sheet'!A:C,3,)</f>
        <v>DOLLAR</v>
      </c>
      <c r="AC385" s="67" t="str">
        <f>VLOOKUP(P385,'Customer List'!B:D,3,)</f>
        <v>OutStation</v>
      </c>
    </row>
    <row r="386" spans="1:29" hidden="1" x14ac:dyDescent="0.25">
      <c r="A386" s="25">
        <f t="shared" si="58"/>
        <v>385</v>
      </c>
      <c r="B386" s="25" t="s">
        <v>273</v>
      </c>
      <c r="C386" s="45">
        <v>45821</v>
      </c>
      <c r="D386" s="45">
        <v>45831</v>
      </c>
      <c r="E386" s="8">
        <v>49.8</v>
      </c>
      <c r="F386" s="8">
        <f t="shared" si="52"/>
        <v>4382.3999999999996</v>
      </c>
      <c r="G386" s="54">
        <f t="shared" si="57"/>
        <v>4382.3999999999996</v>
      </c>
      <c r="H386" s="25">
        <v>104505</v>
      </c>
      <c r="I386" s="25" t="s">
        <v>1441</v>
      </c>
      <c r="J386" s="25">
        <v>1</v>
      </c>
      <c r="K386" s="25">
        <v>1</v>
      </c>
      <c r="L386" s="25">
        <f t="shared" si="53"/>
        <v>0</v>
      </c>
      <c r="M386" s="25" t="s">
        <v>740</v>
      </c>
      <c r="N386" s="45">
        <v>45838</v>
      </c>
      <c r="O386" s="54">
        <v>7490.75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54"/>
        <v>0</v>
      </c>
      <c r="Z386" s="25" t="str">
        <f t="shared" si="55"/>
        <v>Monday</v>
      </c>
      <c r="AA386" s="25" t="str">
        <f t="shared" si="56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hidden="1" x14ac:dyDescent="0.25">
      <c r="A387" s="25">
        <f t="shared" si="58"/>
        <v>386</v>
      </c>
      <c r="B387" s="25" t="s">
        <v>273</v>
      </c>
      <c r="C387" s="45">
        <v>45821</v>
      </c>
      <c r="D387" s="45">
        <v>45831</v>
      </c>
      <c r="E387" s="8">
        <v>175.8</v>
      </c>
      <c r="F387" s="8">
        <f t="shared" ref="F387:F450" si="59">IF(AB387="DOLLAR",E387*88,E387)</f>
        <v>15470.400000000001</v>
      </c>
      <c r="G387" s="54">
        <f t="shared" si="57"/>
        <v>15470.400000000001</v>
      </c>
      <c r="H387" s="25">
        <v>104508</v>
      </c>
      <c r="I387" s="25" t="s">
        <v>1442</v>
      </c>
      <c r="J387" s="25">
        <v>1</v>
      </c>
      <c r="K387" s="25">
        <v>1</v>
      </c>
      <c r="L387" s="25">
        <f t="shared" ref="L387:L450" si="60">J387-K387</f>
        <v>0</v>
      </c>
      <c r="M387" s="25" t="s">
        <v>737</v>
      </c>
      <c r="N387" s="45">
        <v>45836</v>
      </c>
      <c r="O387" s="54">
        <v>31790.5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/>
      <c r="Y387" s="25" t="str">
        <f t="shared" ref="Y387:Y450" si="61">IF(X387="", "", X387-N387)</f>
        <v/>
      </c>
      <c r="Z387" s="25" t="str">
        <f t="shared" ref="Z387:Z450" si="62">IF(N387="", "", TEXT(N387, "dddd"))</f>
        <v>Saturday</v>
      </c>
      <c r="AA387" s="25" t="str">
        <f t="shared" ref="AA387:AA450" si="63">IF(X387="", "", TEXT(X387, "dddd"))</f>
        <v/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hidden="1" x14ac:dyDescent="0.25">
      <c r="A388" s="25">
        <f t="shared" si="58"/>
        <v>387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59"/>
        <v>4382.3999999999996</v>
      </c>
      <c r="G388" s="54">
        <f t="shared" si="57"/>
        <v>4382.3999999999996</v>
      </c>
      <c r="H388" s="25">
        <v>104525</v>
      </c>
      <c r="I388" s="25" t="s">
        <v>1443</v>
      </c>
      <c r="J388" s="25">
        <v>1</v>
      </c>
      <c r="K388" s="25">
        <v>1</v>
      </c>
      <c r="L388" s="25">
        <f t="shared" si="60"/>
        <v>0</v>
      </c>
      <c r="M388" s="25" t="s">
        <v>275</v>
      </c>
      <c r="N388" s="45">
        <v>45832</v>
      </c>
      <c r="O388" s="54">
        <v>7719</v>
      </c>
      <c r="P388" s="25" t="s">
        <v>673</v>
      </c>
      <c r="Q388" s="25">
        <v>58152373274</v>
      </c>
      <c r="R388" s="25" t="s">
        <v>41</v>
      </c>
      <c r="S388" s="3">
        <v>4</v>
      </c>
      <c r="T388" s="55"/>
      <c r="U388" s="25" t="s">
        <v>19</v>
      </c>
      <c r="V388" s="25" t="str">
        <f>VLOOKUP(P388,'Customer List'!B:C,2,)</f>
        <v>Hyderabad</v>
      </c>
      <c r="W388" s="56"/>
      <c r="X388" s="45">
        <v>45833</v>
      </c>
      <c r="Y388" s="25">
        <f t="shared" si="61"/>
        <v>1</v>
      </c>
      <c r="Z388" s="25" t="str">
        <f t="shared" si="62"/>
        <v>Tuesday</v>
      </c>
      <c r="AA388" s="25" t="str">
        <f t="shared" si="63"/>
        <v>Wednesday</v>
      </c>
      <c r="AB388" s="25" t="str">
        <f>VLOOKUP(U388,'Currency Sheet'!A:C,3,)</f>
        <v>DOLLAR</v>
      </c>
      <c r="AC388" s="67" t="str">
        <f>VLOOKUP(P388,'Customer List'!B:D,3,)</f>
        <v>OutStation</v>
      </c>
    </row>
    <row r="389" spans="1:29" hidden="1" x14ac:dyDescent="0.25">
      <c r="A389" s="25">
        <f t="shared" si="58"/>
        <v>388</v>
      </c>
      <c r="B389" s="25" t="s">
        <v>273</v>
      </c>
      <c r="C389" s="45">
        <v>45821</v>
      </c>
      <c r="D389" s="45">
        <v>45831</v>
      </c>
      <c r="E389" s="8">
        <v>137.4</v>
      </c>
      <c r="F389" s="8">
        <f t="shared" si="59"/>
        <v>12091.2</v>
      </c>
      <c r="G389" s="54">
        <f t="shared" ref="G389:G452" si="64">F389*J389</f>
        <v>12091.2</v>
      </c>
      <c r="H389" s="25">
        <v>104718</v>
      </c>
      <c r="I389" s="25" t="s">
        <v>1444</v>
      </c>
      <c r="J389" s="25">
        <v>1</v>
      </c>
      <c r="K389" s="25">
        <v>1</v>
      </c>
      <c r="L389" s="25">
        <f t="shared" si="60"/>
        <v>0</v>
      </c>
      <c r="M389" s="25" t="s">
        <v>740</v>
      </c>
      <c r="N389" s="45">
        <v>45838</v>
      </c>
      <c r="O389" s="54">
        <v>20667.25</v>
      </c>
      <c r="P389" s="25" t="s">
        <v>43</v>
      </c>
      <c r="Q389" s="25" t="s">
        <v>637</v>
      </c>
      <c r="R389" s="25" t="s">
        <v>638</v>
      </c>
      <c r="S389" s="3">
        <v>4</v>
      </c>
      <c r="T389" s="55" t="s">
        <v>609</v>
      </c>
      <c r="U389" s="25" t="s">
        <v>19</v>
      </c>
      <c r="V389" s="25" t="str">
        <f>VLOOKUP(P389,'Customer List'!B:C,2,)</f>
        <v>Faridabad</v>
      </c>
      <c r="W389" s="56"/>
      <c r="X389" s="45">
        <v>45838</v>
      </c>
      <c r="Y389" s="25">
        <f t="shared" si="61"/>
        <v>0</v>
      </c>
      <c r="Z389" s="25" t="str">
        <f t="shared" si="62"/>
        <v>Monday</v>
      </c>
      <c r="AA389" s="25" t="str">
        <f t="shared" si="63"/>
        <v>Monday</v>
      </c>
      <c r="AB389" s="25" t="str">
        <f>VLOOKUP(U389,'Currency Sheet'!A:C,3,)</f>
        <v>DOLLAR</v>
      </c>
      <c r="AC389" s="67" t="str">
        <f>VLOOKUP(P389,'Customer List'!B:D,3,)</f>
        <v>Local</v>
      </c>
    </row>
    <row r="390" spans="1:29" hidden="1" x14ac:dyDescent="0.25">
      <c r="A390" s="25">
        <f t="shared" ref="A390:A453" si="65">A389+1</f>
        <v>389</v>
      </c>
      <c r="B390" s="25" t="s">
        <v>273</v>
      </c>
      <c r="C390" s="45">
        <v>45821</v>
      </c>
      <c r="D390" s="45">
        <v>45831</v>
      </c>
      <c r="E390" s="8">
        <v>62.4</v>
      </c>
      <c r="F390" s="8">
        <f t="shared" si="59"/>
        <v>5491.2</v>
      </c>
      <c r="G390" s="54">
        <f t="shared" si="64"/>
        <v>10982.4</v>
      </c>
      <c r="H390" s="25">
        <v>106105</v>
      </c>
      <c r="I390" s="25" t="s">
        <v>1445</v>
      </c>
      <c r="J390" s="25">
        <v>2</v>
      </c>
      <c r="K390" s="25">
        <v>2</v>
      </c>
      <c r="L390" s="25">
        <f t="shared" si="60"/>
        <v>0</v>
      </c>
      <c r="M390" s="25" t="s">
        <v>275</v>
      </c>
      <c r="N390" s="45">
        <v>45832</v>
      </c>
      <c r="O390" s="54">
        <v>19344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61"/>
        <v>1</v>
      </c>
      <c r="Z390" s="25" t="str">
        <f t="shared" si="62"/>
        <v>Tuesday</v>
      </c>
      <c r="AA390" s="25" t="str">
        <f t="shared" si="63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hidden="1" x14ac:dyDescent="0.25">
      <c r="A391" s="25">
        <f t="shared" si="65"/>
        <v>390</v>
      </c>
      <c r="B391" s="25" t="s">
        <v>273</v>
      </c>
      <c r="C391" s="45">
        <v>45821</v>
      </c>
      <c r="D391" s="45">
        <v>45831</v>
      </c>
      <c r="E391" s="8">
        <v>125.4</v>
      </c>
      <c r="F391" s="8">
        <f t="shared" si="59"/>
        <v>11035.2</v>
      </c>
      <c r="G391" s="54">
        <f t="shared" si="64"/>
        <v>11035.2</v>
      </c>
      <c r="H391" s="25">
        <v>107614</v>
      </c>
      <c r="I391" s="25" t="s">
        <v>1446</v>
      </c>
      <c r="J391" s="25">
        <v>1</v>
      </c>
      <c r="K391" s="25">
        <v>1</v>
      </c>
      <c r="L391" s="25">
        <f t="shared" si="60"/>
        <v>0</v>
      </c>
      <c r="M391" s="25" t="s">
        <v>276</v>
      </c>
      <c r="N391" s="45">
        <v>45832</v>
      </c>
      <c r="O391" s="54">
        <v>15875.64</v>
      </c>
      <c r="P391" s="25" t="s">
        <v>277</v>
      </c>
      <c r="Q391" s="25">
        <v>58152369052</v>
      </c>
      <c r="R391" s="25" t="s">
        <v>41</v>
      </c>
      <c r="S391" s="3">
        <v>4</v>
      </c>
      <c r="T391" s="55"/>
      <c r="U391" s="25" t="s">
        <v>19</v>
      </c>
      <c r="V391" s="25" t="str">
        <f>VLOOKUP(P391,'Customer List'!B:C,2,)</f>
        <v>Pune</v>
      </c>
      <c r="W391" s="56"/>
      <c r="X391" s="45">
        <v>45833</v>
      </c>
      <c r="Y391" s="25">
        <f t="shared" si="61"/>
        <v>1</v>
      </c>
      <c r="Z391" s="25" t="str">
        <f t="shared" si="62"/>
        <v>Tuesday</v>
      </c>
      <c r="AA391" s="25" t="str">
        <f t="shared" si="63"/>
        <v>Wednesday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hidden="1" x14ac:dyDescent="0.25">
      <c r="A392" s="25">
        <f t="shared" si="65"/>
        <v>391</v>
      </c>
      <c r="B392" s="25" t="s">
        <v>273</v>
      </c>
      <c r="C392" s="45">
        <v>45821</v>
      </c>
      <c r="D392" s="45">
        <v>45831</v>
      </c>
      <c r="E392" s="8">
        <v>165</v>
      </c>
      <c r="F392" s="8">
        <f t="shared" si="59"/>
        <v>14520</v>
      </c>
      <c r="G392" s="54">
        <f t="shared" si="64"/>
        <v>14520</v>
      </c>
      <c r="H392" s="25">
        <v>108133</v>
      </c>
      <c r="I392" s="25" t="s">
        <v>2812</v>
      </c>
      <c r="J392" s="25">
        <v>1</v>
      </c>
      <c r="K392" s="25">
        <v>1</v>
      </c>
      <c r="L392" s="25">
        <f t="shared" si="60"/>
        <v>0</v>
      </c>
      <c r="M392" s="25" t="s">
        <v>807</v>
      </c>
      <c r="N392" s="45">
        <v>45840</v>
      </c>
      <c r="O392" s="54">
        <v>15548.95</v>
      </c>
      <c r="P392" s="25" t="s">
        <v>279</v>
      </c>
      <c r="Q392" s="25">
        <v>58152715250</v>
      </c>
      <c r="R392" s="25" t="s">
        <v>41</v>
      </c>
      <c r="S392" s="3">
        <v>4</v>
      </c>
      <c r="T392" s="55" t="s">
        <v>815</v>
      </c>
      <c r="U392" s="25" t="s">
        <v>19</v>
      </c>
      <c r="V392" s="25" t="str">
        <f>VLOOKUP(P392,'Customer List'!B:C,2,)</f>
        <v>Lucknow</v>
      </c>
      <c r="W392" s="56"/>
      <c r="X392" s="45">
        <v>45843</v>
      </c>
      <c r="Y392" s="25">
        <f t="shared" si="61"/>
        <v>3</v>
      </c>
      <c r="Z392" s="25" t="str">
        <f t="shared" si="62"/>
        <v>Wednesday</v>
      </c>
      <c r="AA392" s="25" t="str">
        <f t="shared" si="63"/>
        <v>Saturday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hidden="1" x14ac:dyDescent="0.25">
      <c r="A393" s="25">
        <f t="shared" si="65"/>
        <v>392</v>
      </c>
      <c r="B393" s="25" t="s">
        <v>273</v>
      </c>
      <c r="C393" s="45">
        <v>45821</v>
      </c>
      <c r="D393" s="45">
        <v>45831</v>
      </c>
      <c r="E393" s="8">
        <v>109.8</v>
      </c>
      <c r="F393" s="8">
        <f t="shared" si="59"/>
        <v>9662.4</v>
      </c>
      <c r="G393" s="54">
        <f t="shared" si="64"/>
        <v>9662.4</v>
      </c>
      <c r="H393" s="25">
        <v>108408</v>
      </c>
      <c r="I393" s="25" t="s">
        <v>1447</v>
      </c>
      <c r="J393" s="25">
        <v>1</v>
      </c>
      <c r="K393" s="25">
        <v>1</v>
      </c>
      <c r="L393" s="25">
        <f t="shared" si="60"/>
        <v>0</v>
      </c>
      <c r="M393" s="25" t="s">
        <v>281</v>
      </c>
      <c r="N393" s="45">
        <v>45832</v>
      </c>
      <c r="O393" s="54">
        <v>19855.5</v>
      </c>
      <c r="P393" s="25" t="s">
        <v>192</v>
      </c>
      <c r="Q393" s="25" t="s">
        <v>282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Chandigarh</v>
      </c>
      <c r="W393" s="56"/>
      <c r="X393" s="45">
        <v>45833</v>
      </c>
      <c r="Y393" s="25">
        <f t="shared" si="61"/>
        <v>1</v>
      </c>
      <c r="Z393" s="25" t="str">
        <f t="shared" si="62"/>
        <v>Tuesday</v>
      </c>
      <c r="AA393" s="25" t="str">
        <f t="shared" si="63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hidden="1" x14ac:dyDescent="0.25">
      <c r="A394" s="25">
        <f t="shared" si="65"/>
        <v>393</v>
      </c>
      <c r="B394" s="25" t="s">
        <v>273</v>
      </c>
      <c r="C394" s="45">
        <v>45821</v>
      </c>
      <c r="D394" s="45">
        <v>45831</v>
      </c>
      <c r="E394" s="8">
        <v>132</v>
      </c>
      <c r="F394" s="8">
        <f t="shared" si="59"/>
        <v>11616</v>
      </c>
      <c r="G394" s="54">
        <f t="shared" si="64"/>
        <v>11616</v>
      </c>
      <c r="H394" s="25">
        <v>108437</v>
      </c>
      <c r="I394" s="25" t="s">
        <v>1448</v>
      </c>
      <c r="J394" s="25">
        <v>1</v>
      </c>
      <c r="K394" s="25">
        <v>1</v>
      </c>
      <c r="L394" s="25">
        <f t="shared" si="60"/>
        <v>0</v>
      </c>
      <c r="M394" s="25" t="s">
        <v>276</v>
      </c>
      <c r="N394" s="45">
        <v>45832</v>
      </c>
      <c r="O394" s="54">
        <v>13368.96</v>
      </c>
      <c r="P394" s="25" t="s">
        <v>277</v>
      </c>
      <c r="Q394" s="25">
        <v>58152369052</v>
      </c>
      <c r="R394" s="25" t="s">
        <v>41</v>
      </c>
      <c r="S394" s="3">
        <v>4</v>
      </c>
      <c r="T394" s="55"/>
      <c r="U394" s="25" t="s">
        <v>19</v>
      </c>
      <c r="V394" s="25" t="str">
        <f>VLOOKUP(P394,'Customer List'!B:C,2,)</f>
        <v>Pune</v>
      </c>
      <c r="W394" s="56"/>
      <c r="X394" s="45">
        <v>45833</v>
      </c>
      <c r="Y394" s="25">
        <f t="shared" si="61"/>
        <v>1</v>
      </c>
      <c r="Z394" s="25" t="str">
        <f t="shared" si="62"/>
        <v>Tuesday</v>
      </c>
      <c r="AA394" s="25" t="str">
        <f t="shared" si="63"/>
        <v>Wednesday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hidden="1" x14ac:dyDescent="0.25">
      <c r="A395" s="25">
        <f t="shared" si="65"/>
        <v>394</v>
      </c>
      <c r="B395" s="25" t="s">
        <v>273</v>
      </c>
      <c r="C395" s="45">
        <v>45821</v>
      </c>
      <c r="D395" s="45">
        <v>45831</v>
      </c>
      <c r="E395" s="8">
        <v>237</v>
      </c>
      <c r="F395" s="8">
        <f t="shared" si="59"/>
        <v>20856</v>
      </c>
      <c r="G395" s="54">
        <f t="shared" si="64"/>
        <v>20856</v>
      </c>
      <c r="H395" s="25">
        <v>108442</v>
      </c>
      <c r="I395" s="25" t="s">
        <v>1449</v>
      </c>
      <c r="J395" s="25">
        <v>1</v>
      </c>
      <c r="K395" s="25">
        <v>1</v>
      </c>
      <c r="L395" s="25">
        <f t="shared" si="60"/>
        <v>0</v>
      </c>
      <c r="M395" s="25" t="s">
        <v>740</v>
      </c>
      <c r="N395" s="45">
        <v>45838</v>
      </c>
      <c r="O395" s="54">
        <v>28519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61"/>
        <v>0</v>
      </c>
      <c r="Z395" s="25" t="str">
        <f t="shared" si="62"/>
        <v>Monday</v>
      </c>
      <c r="AA395" s="25" t="str">
        <f t="shared" si="63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hidden="1" x14ac:dyDescent="0.25">
      <c r="A396" s="25">
        <f t="shared" si="65"/>
        <v>395</v>
      </c>
      <c r="B396" s="25" t="s">
        <v>273</v>
      </c>
      <c r="C396" s="45">
        <v>45821</v>
      </c>
      <c r="D396" s="45">
        <v>45831</v>
      </c>
      <c r="E396" s="8">
        <v>52.2</v>
      </c>
      <c r="F396" s="8">
        <f t="shared" si="59"/>
        <v>4593.6000000000004</v>
      </c>
      <c r="G396" s="54">
        <f t="shared" si="64"/>
        <v>4593.6000000000004</v>
      </c>
      <c r="H396" s="25">
        <v>108713</v>
      </c>
      <c r="I396" s="25" t="s">
        <v>1450</v>
      </c>
      <c r="J396" s="25">
        <v>1</v>
      </c>
      <c r="K396" s="25">
        <v>1</v>
      </c>
      <c r="L396" s="25">
        <f t="shared" si="60"/>
        <v>0</v>
      </c>
      <c r="M396" s="25" t="s">
        <v>740</v>
      </c>
      <c r="N396" s="45">
        <v>45838</v>
      </c>
      <c r="O396" s="54">
        <v>7851.75</v>
      </c>
      <c r="P396" s="25" t="s">
        <v>43</v>
      </c>
      <c r="Q396" s="25" t="s">
        <v>637</v>
      </c>
      <c r="R396" s="25" t="s">
        <v>638</v>
      </c>
      <c r="S396" s="3">
        <v>4</v>
      </c>
      <c r="T396" s="55" t="s">
        <v>609</v>
      </c>
      <c r="U396" s="25" t="s">
        <v>19</v>
      </c>
      <c r="V396" s="25" t="str">
        <f>VLOOKUP(P396,'Customer List'!B:C,2,)</f>
        <v>Faridabad</v>
      </c>
      <c r="W396" s="56"/>
      <c r="X396" s="45">
        <v>45838</v>
      </c>
      <c r="Y396" s="25">
        <f t="shared" si="61"/>
        <v>0</v>
      </c>
      <c r="Z396" s="25" t="str">
        <f t="shared" si="62"/>
        <v>Monday</v>
      </c>
      <c r="AA396" s="25" t="str">
        <f t="shared" si="63"/>
        <v>Monday</v>
      </c>
      <c r="AB396" s="25" t="str">
        <f>VLOOKUP(U396,'Currency Sheet'!A:C,3,)</f>
        <v>DOLLAR</v>
      </c>
      <c r="AC396" s="67" t="str">
        <f>VLOOKUP(P396,'Customer List'!B:D,3,)</f>
        <v>Local</v>
      </c>
    </row>
    <row r="397" spans="1:29" hidden="1" x14ac:dyDescent="0.25">
      <c r="A397" s="25">
        <f t="shared" si="65"/>
        <v>396</v>
      </c>
      <c r="B397" s="25" t="s">
        <v>273</v>
      </c>
      <c r="C397" s="45">
        <v>45821</v>
      </c>
      <c r="D397" s="45">
        <v>45831</v>
      </c>
      <c r="E397" s="8">
        <v>125.4</v>
      </c>
      <c r="F397" s="8">
        <f t="shared" si="59"/>
        <v>11035.2</v>
      </c>
      <c r="G397" s="54">
        <f t="shared" si="64"/>
        <v>11035.2</v>
      </c>
      <c r="H397" s="25">
        <v>109830</v>
      </c>
      <c r="I397" s="25" t="s">
        <v>1451</v>
      </c>
      <c r="J397" s="25">
        <v>1</v>
      </c>
      <c r="K397" s="25">
        <v>1</v>
      </c>
      <c r="L397" s="25">
        <f t="shared" si="60"/>
        <v>0</v>
      </c>
      <c r="M397" s="25" t="s">
        <v>276</v>
      </c>
      <c r="N397" s="45">
        <v>45832</v>
      </c>
      <c r="O397" s="54">
        <v>15875.64</v>
      </c>
      <c r="P397" s="25" t="s">
        <v>277</v>
      </c>
      <c r="Q397" s="25">
        <v>58152369052</v>
      </c>
      <c r="R397" s="25" t="s">
        <v>41</v>
      </c>
      <c r="S397" s="3">
        <v>4</v>
      </c>
      <c r="T397" s="55"/>
      <c r="U397" s="25" t="s">
        <v>19</v>
      </c>
      <c r="V397" s="25" t="str">
        <f>VLOOKUP(P397,'Customer List'!B:C,2,)</f>
        <v>Pune</v>
      </c>
      <c r="W397" s="56"/>
      <c r="X397" s="45">
        <v>45833</v>
      </c>
      <c r="Y397" s="25">
        <f t="shared" si="61"/>
        <v>1</v>
      </c>
      <c r="Z397" s="25" t="str">
        <f t="shared" si="62"/>
        <v>Tuesday</v>
      </c>
      <c r="AA397" s="25" t="str">
        <f t="shared" si="63"/>
        <v>Wednesday</v>
      </c>
      <c r="AB397" s="25" t="str">
        <f>VLOOKUP(U397,'Currency Sheet'!A:C,3,)</f>
        <v>DOLLAR</v>
      </c>
      <c r="AC397" s="67" t="str">
        <f>VLOOKUP(P397,'Customer List'!B:D,3,)</f>
        <v>OutStation</v>
      </c>
    </row>
    <row r="398" spans="1:29" hidden="1" x14ac:dyDescent="0.25">
      <c r="A398" s="25">
        <f t="shared" si="65"/>
        <v>397</v>
      </c>
      <c r="B398" s="25" t="s">
        <v>273</v>
      </c>
      <c r="C398" s="45">
        <v>45821</v>
      </c>
      <c r="D398" s="45">
        <v>45831</v>
      </c>
      <c r="E398" s="8">
        <v>73.2</v>
      </c>
      <c r="F398" s="8">
        <f t="shared" si="59"/>
        <v>6441.6</v>
      </c>
      <c r="G398" s="54">
        <f t="shared" si="64"/>
        <v>6441.6</v>
      </c>
      <c r="H398" s="25">
        <v>119409</v>
      </c>
      <c r="I398" s="25" t="s">
        <v>1452</v>
      </c>
      <c r="J398" s="25">
        <v>1</v>
      </c>
      <c r="K398" s="25">
        <v>1</v>
      </c>
      <c r="L398" s="25">
        <f t="shared" si="60"/>
        <v>0</v>
      </c>
      <c r="M398" s="25" t="s">
        <v>740</v>
      </c>
      <c r="N398" s="45">
        <v>45838</v>
      </c>
      <c r="O398" s="54">
        <v>11010.5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61"/>
        <v>0</v>
      </c>
      <c r="Z398" s="25" t="str">
        <f t="shared" si="62"/>
        <v>Monday</v>
      </c>
      <c r="AA398" s="25" t="str">
        <f t="shared" si="63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hidden="1" x14ac:dyDescent="0.25">
      <c r="A399" s="25">
        <f t="shared" si="65"/>
        <v>398</v>
      </c>
      <c r="B399" s="25" t="s">
        <v>273</v>
      </c>
      <c r="C399" s="45">
        <v>45821</v>
      </c>
      <c r="D399" s="45">
        <v>45831</v>
      </c>
      <c r="E399" s="8">
        <v>69.600000000000009</v>
      </c>
      <c r="F399" s="8">
        <f t="shared" si="59"/>
        <v>6124.8000000000011</v>
      </c>
      <c r="G399" s="54">
        <f t="shared" si="64"/>
        <v>18374.400000000001</v>
      </c>
      <c r="H399" s="25">
        <v>119413</v>
      </c>
      <c r="I399" s="25" t="s">
        <v>1453</v>
      </c>
      <c r="J399" s="25">
        <v>3</v>
      </c>
      <c r="K399" s="25">
        <v>3</v>
      </c>
      <c r="L399" s="25">
        <f t="shared" si="60"/>
        <v>0</v>
      </c>
      <c r="M399" s="25" t="s">
        <v>275</v>
      </c>
      <c r="N399" s="45">
        <v>45832</v>
      </c>
      <c r="O399" s="54">
        <v>32364</v>
      </c>
      <c r="P399" s="25" t="s">
        <v>673</v>
      </c>
      <c r="Q399" s="25">
        <v>58152373274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Hyderabad</v>
      </c>
      <c r="W399" s="56"/>
      <c r="X399" s="45">
        <v>45833</v>
      </c>
      <c r="Y399" s="25">
        <f t="shared" si="61"/>
        <v>1</v>
      </c>
      <c r="Z399" s="25" t="str">
        <f t="shared" si="62"/>
        <v>Tuesday</v>
      </c>
      <c r="AA399" s="25" t="str">
        <f t="shared" si="63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hidden="1" x14ac:dyDescent="0.25">
      <c r="A400" s="25">
        <f t="shared" si="65"/>
        <v>399</v>
      </c>
      <c r="B400" s="25" t="s">
        <v>273</v>
      </c>
      <c r="C400" s="45">
        <v>45821</v>
      </c>
      <c r="D400" s="45">
        <v>45831</v>
      </c>
      <c r="E400" s="8">
        <v>201</v>
      </c>
      <c r="F400" s="8">
        <f t="shared" si="59"/>
        <v>17688</v>
      </c>
      <c r="G400" s="54">
        <f t="shared" si="64"/>
        <v>17688</v>
      </c>
      <c r="H400" s="25">
        <v>120127</v>
      </c>
      <c r="I400" s="25" t="s">
        <v>1454</v>
      </c>
      <c r="J400" s="25">
        <v>1</v>
      </c>
      <c r="K400" s="25">
        <v>1</v>
      </c>
      <c r="L400" s="25">
        <f t="shared" si="60"/>
        <v>0</v>
      </c>
      <c r="M400" s="25" t="s">
        <v>737</v>
      </c>
      <c r="N400" s="45">
        <v>45836</v>
      </c>
      <c r="O400" s="54">
        <v>31155</v>
      </c>
      <c r="P400" s="25" t="s">
        <v>653</v>
      </c>
      <c r="Q400" s="25" t="s">
        <v>1131</v>
      </c>
      <c r="R400" s="25" t="s">
        <v>1131</v>
      </c>
      <c r="S400" s="3">
        <v>4</v>
      </c>
      <c r="T400" s="55" t="s">
        <v>1132</v>
      </c>
      <c r="U400" s="25" t="s">
        <v>19</v>
      </c>
      <c r="V400" s="25" t="str">
        <f>VLOOKUP(P400,'Customer List'!B:C,2,)</f>
        <v>Ropar</v>
      </c>
      <c r="W400" s="56"/>
      <c r="X400" s="45"/>
      <c r="Y400" s="25" t="str">
        <f t="shared" si="61"/>
        <v/>
      </c>
      <c r="Z400" s="25" t="str">
        <f t="shared" si="62"/>
        <v>Saturday</v>
      </c>
      <c r="AA400" s="25" t="str">
        <f t="shared" si="63"/>
        <v/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hidden="1" x14ac:dyDescent="0.25">
      <c r="A401" s="25">
        <f t="shared" si="65"/>
        <v>400</v>
      </c>
      <c r="B401" s="25" t="s">
        <v>273</v>
      </c>
      <c r="C401" s="45">
        <v>45821</v>
      </c>
      <c r="D401" s="45">
        <v>45831</v>
      </c>
      <c r="E401" s="8">
        <v>88.2</v>
      </c>
      <c r="F401" s="8">
        <f t="shared" si="59"/>
        <v>7761.6</v>
      </c>
      <c r="G401" s="54">
        <f t="shared" si="64"/>
        <v>7761.6</v>
      </c>
      <c r="H401" s="25">
        <v>120409</v>
      </c>
      <c r="I401" s="25" t="s">
        <v>1455</v>
      </c>
      <c r="J401" s="25">
        <v>1</v>
      </c>
      <c r="K401" s="25">
        <v>1</v>
      </c>
      <c r="L401" s="25">
        <f t="shared" si="60"/>
        <v>0</v>
      </c>
      <c r="M401" s="25" t="s">
        <v>807</v>
      </c>
      <c r="N401" s="45">
        <v>45840</v>
      </c>
      <c r="O401" s="54">
        <v>9718.0499999999993</v>
      </c>
      <c r="P401" s="25" t="s">
        <v>279</v>
      </c>
      <c r="Q401" s="25">
        <v>58152715250</v>
      </c>
      <c r="R401" s="25" t="s">
        <v>41</v>
      </c>
      <c r="S401" s="3">
        <v>4</v>
      </c>
      <c r="T401" s="55" t="s">
        <v>815</v>
      </c>
      <c r="U401" s="25" t="s">
        <v>19</v>
      </c>
      <c r="V401" s="25" t="str">
        <f>VLOOKUP(P401,'Customer List'!B:C,2,)</f>
        <v>Lucknow</v>
      </c>
      <c r="W401" s="56"/>
      <c r="X401" s="45">
        <v>45843</v>
      </c>
      <c r="Y401" s="25">
        <f t="shared" si="61"/>
        <v>3</v>
      </c>
      <c r="Z401" s="25" t="str">
        <f t="shared" si="62"/>
        <v>Wednesday</v>
      </c>
      <c r="AA401" s="25" t="str">
        <f t="shared" si="63"/>
        <v>Saturday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hidden="1" x14ac:dyDescent="0.25">
      <c r="A402" s="25">
        <f t="shared" si="65"/>
        <v>401</v>
      </c>
      <c r="B402" s="25" t="s">
        <v>273</v>
      </c>
      <c r="C402" s="45">
        <v>45821</v>
      </c>
      <c r="D402" s="45">
        <v>45831</v>
      </c>
      <c r="E402" s="8">
        <v>214.5</v>
      </c>
      <c r="F402" s="8">
        <f t="shared" si="59"/>
        <v>18876</v>
      </c>
      <c r="G402" s="54">
        <f t="shared" si="64"/>
        <v>18876</v>
      </c>
      <c r="H402" s="25">
        <v>121435</v>
      </c>
      <c r="I402" s="25" t="s">
        <v>1456</v>
      </c>
      <c r="J402" s="25">
        <v>1</v>
      </c>
      <c r="K402" s="25">
        <v>1</v>
      </c>
      <c r="L402" s="25">
        <f t="shared" si="60"/>
        <v>0</v>
      </c>
      <c r="M402" s="25" t="s">
        <v>737</v>
      </c>
      <c r="N402" s="45">
        <v>45836</v>
      </c>
      <c r="O402" s="54">
        <v>33247.5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/>
      <c r="Y402" s="25" t="str">
        <f t="shared" si="61"/>
        <v/>
      </c>
      <c r="Z402" s="25" t="str">
        <f t="shared" si="62"/>
        <v>Saturday</v>
      </c>
      <c r="AA402" s="25" t="str">
        <f t="shared" si="63"/>
        <v/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hidden="1" x14ac:dyDescent="0.25">
      <c r="A403" s="25">
        <f t="shared" si="65"/>
        <v>402</v>
      </c>
      <c r="B403" s="25" t="s">
        <v>273</v>
      </c>
      <c r="C403" s="45">
        <v>45821</v>
      </c>
      <c r="D403" s="45">
        <v>45831</v>
      </c>
      <c r="E403" s="8">
        <v>84.6</v>
      </c>
      <c r="F403" s="8">
        <f t="shared" si="59"/>
        <v>7444.7999999999993</v>
      </c>
      <c r="G403" s="54">
        <f t="shared" si="64"/>
        <v>7444.7999999999993</v>
      </c>
      <c r="H403" s="25">
        <v>123110</v>
      </c>
      <c r="I403" s="25" t="s">
        <v>1457</v>
      </c>
      <c r="J403" s="25">
        <v>1</v>
      </c>
      <c r="K403" s="25">
        <v>1</v>
      </c>
      <c r="L403" s="25">
        <f t="shared" si="60"/>
        <v>0</v>
      </c>
      <c r="M403" s="25" t="s">
        <v>636</v>
      </c>
      <c r="N403" s="45">
        <v>45835</v>
      </c>
      <c r="O403" s="54">
        <v>0</v>
      </c>
      <c r="P403" s="25" t="s">
        <v>17</v>
      </c>
      <c r="Q403" s="25" t="s">
        <v>637</v>
      </c>
      <c r="R403" s="25" t="s">
        <v>638</v>
      </c>
      <c r="S403" s="3">
        <v>4</v>
      </c>
      <c r="T403" s="55" t="s">
        <v>610</v>
      </c>
      <c r="U403" s="25" t="s">
        <v>19</v>
      </c>
      <c r="V403" s="25" t="str">
        <f>VLOOKUP(P403,'Customer List'!B:C,2,)</f>
        <v>Delhi</v>
      </c>
      <c r="W403" s="56"/>
      <c r="X403" s="45">
        <v>45835</v>
      </c>
      <c r="Y403" s="25">
        <f t="shared" si="61"/>
        <v>0</v>
      </c>
      <c r="Z403" s="25" t="str">
        <f t="shared" si="62"/>
        <v>Friday</v>
      </c>
      <c r="AA403" s="25" t="str">
        <f t="shared" si="63"/>
        <v>Friday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hidden="1" x14ac:dyDescent="0.25">
      <c r="A404" s="25">
        <f t="shared" si="65"/>
        <v>403</v>
      </c>
      <c r="B404" s="25" t="s">
        <v>273</v>
      </c>
      <c r="C404" s="45">
        <v>45821</v>
      </c>
      <c r="D404" s="45">
        <v>45831</v>
      </c>
      <c r="E404" s="8">
        <v>175.8</v>
      </c>
      <c r="F404" s="8">
        <f t="shared" si="59"/>
        <v>15470.400000000001</v>
      </c>
      <c r="G404" s="54">
        <f t="shared" si="64"/>
        <v>15470.400000000001</v>
      </c>
      <c r="H404" s="25">
        <v>123112</v>
      </c>
      <c r="I404" s="25" t="s">
        <v>1458</v>
      </c>
      <c r="J404" s="25">
        <v>1</v>
      </c>
      <c r="K404" s="25">
        <v>1</v>
      </c>
      <c r="L404" s="25">
        <f t="shared" si="60"/>
        <v>0</v>
      </c>
      <c r="M404" s="25" t="s">
        <v>740</v>
      </c>
      <c r="N404" s="45">
        <v>45838</v>
      </c>
      <c r="O404" s="54">
        <v>26443.25</v>
      </c>
      <c r="P404" s="25" t="s">
        <v>43</v>
      </c>
      <c r="Q404" s="25" t="s">
        <v>637</v>
      </c>
      <c r="R404" s="25" t="s">
        <v>638</v>
      </c>
      <c r="S404" s="3">
        <v>4</v>
      </c>
      <c r="T404" s="55" t="s">
        <v>609</v>
      </c>
      <c r="U404" s="25" t="s">
        <v>19</v>
      </c>
      <c r="V404" s="25" t="str">
        <f>VLOOKUP(P404,'Customer List'!B:C,2,)</f>
        <v>Faridabad</v>
      </c>
      <c r="W404" s="56"/>
      <c r="X404" s="45">
        <v>45838</v>
      </c>
      <c r="Y404" s="25">
        <f t="shared" si="61"/>
        <v>0</v>
      </c>
      <c r="Z404" s="25" t="str">
        <f t="shared" si="62"/>
        <v>Monday</v>
      </c>
      <c r="AA404" s="25" t="str">
        <f t="shared" si="63"/>
        <v>Monday</v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hidden="1" x14ac:dyDescent="0.25">
      <c r="A405" s="25">
        <f t="shared" si="65"/>
        <v>404</v>
      </c>
      <c r="B405" s="25" t="s">
        <v>273</v>
      </c>
      <c r="C405" s="45">
        <v>45821</v>
      </c>
      <c r="D405" s="45">
        <v>45831</v>
      </c>
      <c r="E405" s="8">
        <v>85.8</v>
      </c>
      <c r="F405" s="8">
        <f t="shared" si="59"/>
        <v>7550.4</v>
      </c>
      <c r="G405" s="54">
        <f t="shared" si="64"/>
        <v>7550.4</v>
      </c>
      <c r="H405" s="25">
        <v>123116</v>
      </c>
      <c r="I405" s="25" t="s">
        <v>1459</v>
      </c>
      <c r="J405" s="25">
        <v>1</v>
      </c>
      <c r="K405" s="25">
        <v>1</v>
      </c>
      <c r="L405" s="25">
        <f t="shared" si="60"/>
        <v>0</v>
      </c>
      <c r="M405" s="25" t="s">
        <v>274</v>
      </c>
      <c r="N405" s="45">
        <v>45833</v>
      </c>
      <c r="O405" s="54">
        <v>13728</v>
      </c>
      <c r="P405" s="25" t="s">
        <v>209</v>
      </c>
      <c r="Q405" s="25" t="s">
        <v>1131</v>
      </c>
      <c r="R405" s="25" t="s">
        <v>1131</v>
      </c>
      <c r="S405" s="3">
        <v>4</v>
      </c>
      <c r="T405" s="55"/>
      <c r="U405" s="25" t="s">
        <v>19</v>
      </c>
      <c r="V405" s="25" t="str">
        <f>VLOOKUP(P405,'Customer List'!B:C,2,)</f>
        <v>Delhi</v>
      </c>
      <c r="W405" s="56"/>
      <c r="X405" s="45"/>
      <c r="Y405" s="25" t="str">
        <f t="shared" si="61"/>
        <v/>
      </c>
      <c r="Z405" s="25" t="str">
        <f t="shared" si="62"/>
        <v>Wednesday</v>
      </c>
      <c r="AA405" s="25" t="str">
        <f t="shared" si="63"/>
        <v/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hidden="1" x14ac:dyDescent="0.25">
      <c r="A406" s="25">
        <f t="shared" si="65"/>
        <v>405</v>
      </c>
      <c r="B406" s="25" t="s">
        <v>273</v>
      </c>
      <c r="C406" s="45">
        <v>45821</v>
      </c>
      <c r="D406" s="45">
        <v>45831</v>
      </c>
      <c r="E406" s="8">
        <v>112.8</v>
      </c>
      <c r="F406" s="8">
        <f t="shared" si="59"/>
        <v>9926.4</v>
      </c>
      <c r="G406" s="54">
        <f t="shared" si="64"/>
        <v>9926.4</v>
      </c>
      <c r="H406" s="25">
        <v>126407</v>
      </c>
      <c r="I406" s="25" t="s">
        <v>1460</v>
      </c>
      <c r="J406" s="25">
        <v>1</v>
      </c>
      <c r="K406" s="25">
        <v>1</v>
      </c>
      <c r="L406" s="25">
        <f t="shared" si="60"/>
        <v>0</v>
      </c>
      <c r="M406" s="25" t="s">
        <v>2012</v>
      </c>
      <c r="N406" s="45">
        <v>45860</v>
      </c>
      <c r="O406" s="54">
        <v>20398</v>
      </c>
      <c r="P406" s="25" t="s">
        <v>27</v>
      </c>
      <c r="Q406" s="25" t="s">
        <v>2001</v>
      </c>
      <c r="R406" s="25" t="s">
        <v>41</v>
      </c>
      <c r="S406" s="3">
        <v>4</v>
      </c>
      <c r="T406" s="55" t="s">
        <v>711</v>
      </c>
      <c r="U406" s="25" t="s">
        <v>19</v>
      </c>
      <c r="V406" s="25" t="str">
        <f>VLOOKUP(P406,'Customer List'!B:C,2,)</f>
        <v>Chandigarh</v>
      </c>
      <c r="W406" s="56"/>
      <c r="X406" s="45">
        <v>45861</v>
      </c>
      <c r="Y406" s="25">
        <f t="shared" si="61"/>
        <v>1</v>
      </c>
      <c r="Z406" s="25" t="str">
        <f t="shared" si="62"/>
        <v>Tuesday</v>
      </c>
      <c r="AA406" s="25" t="str">
        <f t="shared" si="63"/>
        <v>Wednesday</v>
      </c>
      <c r="AB406" s="25" t="str">
        <f>VLOOKUP(U406,'Currency Sheet'!A:C,3,)</f>
        <v>DOLLAR</v>
      </c>
      <c r="AC406" s="67" t="str">
        <f>VLOOKUP(P406,'Customer List'!B:D,3,)</f>
        <v>OutStation</v>
      </c>
    </row>
    <row r="407" spans="1:29" hidden="1" x14ac:dyDescent="0.25">
      <c r="A407" s="25">
        <f t="shared" si="65"/>
        <v>406</v>
      </c>
      <c r="B407" s="25" t="s">
        <v>273</v>
      </c>
      <c r="C407" s="45">
        <v>45821</v>
      </c>
      <c r="D407" s="45">
        <v>45831</v>
      </c>
      <c r="E407" s="8">
        <v>222</v>
      </c>
      <c r="F407" s="8">
        <f t="shared" si="59"/>
        <v>19536</v>
      </c>
      <c r="G407" s="54">
        <f t="shared" si="64"/>
        <v>19536</v>
      </c>
      <c r="H407" s="25">
        <v>126408</v>
      </c>
      <c r="I407" s="25" t="s">
        <v>1460</v>
      </c>
      <c r="J407" s="25">
        <v>1</v>
      </c>
      <c r="K407" s="25">
        <v>1</v>
      </c>
      <c r="L407" s="25">
        <f t="shared" si="60"/>
        <v>0</v>
      </c>
      <c r="M407" s="25" t="s">
        <v>740</v>
      </c>
      <c r="N407" s="45">
        <v>45838</v>
      </c>
      <c r="O407" s="54">
        <v>33392.5</v>
      </c>
      <c r="P407" s="25" t="s">
        <v>43</v>
      </c>
      <c r="Q407" s="25" t="s">
        <v>637</v>
      </c>
      <c r="R407" s="25" t="s">
        <v>638</v>
      </c>
      <c r="S407" s="3">
        <v>4</v>
      </c>
      <c r="T407" s="55" t="s">
        <v>609</v>
      </c>
      <c r="U407" s="25" t="s">
        <v>19</v>
      </c>
      <c r="V407" s="25" t="str">
        <f>VLOOKUP(P407,'Customer List'!B:C,2,)</f>
        <v>Faridabad</v>
      </c>
      <c r="W407" s="56"/>
      <c r="X407" s="45">
        <v>45838</v>
      </c>
      <c r="Y407" s="25">
        <f t="shared" si="61"/>
        <v>0</v>
      </c>
      <c r="Z407" s="25" t="str">
        <f t="shared" si="62"/>
        <v>Monday</v>
      </c>
      <c r="AA407" s="25" t="str">
        <f t="shared" si="63"/>
        <v>Monday</v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hidden="1" x14ac:dyDescent="0.25">
      <c r="A408" s="25">
        <f t="shared" si="65"/>
        <v>407</v>
      </c>
      <c r="B408" s="25" t="s">
        <v>273</v>
      </c>
      <c r="C408" s="45">
        <v>45821</v>
      </c>
      <c r="D408" s="45">
        <v>45831</v>
      </c>
      <c r="E408" s="8">
        <v>148.80000000000001</v>
      </c>
      <c r="F408" s="8">
        <f t="shared" si="59"/>
        <v>13094.400000000001</v>
      </c>
      <c r="G408" s="54">
        <f t="shared" si="64"/>
        <v>13094.400000000001</v>
      </c>
      <c r="H408" s="25">
        <v>127622</v>
      </c>
      <c r="I408" s="25" t="s">
        <v>1461</v>
      </c>
      <c r="J408" s="25">
        <v>1</v>
      </c>
      <c r="K408" s="25">
        <v>1</v>
      </c>
      <c r="L408" s="25">
        <f t="shared" si="60"/>
        <v>0</v>
      </c>
      <c r="M408" s="25" t="s">
        <v>274</v>
      </c>
      <c r="N408" s="45">
        <v>45833</v>
      </c>
      <c r="O408" s="54">
        <v>23808</v>
      </c>
      <c r="P408" s="25" t="s">
        <v>209</v>
      </c>
      <c r="Q408" s="25" t="s">
        <v>1131</v>
      </c>
      <c r="R408" s="25" t="s">
        <v>1131</v>
      </c>
      <c r="S408" s="3">
        <v>4</v>
      </c>
      <c r="T408" s="55"/>
      <c r="U408" s="25" t="s">
        <v>19</v>
      </c>
      <c r="V408" s="25" t="str">
        <f>VLOOKUP(P408,'Customer List'!B:C,2,)</f>
        <v>Delhi</v>
      </c>
      <c r="W408" s="56"/>
      <c r="X408" s="45"/>
      <c r="Y408" s="25" t="str">
        <f t="shared" si="61"/>
        <v/>
      </c>
      <c r="Z408" s="25" t="str">
        <f t="shared" si="62"/>
        <v>Wednesday</v>
      </c>
      <c r="AA408" s="25" t="str">
        <f t="shared" si="63"/>
        <v/>
      </c>
      <c r="AB408" s="25" t="str">
        <f>VLOOKUP(U408,'Currency Sheet'!A:C,3,)</f>
        <v>DOLLAR</v>
      </c>
      <c r="AC408" s="67" t="str">
        <f>VLOOKUP(P408,'Customer List'!B:D,3,)</f>
        <v>Local</v>
      </c>
    </row>
    <row r="409" spans="1:29" hidden="1" x14ac:dyDescent="0.25">
      <c r="A409" s="25">
        <f t="shared" si="65"/>
        <v>408</v>
      </c>
      <c r="B409" s="25" t="s">
        <v>273</v>
      </c>
      <c r="C409" s="45">
        <v>45821</v>
      </c>
      <c r="D409" s="45">
        <v>45831</v>
      </c>
      <c r="E409" s="8">
        <v>95.55</v>
      </c>
      <c r="F409" s="8">
        <f t="shared" si="59"/>
        <v>8408.4</v>
      </c>
      <c r="G409" s="54">
        <f t="shared" si="64"/>
        <v>8408.4</v>
      </c>
      <c r="H409" s="25">
        <v>135015</v>
      </c>
      <c r="I409" s="25" t="s">
        <v>1301</v>
      </c>
      <c r="J409" s="25">
        <v>1</v>
      </c>
      <c r="K409" s="25">
        <v>1</v>
      </c>
      <c r="L409" s="25">
        <f t="shared" si="60"/>
        <v>0</v>
      </c>
      <c r="M409" s="25" t="s">
        <v>2012</v>
      </c>
      <c r="N409" s="45">
        <v>45860</v>
      </c>
      <c r="O409" s="54">
        <v>15949.5</v>
      </c>
      <c r="P409" s="25" t="s">
        <v>27</v>
      </c>
      <c r="Q409" s="25" t="s">
        <v>2001</v>
      </c>
      <c r="R409" s="25" t="s">
        <v>41</v>
      </c>
      <c r="S409" s="3">
        <v>4</v>
      </c>
      <c r="T409" s="55" t="s">
        <v>711</v>
      </c>
      <c r="U409" s="25" t="s">
        <v>19</v>
      </c>
      <c r="V409" s="25" t="str">
        <f>VLOOKUP(P409,'Customer List'!B:C,2,)</f>
        <v>Chandigarh</v>
      </c>
      <c r="W409" s="56"/>
      <c r="X409" s="45">
        <v>45861</v>
      </c>
      <c r="Y409" s="25">
        <f t="shared" si="61"/>
        <v>1</v>
      </c>
      <c r="Z409" s="25" t="str">
        <f t="shared" si="62"/>
        <v>Tuesday</v>
      </c>
      <c r="AA409" s="25" t="str">
        <f t="shared" si="63"/>
        <v>Wednesday</v>
      </c>
      <c r="AB409" s="25" t="str">
        <f>VLOOKUP(U409,'Currency Sheet'!A:C,3,)</f>
        <v>DOLLAR</v>
      </c>
      <c r="AC409" s="67" t="str">
        <f>VLOOKUP(P409,'Customer List'!B:D,3,)</f>
        <v>OutStation</v>
      </c>
    </row>
    <row r="410" spans="1:29" hidden="1" x14ac:dyDescent="0.25">
      <c r="A410" s="25">
        <f t="shared" si="65"/>
        <v>409</v>
      </c>
      <c r="B410" s="25" t="s">
        <v>273</v>
      </c>
      <c r="C410" s="45">
        <v>45821</v>
      </c>
      <c r="D410" s="45">
        <v>45831</v>
      </c>
      <c r="E410" s="8">
        <v>208.2</v>
      </c>
      <c r="F410" s="8">
        <f t="shared" si="59"/>
        <v>18321.599999999999</v>
      </c>
      <c r="G410" s="54">
        <f t="shared" si="64"/>
        <v>18321.599999999999</v>
      </c>
      <c r="H410" s="25">
        <v>137012</v>
      </c>
      <c r="I410" s="25" t="s">
        <v>1462</v>
      </c>
      <c r="J410" s="25">
        <v>1</v>
      </c>
      <c r="K410" s="25">
        <v>1</v>
      </c>
      <c r="L410" s="25">
        <f t="shared" si="60"/>
        <v>0</v>
      </c>
      <c r="M410" s="25" t="s">
        <v>274</v>
      </c>
      <c r="N410" s="45">
        <v>45833</v>
      </c>
      <c r="O410" s="54">
        <v>33312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/>
      <c r="Y410" s="25" t="str">
        <f t="shared" si="61"/>
        <v/>
      </c>
      <c r="Z410" s="25" t="str">
        <f t="shared" si="62"/>
        <v>Wednesday</v>
      </c>
      <c r="AA410" s="25" t="str">
        <f t="shared" si="63"/>
        <v/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hidden="1" x14ac:dyDescent="0.25">
      <c r="A411" s="25">
        <f t="shared" si="65"/>
        <v>410</v>
      </c>
      <c r="B411" s="25" t="s">
        <v>273</v>
      </c>
      <c r="C411" s="45">
        <v>45821</v>
      </c>
      <c r="D411" s="45">
        <v>45831</v>
      </c>
      <c r="E411" s="8">
        <v>74.400000000000006</v>
      </c>
      <c r="F411" s="8">
        <f t="shared" si="59"/>
        <v>6547.2000000000007</v>
      </c>
      <c r="G411" s="54">
        <f t="shared" si="64"/>
        <v>6547.2000000000007</v>
      </c>
      <c r="H411" s="25">
        <v>140417</v>
      </c>
      <c r="I411" s="25" t="s">
        <v>1463</v>
      </c>
      <c r="J411" s="25">
        <v>1</v>
      </c>
      <c r="K411" s="25">
        <v>1</v>
      </c>
      <c r="L411" s="25">
        <f t="shared" si="60"/>
        <v>0</v>
      </c>
      <c r="M411" s="25" t="s">
        <v>2012</v>
      </c>
      <c r="N411" s="45">
        <v>45860</v>
      </c>
      <c r="O411" s="54">
        <v>13454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61"/>
        <v>1</v>
      </c>
      <c r="Z411" s="25" t="str">
        <f t="shared" si="62"/>
        <v>Tuesday</v>
      </c>
      <c r="AA411" s="25" t="str">
        <f t="shared" si="63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hidden="1" x14ac:dyDescent="0.25">
      <c r="A412" s="25">
        <f t="shared" si="65"/>
        <v>411</v>
      </c>
      <c r="B412" s="25" t="s">
        <v>273</v>
      </c>
      <c r="C412" s="45">
        <v>45821</v>
      </c>
      <c r="D412" s="45">
        <v>45831</v>
      </c>
      <c r="E412" s="8">
        <v>159</v>
      </c>
      <c r="F412" s="8">
        <f t="shared" si="59"/>
        <v>13992</v>
      </c>
      <c r="G412" s="54">
        <f t="shared" si="64"/>
        <v>13992</v>
      </c>
      <c r="H412" s="25">
        <v>141702</v>
      </c>
      <c r="I412" s="25" t="s">
        <v>1464</v>
      </c>
      <c r="J412" s="25">
        <v>1</v>
      </c>
      <c r="K412" s="25">
        <v>1</v>
      </c>
      <c r="L412" s="25">
        <f t="shared" si="60"/>
        <v>0</v>
      </c>
      <c r="M412" s="25" t="s">
        <v>276</v>
      </c>
      <c r="N412" s="45">
        <v>45832</v>
      </c>
      <c r="O412" s="54">
        <v>20129.400000000001</v>
      </c>
      <c r="P412" s="25" t="s">
        <v>277</v>
      </c>
      <c r="Q412" s="25">
        <v>58152369052</v>
      </c>
      <c r="R412" s="25" t="s">
        <v>41</v>
      </c>
      <c r="S412" s="3">
        <v>4</v>
      </c>
      <c r="T412" s="55"/>
      <c r="U412" s="25" t="s">
        <v>19</v>
      </c>
      <c r="V412" s="25" t="str">
        <f>VLOOKUP(P412,'Customer List'!B:C,2,)</f>
        <v>Pune</v>
      </c>
      <c r="W412" s="56"/>
      <c r="X412" s="45">
        <v>45833</v>
      </c>
      <c r="Y412" s="25">
        <f t="shared" si="61"/>
        <v>1</v>
      </c>
      <c r="Z412" s="25" t="str">
        <f t="shared" si="62"/>
        <v>Tuesday</v>
      </c>
      <c r="AA412" s="25" t="str">
        <f t="shared" si="63"/>
        <v>Wednesday</v>
      </c>
      <c r="AB412" s="25" t="str">
        <f>VLOOKUP(U412,'Currency Sheet'!A:C,3,)</f>
        <v>DOLLAR</v>
      </c>
      <c r="AC412" s="67" t="str">
        <f>VLOOKUP(P412,'Customer List'!B:D,3,)</f>
        <v>OutStation</v>
      </c>
    </row>
    <row r="413" spans="1:29" hidden="1" x14ac:dyDescent="0.25">
      <c r="A413" s="25">
        <f t="shared" si="65"/>
        <v>412</v>
      </c>
      <c r="B413" s="25" t="s">
        <v>273</v>
      </c>
      <c r="C413" s="45">
        <v>45821</v>
      </c>
      <c r="D413" s="45">
        <v>45831</v>
      </c>
      <c r="E413" s="8">
        <v>227.25</v>
      </c>
      <c r="F413" s="8">
        <f t="shared" si="59"/>
        <v>19998</v>
      </c>
      <c r="G413" s="54">
        <f t="shared" si="64"/>
        <v>19998</v>
      </c>
      <c r="H413" s="25">
        <v>141727</v>
      </c>
      <c r="I413" s="25" t="s">
        <v>1465</v>
      </c>
      <c r="J413" s="25">
        <v>1</v>
      </c>
      <c r="K413" s="25">
        <v>1</v>
      </c>
      <c r="L413" s="25">
        <f t="shared" si="60"/>
        <v>0</v>
      </c>
      <c r="M413" s="25" t="s">
        <v>740</v>
      </c>
      <c r="N413" s="45">
        <v>45838</v>
      </c>
      <c r="O413" s="54">
        <v>27345.75</v>
      </c>
      <c r="P413" s="25" t="s">
        <v>43</v>
      </c>
      <c r="Q413" s="25" t="s">
        <v>637</v>
      </c>
      <c r="R413" s="25" t="s">
        <v>638</v>
      </c>
      <c r="S413" s="3">
        <v>4</v>
      </c>
      <c r="T413" s="55" t="s">
        <v>609</v>
      </c>
      <c r="U413" s="25" t="s">
        <v>19</v>
      </c>
      <c r="V413" s="25" t="str">
        <f>VLOOKUP(P413,'Customer List'!B:C,2,)</f>
        <v>Faridabad</v>
      </c>
      <c r="W413" s="56"/>
      <c r="X413" s="45">
        <v>45838</v>
      </c>
      <c r="Y413" s="25">
        <f t="shared" si="61"/>
        <v>0</v>
      </c>
      <c r="Z413" s="25" t="str">
        <f t="shared" si="62"/>
        <v>Monday</v>
      </c>
      <c r="AA413" s="25" t="str">
        <f t="shared" si="63"/>
        <v>Monday</v>
      </c>
      <c r="AB413" s="25" t="str">
        <f>VLOOKUP(U413,'Currency Sheet'!A:C,3,)</f>
        <v>DOLLAR</v>
      </c>
      <c r="AC413" s="67" t="str">
        <f>VLOOKUP(P413,'Customer List'!B:D,3,)</f>
        <v>Local</v>
      </c>
    </row>
    <row r="414" spans="1:29" hidden="1" x14ac:dyDescent="0.25">
      <c r="A414" s="25">
        <f t="shared" si="65"/>
        <v>413</v>
      </c>
      <c r="B414" s="25" t="s">
        <v>273</v>
      </c>
      <c r="C414" s="45">
        <v>45821</v>
      </c>
      <c r="D414" s="45">
        <v>45831</v>
      </c>
      <c r="E414" s="8">
        <v>58.8</v>
      </c>
      <c r="F414" s="8">
        <f t="shared" si="59"/>
        <v>5174.3999999999996</v>
      </c>
      <c r="G414" s="54">
        <f t="shared" si="64"/>
        <v>5174.3999999999996</v>
      </c>
      <c r="H414" s="25">
        <v>152203</v>
      </c>
      <c r="I414" s="25" t="s">
        <v>1466</v>
      </c>
      <c r="J414" s="25">
        <v>1</v>
      </c>
      <c r="K414" s="25">
        <v>1</v>
      </c>
      <c r="L414" s="25">
        <f t="shared" si="60"/>
        <v>0</v>
      </c>
      <c r="M414" s="25" t="s">
        <v>807</v>
      </c>
      <c r="N414" s="45">
        <v>45840</v>
      </c>
      <c r="O414" s="54">
        <v>6219</v>
      </c>
      <c r="P414" s="25" t="s">
        <v>279</v>
      </c>
      <c r="Q414" s="25">
        <v>58152715250</v>
      </c>
      <c r="R414" s="25" t="s">
        <v>41</v>
      </c>
      <c r="S414" s="3">
        <v>4</v>
      </c>
      <c r="T414" s="55" t="s">
        <v>815</v>
      </c>
      <c r="U414" s="25" t="s">
        <v>19</v>
      </c>
      <c r="V414" s="25" t="str">
        <f>VLOOKUP(P414,'Customer List'!B:C,2,)</f>
        <v>Lucknow</v>
      </c>
      <c r="W414" s="56"/>
      <c r="X414" s="45">
        <v>45843</v>
      </c>
      <c r="Y414" s="25">
        <f t="shared" si="61"/>
        <v>3</v>
      </c>
      <c r="Z414" s="25" t="str">
        <f t="shared" si="62"/>
        <v>Wednesday</v>
      </c>
      <c r="AA414" s="25" t="str">
        <f t="shared" si="63"/>
        <v>Saturday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hidden="1" x14ac:dyDescent="0.25">
      <c r="A415" s="25">
        <f t="shared" si="65"/>
        <v>414</v>
      </c>
      <c r="B415" s="25" t="s">
        <v>273</v>
      </c>
      <c r="C415" s="45">
        <v>45821</v>
      </c>
      <c r="D415" s="45">
        <v>45831</v>
      </c>
      <c r="E415" s="8">
        <v>257.39999999999998</v>
      </c>
      <c r="F415" s="8">
        <f t="shared" si="59"/>
        <v>22651.199999999997</v>
      </c>
      <c r="G415" s="54">
        <f t="shared" si="64"/>
        <v>22651.199999999997</v>
      </c>
      <c r="H415" s="25">
        <v>154316</v>
      </c>
      <c r="I415" s="25" t="s">
        <v>1467</v>
      </c>
      <c r="J415" s="25">
        <v>1</v>
      </c>
      <c r="K415" s="25">
        <v>1</v>
      </c>
      <c r="L415" s="25">
        <f t="shared" si="60"/>
        <v>0</v>
      </c>
      <c r="M415" s="25" t="s">
        <v>276</v>
      </c>
      <c r="N415" s="45">
        <v>45832</v>
      </c>
      <c r="O415" s="54">
        <v>32586.84</v>
      </c>
      <c r="P415" s="25" t="s">
        <v>277</v>
      </c>
      <c r="Q415" s="25">
        <v>58152369052</v>
      </c>
      <c r="R415" s="25" t="s">
        <v>41</v>
      </c>
      <c r="S415" s="3">
        <v>4</v>
      </c>
      <c r="T415" s="55"/>
      <c r="U415" s="25" t="s">
        <v>19</v>
      </c>
      <c r="V415" s="25" t="str">
        <f>VLOOKUP(P415,'Customer List'!B:C,2,)</f>
        <v>Pune</v>
      </c>
      <c r="W415" s="56"/>
      <c r="X415" s="45">
        <v>45833</v>
      </c>
      <c r="Y415" s="25">
        <f t="shared" si="61"/>
        <v>1</v>
      </c>
      <c r="Z415" s="25" t="str">
        <f t="shared" si="62"/>
        <v>Tuesday</v>
      </c>
      <c r="AA415" s="25" t="str">
        <f t="shared" si="63"/>
        <v>Wednesday</v>
      </c>
      <c r="AB415" s="25" t="str">
        <f>VLOOKUP(U415,'Currency Sheet'!A:C,3,)</f>
        <v>DOLLAR</v>
      </c>
      <c r="AC415" s="67" t="str">
        <f>VLOOKUP(P415,'Customer List'!B:D,3,)</f>
        <v>OutStation</v>
      </c>
    </row>
    <row r="416" spans="1:29" hidden="1" x14ac:dyDescent="0.25">
      <c r="A416" s="25">
        <f t="shared" si="65"/>
        <v>415</v>
      </c>
      <c r="B416" s="25" t="s">
        <v>273</v>
      </c>
      <c r="C416" s="45">
        <v>45821</v>
      </c>
      <c r="D416" s="45">
        <v>45831</v>
      </c>
      <c r="E416" s="8">
        <v>225</v>
      </c>
      <c r="F416" s="8">
        <f t="shared" si="59"/>
        <v>19800</v>
      </c>
      <c r="G416" s="54">
        <f t="shared" si="64"/>
        <v>19800</v>
      </c>
      <c r="H416" s="25">
        <v>155528</v>
      </c>
      <c r="I416" s="25" t="s">
        <v>1468</v>
      </c>
      <c r="J416" s="25">
        <v>1</v>
      </c>
      <c r="K416" s="25">
        <v>1</v>
      </c>
      <c r="L416" s="25">
        <f t="shared" si="60"/>
        <v>0</v>
      </c>
      <c r="M416" s="25" t="s">
        <v>635</v>
      </c>
      <c r="N416" s="45">
        <v>45835</v>
      </c>
      <c r="O416" s="54">
        <v>32062.5</v>
      </c>
      <c r="P416" s="25" t="s">
        <v>17</v>
      </c>
      <c r="Q416" s="25" t="s">
        <v>637</v>
      </c>
      <c r="R416" s="25" t="s">
        <v>638</v>
      </c>
      <c r="S416" s="3">
        <v>4</v>
      </c>
      <c r="T416" s="55"/>
      <c r="U416" s="25" t="s">
        <v>19</v>
      </c>
      <c r="V416" s="25" t="str">
        <f>VLOOKUP(P416,'Customer List'!B:C,2,)</f>
        <v>Delhi</v>
      </c>
      <c r="W416" s="56"/>
      <c r="X416" s="45">
        <v>45835</v>
      </c>
      <c r="Y416" s="25">
        <f t="shared" si="61"/>
        <v>0</v>
      </c>
      <c r="Z416" s="25" t="str">
        <f t="shared" si="62"/>
        <v>Friday</v>
      </c>
      <c r="AA416" s="25" t="str">
        <f t="shared" si="63"/>
        <v>Friday</v>
      </c>
      <c r="AB416" s="25" t="str">
        <f>VLOOKUP(U416,'Currency Sheet'!A:C,3,)</f>
        <v>DOLLAR</v>
      </c>
      <c r="AC416" s="67" t="str">
        <f>VLOOKUP(P416,'Customer List'!B:D,3,)</f>
        <v>Local</v>
      </c>
    </row>
    <row r="417" spans="1:29" hidden="1" x14ac:dyDescent="0.25">
      <c r="A417" s="25">
        <f t="shared" si="65"/>
        <v>416</v>
      </c>
      <c r="B417" s="25" t="s">
        <v>273</v>
      </c>
      <c r="C417" s="45">
        <v>45821</v>
      </c>
      <c r="D417" s="45">
        <v>45831</v>
      </c>
      <c r="E417" s="8">
        <v>184.8</v>
      </c>
      <c r="F417" s="8">
        <f t="shared" si="59"/>
        <v>16262.400000000001</v>
      </c>
      <c r="G417" s="54">
        <f t="shared" si="64"/>
        <v>16262.400000000001</v>
      </c>
      <c r="H417" s="25">
        <v>156506</v>
      </c>
      <c r="I417" s="25" t="s">
        <v>1469</v>
      </c>
      <c r="J417" s="25">
        <v>1</v>
      </c>
      <c r="K417" s="25">
        <v>1</v>
      </c>
      <c r="L417" s="25">
        <f t="shared" si="60"/>
        <v>0</v>
      </c>
      <c r="M417" s="25" t="s">
        <v>276</v>
      </c>
      <c r="N417" s="45">
        <v>45832</v>
      </c>
      <c r="O417" s="54">
        <v>23395.68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61"/>
        <v>1</v>
      </c>
      <c r="Z417" s="25" t="str">
        <f t="shared" si="62"/>
        <v>Tuesday</v>
      </c>
      <c r="AA417" s="25" t="str">
        <f t="shared" si="63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hidden="1" x14ac:dyDescent="0.25">
      <c r="A418" s="25">
        <f t="shared" si="65"/>
        <v>417</v>
      </c>
      <c r="B418" s="25" t="s">
        <v>273</v>
      </c>
      <c r="C418" s="45">
        <v>45821</v>
      </c>
      <c r="D418" s="45">
        <v>45831</v>
      </c>
      <c r="E418" s="8">
        <v>60</v>
      </c>
      <c r="F418" s="8">
        <f t="shared" si="59"/>
        <v>5280</v>
      </c>
      <c r="G418" s="54">
        <f t="shared" si="64"/>
        <v>5280</v>
      </c>
      <c r="H418" s="25">
        <v>166405</v>
      </c>
      <c r="I418" s="25" t="s">
        <v>1470</v>
      </c>
      <c r="J418" s="25">
        <v>1</v>
      </c>
      <c r="K418" s="25">
        <v>1</v>
      </c>
      <c r="L418" s="25">
        <f t="shared" si="60"/>
        <v>0</v>
      </c>
      <c r="M418" s="25" t="s">
        <v>807</v>
      </c>
      <c r="N418" s="45">
        <v>45840</v>
      </c>
      <c r="O418" s="54">
        <v>8310.65</v>
      </c>
      <c r="P418" s="25" t="s">
        <v>279</v>
      </c>
      <c r="Q418" s="25">
        <v>58152715250</v>
      </c>
      <c r="R418" s="25" t="s">
        <v>41</v>
      </c>
      <c r="S418" s="3">
        <v>4</v>
      </c>
      <c r="T418" s="55" t="s">
        <v>815</v>
      </c>
      <c r="U418" s="25" t="s">
        <v>19</v>
      </c>
      <c r="V418" s="25" t="str">
        <f>VLOOKUP(P418,'Customer List'!B:C,2,)</f>
        <v>Lucknow</v>
      </c>
      <c r="W418" s="56"/>
      <c r="X418" s="45">
        <v>45843</v>
      </c>
      <c r="Y418" s="25">
        <f t="shared" si="61"/>
        <v>3</v>
      </c>
      <c r="Z418" s="25" t="str">
        <f t="shared" si="62"/>
        <v>Wednesday</v>
      </c>
      <c r="AA418" s="25" t="str">
        <f t="shared" si="63"/>
        <v>Saturday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hidden="1" x14ac:dyDescent="0.25">
      <c r="A419" s="25">
        <f t="shared" si="65"/>
        <v>418</v>
      </c>
      <c r="B419" s="25" t="s">
        <v>273</v>
      </c>
      <c r="C419" s="45">
        <v>45821</v>
      </c>
      <c r="D419" s="45">
        <v>45831</v>
      </c>
      <c r="E419" s="8">
        <v>36.6</v>
      </c>
      <c r="F419" s="8">
        <f t="shared" si="59"/>
        <v>3220.8</v>
      </c>
      <c r="G419" s="54">
        <f t="shared" si="64"/>
        <v>3220.8</v>
      </c>
      <c r="H419" s="25">
        <v>300308</v>
      </c>
      <c r="I419" s="25" t="s">
        <v>1471</v>
      </c>
      <c r="J419" s="25">
        <v>1</v>
      </c>
      <c r="K419" s="25">
        <v>1</v>
      </c>
      <c r="L419" s="25">
        <f t="shared" si="60"/>
        <v>0</v>
      </c>
      <c r="M419" s="25" t="s">
        <v>283</v>
      </c>
      <c r="N419" s="45">
        <v>45832</v>
      </c>
      <c r="O419" s="54">
        <v>6618.5</v>
      </c>
      <c r="P419" s="25" t="s">
        <v>253</v>
      </c>
      <c r="Q419" s="25">
        <v>58152370496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Gujrat</v>
      </c>
      <c r="W419" s="56"/>
      <c r="X419" s="45">
        <v>45834</v>
      </c>
      <c r="Y419" s="25">
        <f t="shared" si="61"/>
        <v>2</v>
      </c>
      <c r="Z419" s="25" t="str">
        <f t="shared" si="62"/>
        <v>Tuesday</v>
      </c>
      <c r="AA419" s="25" t="str">
        <f t="shared" si="63"/>
        <v>Thursday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hidden="1" x14ac:dyDescent="0.25">
      <c r="A420" s="25">
        <f t="shared" si="65"/>
        <v>419</v>
      </c>
      <c r="B420" s="25" t="s">
        <v>273</v>
      </c>
      <c r="C420" s="45">
        <v>45821</v>
      </c>
      <c r="D420" s="45">
        <v>45831</v>
      </c>
      <c r="E420" s="8">
        <v>5</v>
      </c>
      <c r="F420" s="8">
        <f t="shared" si="59"/>
        <v>440</v>
      </c>
      <c r="G420" s="54">
        <f t="shared" si="64"/>
        <v>440</v>
      </c>
      <c r="H420" s="25">
        <v>300415</v>
      </c>
      <c r="I420" s="25" t="s">
        <v>1472</v>
      </c>
      <c r="J420" s="25">
        <v>1</v>
      </c>
      <c r="K420" s="25">
        <v>1</v>
      </c>
      <c r="L420" s="25">
        <f t="shared" si="60"/>
        <v>0</v>
      </c>
      <c r="M420" s="25" t="s">
        <v>1207</v>
      </c>
      <c r="N420" s="45">
        <v>45853</v>
      </c>
      <c r="O420" s="54">
        <v>0</v>
      </c>
      <c r="P420" s="25" t="s">
        <v>284</v>
      </c>
      <c r="Q420" s="25">
        <v>58153220145</v>
      </c>
      <c r="R420" s="25" t="s">
        <v>41</v>
      </c>
      <c r="S420" s="3">
        <v>4</v>
      </c>
      <c r="T420" s="55" t="s">
        <v>610</v>
      </c>
      <c r="U420" s="25" t="s">
        <v>19</v>
      </c>
      <c r="V420" s="25" t="str">
        <f>VLOOKUP(P420,'Customer List'!B:C,2,)</f>
        <v>Ahemedabad</v>
      </c>
      <c r="W420" s="56"/>
      <c r="X420" s="45">
        <v>45854</v>
      </c>
      <c r="Y420" s="25">
        <f t="shared" si="61"/>
        <v>1</v>
      </c>
      <c r="Z420" s="25" t="str">
        <f t="shared" si="62"/>
        <v>Tuesday</v>
      </c>
      <c r="AA420" s="25" t="str">
        <f t="shared" si="63"/>
        <v>Wednesday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hidden="1" x14ac:dyDescent="0.25">
      <c r="A421" s="25">
        <f t="shared" si="65"/>
        <v>420</v>
      </c>
      <c r="B421" s="25" t="s">
        <v>273</v>
      </c>
      <c r="C421" s="45">
        <v>45821</v>
      </c>
      <c r="D421" s="45">
        <v>45831</v>
      </c>
      <c r="E421" s="8">
        <v>285.75</v>
      </c>
      <c r="F421" s="8">
        <f t="shared" si="59"/>
        <v>25146</v>
      </c>
      <c r="G421" s="54">
        <f t="shared" si="64"/>
        <v>25146</v>
      </c>
      <c r="H421" s="25">
        <v>301036</v>
      </c>
      <c r="I421" s="25" t="s">
        <v>1473</v>
      </c>
      <c r="J421" s="25">
        <v>1</v>
      </c>
      <c r="K421" s="25">
        <v>1</v>
      </c>
      <c r="L421" s="25">
        <f t="shared" si="60"/>
        <v>0</v>
      </c>
      <c r="M421" s="25" t="s">
        <v>285</v>
      </c>
      <c r="N421" s="45">
        <v>45832</v>
      </c>
      <c r="O421" s="54">
        <v>34385.25</v>
      </c>
      <c r="P421" s="25" t="s">
        <v>43</v>
      </c>
      <c r="Q421" s="25" t="s">
        <v>637</v>
      </c>
      <c r="R421" s="25" t="s">
        <v>638</v>
      </c>
      <c r="S421" s="3">
        <v>4</v>
      </c>
      <c r="T421" s="55"/>
      <c r="U421" s="25" t="s">
        <v>19</v>
      </c>
      <c r="V421" s="25" t="str">
        <f>VLOOKUP(P421,'Customer List'!B:C,2,)</f>
        <v>Faridabad</v>
      </c>
      <c r="W421" s="56"/>
      <c r="X421" s="45">
        <v>45832</v>
      </c>
      <c r="Y421" s="25">
        <f t="shared" si="61"/>
        <v>0</v>
      </c>
      <c r="Z421" s="25" t="str">
        <f t="shared" si="62"/>
        <v>Tuesday</v>
      </c>
      <c r="AA421" s="25" t="str">
        <f t="shared" si="63"/>
        <v>Tuesday</v>
      </c>
      <c r="AB421" s="25" t="str">
        <f>VLOOKUP(U421,'Currency Sheet'!A:C,3,)</f>
        <v>DOLLAR</v>
      </c>
      <c r="AC421" s="67" t="str">
        <f>VLOOKUP(P421,'Customer List'!B:D,3,)</f>
        <v>Local</v>
      </c>
    </row>
    <row r="422" spans="1:29" hidden="1" x14ac:dyDescent="0.25">
      <c r="A422" s="25">
        <f t="shared" si="65"/>
        <v>421</v>
      </c>
      <c r="B422" s="25" t="s">
        <v>273</v>
      </c>
      <c r="C422" s="45">
        <v>45821</v>
      </c>
      <c r="D422" s="45">
        <v>45831</v>
      </c>
      <c r="E422" s="8">
        <v>157.19999999999999</v>
      </c>
      <c r="F422" s="8">
        <f t="shared" si="59"/>
        <v>13833.599999999999</v>
      </c>
      <c r="G422" s="54">
        <f t="shared" si="64"/>
        <v>13833.599999999999</v>
      </c>
      <c r="H422" s="25">
        <v>301906</v>
      </c>
      <c r="I422" s="25" t="s">
        <v>1474</v>
      </c>
      <c r="J422" s="25">
        <v>1</v>
      </c>
      <c r="K422" s="25">
        <v>1</v>
      </c>
      <c r="L422" s="25">
        <f t="shared" si="60"/>
        <v>0</v>
      </c>
      <c r="M422" s="25" t="s">
        <v>283</v>
      </c>
      <c r="N422" s="45">
        <v>45832</v>
      </c>
      <c r="O422" s="54">
        <v>28427</v>
      </c>
      <c r="P422" s="25" t="s">
        <v>253</v>
      </c>
      <c r="Q422" s="25">
        <v>58152370496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Gujrat</v>
      </c>
      <c r="W422" s="56"/>
      <c r="X422" s="45">
        <v>45834</v>
      </c>
      <c r="Y422" s="25">
        <f t="shared" si="61"/>
        <v>2</v>
      </c>
      <c r="Z422" s="25" t="str">
        <f t="shared" si="62"/>
        <v>Tuesday</v>
      </c>
      <c r="AA422" s="25" t="str">
        <f t="shared" si="63"/>
        <v>Thursday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hidden="1" x14ac:dyDescent="0.25">
      <c r="A423" s="25">
        <f t="shared" si="65"/>
        <v>422</v>
      </c>
      <c r="B423" s="25" t="s">
        <v>273</v>
      </c>
      <c r="C423" s="45">
        <v>45821</v>
      </c>
      <c r="D423" s="45">
        <v>45831</v>
      </c>
      <c r="E423" s="8">
        <v>207</v>
      </c>
      <c r="F423" s="8">
        <f t="shared" si="59"/>
        <v>18216</v>
      </c>
      <c r="G423" s="54">
        <f t="shared" si="64"/>
        <v>18216</v>
      </c>
      <c r="H423" s="25">
        <v>301928</v>
      </c>
      <c r="I423" s="25" t="s">
        <v>1475</v>
      </c>
      <c r="J423" s="25">
        <v>1</v>
      </c>
      <c r="K423" s="25">
        <v>1</v>
      </c>
      <c r="L423" s="25">
        <f t="shared" si="60"/>
        <v>0</v>
      </c>
      <c r="M423" s="25" t="s">
        <v>278</v>
      </c>
      <c r="N423" s="45">
        <v>45832</v>
      </c>
      <c r="O423" s="54">
        <v>29481.98</v>
      </c>
      <c r="P423" s="25" t="s">
        <v>243</v>
      </c>
      <c r="Q423" s="25">
        <v>58152374722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Mumbai</v>
      </c>
      <c r="W423" s="56"/>
      <c r="X423" s="45">
        <v>45833</v>
      </c>
      <c r="Y423" s="25">
        <f t="shared" si="61"/>
        <v>1</v>
      </c>
      <c r="Z423" s="25" t="str">
        <f t="shared" si="62"/>
        <v>Tuesday</v>
      </c>
      <c r="AA423" s="25" t="str">
        <f t="shared" si="63"/>
        <v>Wednesday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hidden="1" x14ac:dyDescent="0.25">
      <c r="A424" s="25">
        <f t="shared" si="65"/>
        <v>423</v>
      </c>
      <c r="B424" s="25" t="s">
        <v>273</v>
      </c>
      <c r="C424" s="45">
        <v>45821</v>
      </c>
      <c r="D424" s="45">
        <v>45831</v>
      </c>
      <c r="E424" s="8">
        <v>85.8</v>
      </c>
      <c r="F424" s="8">
        <f t="shared" si="59"/>
        <v>7550.4</v>
      </c>
      <c r="G424" s="54">
        <f t="shared" si="64"/>
        <v>7550.4</v>
      </c>
      <c r="H424" s="25">
        <v>302015</v>
      </c>
      <c r="I424" s="25" t="s">
        <v>1476</v>
      </c>
      <c r="J424" s="25">
        <v>1</v>
      </c>
      <c r="K424" s="25">
        <v>1</v>
      </c>
      <c r="L424" s="25">
        <f t="shared" si="60"/>
        <v>0</v>
      </c>
      <c r="M424" s="25" t="s">
        <v>283</v>
      </c>
      <c r="N424" s="45">
        <v>45832</v>
      </c>
      <c r="O424" s="54">
        <v>15515.5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61"/>
        <v>2</v>
      </c>
      <c r="Z424" s="25" t="str">
        <f t="shared" si="62"/>
        <v>Tuesday</v>
      </c>
      <c r="AA424" s="25" t="str">
        <f t="shared" si="63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hidden="1" x14ac:dyDescent="0.25">
      <c r="A425" s="25">
        <f t="shared" si="65"/>
        <v>424</v>
      </c>
      <c r="B425" s="25" t="s">
        <v>273</v>
      </c>
      <c r="C425" s="45">
        <v>45821</v>
      </c>
      <c r="D425" s="45">
        <v>45831</v>
      </c>
      <c r="E425" s="8">
        <v>186.6</v>
      </c>
      <c r="F425" s="8">
        <f t="shared" si="59"/>
        <v>16420.8</v>
      </c>
      <c r="G425" s="54">
        <f t="shared" si="64"/>
        <v>16420.8</v>
      </c>
      <c r="H425" s="25">
        <v>302218</v>
      </c>
      <c r="I425" s="25" t="s">
        <v>1477</v>
      </c>
      <c r="J425" s="25">
        <v>1</v>
      </c>
      <c r="K425" s="25">
        <v>1</v>
      </c>
      <c r="L425" s="25">
        <f t="shared" si="60"/>
        <v>0</v>
      </c>
      <c r="M425" s="25" t="s">
        <v>283</v>
      </c>
      <c r="N425" s="45">
        <v>45832</v>
      </c>
      <c r="O425" s="54">
        <v>33743.5</v>
      </c>
      <c r="P425" s="25" t="s">
        <v>253</v>
      </c>
      <c r="Q425" s="25">
        <v>58152370496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Gujrat</v>
      </c>
      <c r="W425" s="56"/>
      <c r="X425" s="45">
        <v>45834</v>
      </c>
      <c r="Y425" s="25">
        <f t="shared" si="61"/>
        <v>2</v>
      </c>
      <c r="Z425" s="25" t="str">
        <f t="shared" si="62"/>
        <v>Tuesday</v>
      </c>
      <c r="AA425" s="25" t="str">
        <f t="shared" si="63"/>
        <v>Thursday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hidden="1" x14ac:dyDescent="0.25">
      <c r="A426" s="25">
        <f t="shared" si="65"/>
        <v>425</v>
      </c>
      <c r="B426" s="25" t="s">
        <v>273</v>
      </c>
      <c r="C426" s="45">
        <v>45821</v>
      </c>
      <c r="D426" s="45">
        <v>45831</v>
      </c>
      <c r="E426" s="8">
        <v>318</v>
      </c>
      <c r="F426" s="8">
        <f t="shared" si="59"/>
        <v>27984</v>
      </c>
      <c r="G426" s="54">
        <f t="shared" si="64"/>
        <v>55968</v>
      </c>
      <c r="H426" s="25">
        <v>302240</v>
      </c>
      <c r="I426" s="25" t="s">
        <v>1478</v>
      </c>
      <c r="J426" s="25">
        <v>2</v>
      </c>
      <c r="K426" s="25">
        <v>2</v>
      </c>
      <c r="L426" s="25">
        <f t="shared" si="60"/>
        <v>0</v>
      </c>
      <c r="M426" s="25" t="s">
        <v>690</v>
      </c>
      <c r="N426" s="45">
        <v>45836</v>
      </c>
      <c r="O426" s="54">
        <v>105152</v>
      </c>
      <c r="P426" s="25" t="s">
        <v>286</v>
      </c>
      <c r="Q426" s="25">
        <v>58152581163</v>
      </c>
      <c r="R426" s="25" t="s">
        <v>41</v>
      </c>
      <c r="S426" s="3">
        <v>4</v>
      </c>
      <c r="T426" s="55" t="s">
        <v>607</v>
      </c>
      <c r="U426" s="25" t="s">
        <v>19</v>
      </c>
      <c r="V426" s="25" t="str">
        <f>VLOOKUP(P426,'Customer List'!B:C,2,)</f>
        <v>Vishakhapatnam</v>
      </c>
      <c r="W426" s="56"/>
      <c r="X426" s="45">
        <v>45838</v>
      </c>
      <c r="Y426" s="25">
        <f t="shared" si="61"/>
        <v>2</v>
      </c>
      <c r="Z426" s="25" t="str">
        <f t="shared" si="62"/>
        <v>Saturday</v>
      </c>
      <c r="AA426" s="25" t="str">
        <f t="shared" si="63"/>
        <v>Monday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hidden="1" x14ac:dyDescent="0.25">
      <c r="A427" s="25">
        <f t="shared" si="65"/>
        <v>426</v>
      </c>
      <c r="B427" s="25" t="s">
        <v>273</v>
      </c>
      <c r="C427" s="45">
        <v>45821</v>
      </c>
      <c r="D427" s="45">
        <v>45831</v>
      </c>
      <c r="E427" s="8">
        <v>5</v>
      </c>
      <c r="F427" s="8">
        <f t="shared" si="59"/>
        <v>440</v>
      </c>
      <c r="G427" s="54">
        <f t="shared" si="64"/>
        <v>440</v>
      </c>
      <c r="H427" s="25">
        <v>304012</v>
      </c>
      <c r="I427" s="25" t="s">
        <v>1479</v>
      </c>
      <c r="J427" s="25">
        <v>1</v>
      </c>
      <c r="K427" s="25">
        <v>1</v>
      </c>
      <c r="L427" s="25">
        <f t="shared" si="60"/>
        <v>0</v>
      </c>
      <c r="M427" s="25" t="s">
        <v>1207</v>
      </c>
      <c r="N427" s="45">
        <v>45853</v>
      </c>
      <c r="O427" s="54">
        <v>0</v>
      </c>
      <c r="P427" s="25" t="s">
        <v>284</v>
      </c>
      <c r="Q427" s="25">
        <v>58153220145</v>
      </c>
      <c r="R427" s="25" t="s">
        <v>41</v>
      </c>
      <c r="S427" s="3">
        <v>4</v>
      </c>
      <c r="T427" s="55" t="s">
        <v>610</v>
      </c>
      <c r="U427" s="25" t="s">
        <v>19</v>
      </c>
      <c r="V427" s="25" t="str">
        <f>VLOOKUP(P427,'Customer List'!B:C,2,)</f>
        <v>Ahemedabad</v>
      </c>
      <c r="W427" s="56"/>
      <c r="X427" s="45">
        <v>45854</v>
      </c>
      <c r="Y427" s="25">
        <f t="shared" si="61"/>
        <v>1</v>
      </c>
      <c r="Z427" s="25" t="str">
        <f t="shared" si="62"/>
        <v>Tuesday</v>
      </c>
      <c r="AA427" s="25" t="str">
        <f t="shared" si="63"/>
        <v>Wednesday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hidden="1" x14ac:dyDescent="0.25">
      <c r="A428" s="25">
        <f t="shared" si="65"/>
        <v>427</v>
      </c>
      <c r="B428" s="25" t="s">
        <v>273</v>
      </c>
      <c r="C428" s="45">
        <v>45821</v>
      </c>
      <c r="D428" s="45">
        <v>45831</v>
      </c>
      <c r="E428" s="8">
        <v>159</v>
      </c>
      <c r="F428" s="8">
        <f t="shared" si="59"/>
        <v>13992</v>
      </c>
      <c r="G428" s="54">
        <f t="shared" si="64"/>
        <v>13992</v>
      </c>
      <c r="H428" s="25">
        <v>304120</v>
      </c>
      <c r="I428" s="25" t="s">
        <v>1480</v>
      </c>
      <c r="J428" s="25">
        <v>1</v>
      </c>
      <c r="K428" s="25">
        <v>1</v>
      </c>
      <c r="L428" s="25">
        <f t="shared" si="60"/>
        <v>0</v>
      </c>
      <c r="M428" s="25" t="s">
        <v>285</v>
      </c>
      <c r="N428" s="45">
        <v>45832</v>
      </c>
      <c r="O428" s="54">
        <v>23916.25</v>
      </c>
      <c r="P428" s="25" t="s">
        <v>43</v>
      </c>
      <c r="Q428" s="25" t="s">
        <v>637</v>
      </c>
      <c r="R428" s="25" t="s">
        <v>638</v>
      </c>
      <c r="S428" s="3">
        <v>4</v>
      </c>
      <c r="T428" s="55"/>
      <c r="U428" s="25" t="s">
        <v>19</v>
      </c>
      <c r="V428" s="25" t="str">
        <f>VLOOKUP(P428,'Customer List'!B:C,2,)</f>
        <v>Faridabad</v>
      </c>
      <c r="W428" s="56"/>
      <c r="X428" s="45">
        <v>45832</v>
      </c>
      <c r="Y428" s="25">
        <f t="shared" si="61"/>
        <v>0</v>
      </c>
      <c r="Z428" s="25" t="str">
        <f t="shared" si="62"/>
        <v>Tuesday</v>
      </c>
      <c r="AA428" s="25" t="str">
        <f t="shared" si="63"/>
        <v>Tuesday</v>
      </c>
      <c r="AB428" s="25" t="str">
        <f>VLOOKUP(U428,'Currency Sheet'!A:C,3,)</f>
        <v>DOLLAR</v>
      </c>
      <c r="AC428" s="67" t="str">
        <f>VLOOKUP(P428,'Customer List'!B:D,3,)</f>
        <v>Local</v>
      </c>
    </row>
    <row r="429" spans="1:29" hidden="1" x14ac:dyDescent="0.25">
      <c r="A429" s="25">
        <f t="shared" si="65"/>
        <v>428</v>
      </c>
      <c r="B429" s="25" t="s">
        <v>273</v>
      </c>
      <c r="C429" s="45">
        <v>45821</v>
      </c>
      <c r="D429" s="45">
        <v>45831</v>
      </c>
      <c r="E429" s="8">
        <v>195</v>
      </c>
      <c r="F429" s="8">
        <f t="shared" si="59"/>
        <v>17160</v>
      </c>
      <c r="G429" s="54">
        <f t="shared" si="64"/>
        <v>17160</v>
      </c>
      <c r="H429" s="25">
        <v>304126</v>
      </c>
      <c r="I429" s="25" t="s">
        <v>1481</v>
      </c>
      <c r="J429" s="25">
        <v>1</v>
      </c>
      <c r="K429" s="25">
        <v>1</v>
      </c>
      <c r="L429" s="25">
        <f t="shared" si="60"/>
        <v>0</v>
      </c>
      <c r="M429" s="25" t="s">
        <v>283</v>
      </c>
      <c r="N429" s="45">
        <v>45832</v>
      </c>
      <c r="O429" s="54">
        <v>35262.5</v>
      </c>
      <c r="P429" s="25" t="s">
        <v>253</v>
      </c>
      <c r="Q429" s="25">
        <v>58152370496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Gujrat</v>
      </c>
      <c r="W429" s="56"/>
      <c r="X429" s="45">
        <v>45834</v>
      </c>
      <c r="Y429" s="25">
        <f t="shared" si="61"/>
        <v>2</v>
      </c>
      <c r="Z429" s="25" t="str">
        <f t="shared" si="62"/>
        <v>Tuesday</v>
      </c>
      <c r="AA429" s="25" t="str">
        <f t="shared" si="63"/>
        <v>Thursday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hidden="1" x14ac:dyDescent="0.25">
      <c r="A430" s="25">
        <f t="shared" si="65"/>
        <v>429</v>
      </c>
      <c r="B430" s="25" t="s">
        <v>273</v>
      </c>
      <c r="C430" s="45">
        <v>45821</v>
      </c>
      <c r="D430" s="45">
        <v>45831</v>
      </c>
      <c r="E430" s="8">
        <v>321.75</v>
      </c>
      <c r="F430" s="8">
        <f t="shared" si="59"/>
        <v>28314</v>
      </c>
      <c r="G430" s="54">
        <f t="shared" si="64"/>
        <v>28314</v>
      </c>
      <c r="H430" s="25">
        <v>304132</v>
      </c>
      <c r="I430" s="25" t="s">
        <v>1482</v>
      </c>
      <c r="J430" s="25">
        <v>1</v>
      </c>
      <c r="K430" s="25">
        <v>1</v>
      </c>
      <c r="L430" s="25">
        <f t="shared" si="60"/>
        <v>0</v>
      </c>
      <c r="M430" s="25" t="s">
        <v>278</v>
      </c>
      <c r="N430" s="45">
        <v>45832</v>
      </c>
      <c r="O430" s="54">
        <v>36679.5</v>
      </c>
      <c r="P430" s="25" t="s">
        <v>243</v>
      </c>
      <c r="Q430" s="25">
        <v>58152374722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Mumbai</v>
      </c>
      <c r="W430" s="56"/>
      <c r="X430" s="45">
        <v>45833</v>
      </c>
      <c r="Y430" s="25">
        <f t="shared" si="61"/>
        <v>1</v>
      </c>
      <c r="Z430" s="25" t="str">
        <f t="shared" si="62"/>
        <v>Tuesday</v>
      </c>
      <c r="AA430" s="25" t="str">
        <f t="shared" si="63"/>
        <v>Wednesday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hidden="1" x14ac:dyDescent="0.25">
      <c r="A431" s="25">
        <f t="shared" si="65"/>
        <v>430</v>
      </c>
      <c r="B431" s="25" t="s">
        <v>273</v>
      </c>
      <c r="C431" s="45">
        <v>45821</v>
      </c>
      <c r="D431" s="45">
        <v>45831</v>
      </c>
      <c r="E431" s="8">
        <v>159</v>
      </c>
      <c r="F431" s="8">
        <f t="shared" si="59"/>
        <v>13992</v>
      </c>
      <c r="G431" s="54">
        <f t="shared" si="64"/>
        <v>13992</v>
      </c>
      <c r="H431" s="25">
        <v>304154</v>
      </c>
      <c r="I431" s="25" t="s">
        <v>1483</v>
      </c>
      <c r="J431" s="25">
        <v>1</v>
      </c>
      <c r="K431" s="25">
        <v>1</v>
      </c>
      <c r="L431" s="25">
        <f t="shared" si="60"/>
        <v>0</v>
      </c>
      <c r="M431" s="25" t="s">
        <v>283</v>
      </c>
      <c r="N431" s="45">
        <v>45832</v>
      </c>
      <c r="O431" s="54">
        <v>28752.5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61"/>
        <v>2</v>
      </c>
      <c r="Z431" s="25" t="str">
        <f t="shared" si="62"/>
        <v>Tuesday</v>
      </c>
      <c r="AA431" s="25" t="str">
        <f t="shared" si="63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hidden="1" x14ac:dyDescent="0.25">
      <c r="A432" s="25">
        <f t="shared" si="65"/>
        <v>431</v>
      </c>
      <c r="B432" s="25" t="s">
        <v>273</v>
      </c>
      <c r="C432" s="45">
        <v>45821</v>
      </c>
      <c r="D432" s="45">
        <v>45831</v>
      </c>
      <c r="E432" s="8">
        <v>61.2</v>
      </c>
      <c r="F432" s="8">
        <f t="shared" si="59"/>
        <v>5385.6</v>
      </c>
      <c r="G432" s="54">
        <f t="shared" si="64"/>
        <v>21542.400000000001</v>
      </c>
      <c r="H432" s="25">
        <v>304302</v>
      </c>
      <c r="I432" s="25" t="s">
        <v>1484</v>
      </c>
      <c r="J432" s="25">
        <v>4</v>
      </c>
      <c r="K432" s="25">
        <v>4</v>
      </c>
      <c r="L432" s="25">
        <f t="shared" si="60"/>
        <v>0</v>
      </c>
      <c r="M432" s="25" t="s">
        <v>287</v>
      </c>
      <c r="N432" s="45">
        <v>45832</v>
      </c>
      <c r="O432" s="54">
        <v>33721.199999999997</v>
      </c>
      <c r="P432" s="25" t="s">
        <v>43</v>
      </c>
      <c r="Q432" s="25" t="s">
        <v>637</v>
      </c>
      <c r="R432" s="25" t="s">
        <v>638</v>
      </c>
      <c r="S432" s="3">
        <v>4</v>
      </c>
      <c r="T432" s="55"/>
      <c r="U432" s="25" t="s">
        <v>19</v>
      </c>
      <c r="V432" s="25" t="str">
        <f>VLOOKUP(P432,'Customer List'!B:C,2,)</f>
        <v>Faridabad</v>
      </c>
      <c r="W432" s="56"/>
      <c r="X432" s="45">
        <v>45832</v>
      </c>
      <c r="Y432" s="25">
        <f t="shared" si="61"/>
        <v>0</v>
      </c>
      <c r="Z432" s="25" t="str">
        <f t="shared" si="62"/>
        <v>Tuesday</v>
      </c>
      <c r="AA432" s="25" t="str">
        <f t="shared" si="63"/>
        <v>Tuesday</v>
      </c>
      <c r="AB432" s="25" t="str">
        <f>VLOOKUP(U432,'Currency Sheet'!A:C,3,)</f>
        <v>DOLLAR</v>
      </c>
      <c r="AC432" s="67" t="str">
        <f>VLOOKUP(P432,'Customer List'!B:D,3,)</f>
        <v>Local</v>
      </c>
    </row>
    <row r="433" spans="1:29" hidden="1" x14ac:dyDescent="0.25">
      <c r="A433" s="25">
        <f t="shared" si="65"/>
        <v>432</v>
      </c>
      <c r="B433" s="25" t="s">
        <v>273</v>
      </c>
      <c r="C433" s="45">
        <v>45821</v>
      </c>
      <c r="D433" s="45">
        <v>45831</v>
      </c>
      <c r="E433" s="8">
        <v>330</v>
      </c>
      <c r="F433" s="8">
        <f t="shared" si="59"/>
        <v>29040</v>
      </c>
      <c r="G433" s="54">
        <f t="shared" si="64"/>
        <v>29040</v>
      </c>
      <c r="H433" s="25">
        <v>307638</v>
      </c>
      <c r="I433" s="25" t="s">
        <v>1485</v>
      </c>
      <c r="J433" s="25">
        <v>1</v>
      </c>
      <c r="K433" s="25">
        <v>1</v>
      </c>
      <c r="L433" s="25">
        <f t="shared" si="60"/>
        <v>0</v>
      </c>
      <c r="M433" s="25" t="s">
        <v>278</v>
      </c>
      <c r="N433" s="45">
        <v>45832</v>
      </c>
      <c r="O433" s="54">
        <v>37600.199999999997</v>
      </c>
      <c r="P433" s="25" t="s">
        <v>243</v>
      </c>
      <c r="Q433" s="25">
        <v>58152374722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Mumbai</v>
      </c>
      <c r="W433" s="56"/>
      <c r="X433" s="45">
        <v>45833</v>
      </c>
      <c r="Y433" s="25">
        <f t="shared" si="61"/>
        <v>1</v>
      </c>
      <c r="Z433" s="25" t="str">
        <f t="shared" si="62"/>
        <v>Tuesday</v>
      </c>
      <c r="AA433" s="25" t="str">
        <f t="shared" si="63"/>
        <v>Wednesday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hidden="1" x14ac:dyDescent="0.25">
      <c r="A434" s="25">
        <f t="shared" si="65"/>
        <v>433</v>
      </c>
      <c r="B434" s="25" t="s">
        <v>273</v>
      </c>
      <c r="C434" s="45">
        <v>45821</v>
      </c>
      <c r="D434" s="45">
        <v>45831</v>
      </c>
      <c r="E434" s="8">
        <v>162</v>
      </c>
      <c r="F434" s="8">
        <f t="shared" si="59"/>
        <v>14256</v>
      </c>
      <c r="G434" s="54">
        <f t="shared" si="64"/>
        <v>28512</v>
      </c>
      <c r="H434" s="25">
        <v>310614</v>
      </c>
      <c r="I434" s="25" t="s">
        <v>1486</v>
      </c>
      <c r="J434" s="25">
        <v>2</v>
      </c>
      <c r="K434" s="25">
        <v>2</v>
      </c>
      <c r="L434" s="25">
        <f t="shared" si="60"/>
        <v>0</v>
      </c>
      <c r="M434" s="25" t="s">
        <v>287</v>
      </c>
      <c r="N434" s="45">
        <v>45832</v>
      </c>
      <c r="O434" s="54">
        <v>44631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61"/>
        <v>0</v>
      </c>
      <c r="Z434" s="25" t="str">
        <f t="shared" si="62"/>
        <v>Tuesday</v>
      </c>
      <c r="AA434" s="25" t="str">
        <f t="shared" si="63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hidden="1" x14ac:dyDescent="0.25">
      <c r="A435" s="25">
        <f t="shared" si="65"/>
        <v>434</v>
      </c>
      <c r="B435" s="25" t="s">
        <v>273</v>
      </c>
      <c r="C435" s="45">
        <v>45821</v>
      </c>
      <c r="D435" s="45">
        <v>45831</v>
      </c>
      <c r="E435" s="8">
        <v>285.75</v>
      </c>
      <c r="F435" s="8">
        <f t="shared" si="59"/>
        <v>25146</v>
      </c>
      <c r="G435" s="54">
        <f t="shared" si="64"/>
        <v>25146</v>
      </c>
      <c r="H435" s="25">
        <v>310930</v>
      </c>
      <c r="I435" s="25" t="s">
        <v>1487</v>
      </c>
      <c r="J435" s="25">
        <v>1</v>
      </c>
      <c r="K435" s="25">
        <v>1</v>
      </c>
      <c r="L435" s="25">
        <f t="shared" si="60"/>
        <v>0</v>
      </c>
      <c r="M435" s="25" t="s">
        <v>285</v>
      </c>
      <c r="N435" s="45">
        <v>45832</v>
      </c>
      <c r="O435" s="54">
        <v>34385.25</v>
      </c>
      <c r="P435" s="25" t="s">
        <v>43</v>
      </c>
      <c r="Q435" s="25" t="s">
        <v>637</v>
      </c>
      <c r="R435" s="25" t="s">
        <v>638</v>
      </c>
      <c r="S435" s="3">
        <v>4</v>
      </c>
      <c r="T435" s="55"/>
      <c r="U435" s="25" t="s">
        <v>19</v>
      </c>
      <c r="V435" s="25" t="str">
        <f>VLOOKUP(P435,'Customer List'!B:C,2,)</f>
        <v>Faridabad</v>
      </c>
      <c r="W435" s="56"/>
      <c r="X435" s="45">
        <v>45832</v>
      </c>
      <c r="Y435" s="25">
        <f t="shared" si="61"/>
        <v>0</v>
      </c>
      <c r="Z435" s="25" t="str">
        <f t="shared" si="62"/>
        <v>Tuesday</v>
      </c>
      <c r="AA435" s="25" t="str">
        <f t="shared" si="63"/>
        <v>Tuesday</v>
      </c>
      <c r="AB435" s="25" t="str">
        <f>VLOOKUP(U435,'Currency Sheet'!A:C,3,)</f>
        <v>DOLLAR</v>
      </c>
      <c r="AC435" s="67" t="str">
        <f>VLOOKUP(P435,'Customer List'!B:D,3,)</f>
        <v>Local</v>
      </c>
    </row>
    <row r="436" spans="1:29" hidden="1" x14ac:dyDescent="0.25">
      <c r="A436" s="25">
        <f t="shared" si="65"/>
        <v>435</v>
      </c>
      <c r="B436" s="25" t="s">
        <v>273</v>
      </c>
      <c r="C436" s="45">
        <v>45821</v>
      </c>
      <c r="D436" s="45">
        <v>45831</v>
      </c>
      <c r="E436" s="8">
        <v>326.25</v>
      </c>
      <c r="F436" s="8">
        <f t="shared" si="59"/>
        <v>28710</v>
      </c>
      <c r="G436" s="54">
        <f t="shared" si="64"/>
        <v>229680</v>
      </c>
      <c r="H436" s="25">
        <v>313238</v>
      </c>
      <c r="I436" s="25" t="s">
        <v>1488</v>
      </c>
      <c r="J436" s="25">
        <v>8</v>
      </c>
      <c r="K436" s="25">
        <v>8</v>
      </c>
      <c r="L436" s="25">
        <f t="shared" si="60"/>
        <v>0</v>
      </c>
      <c r="M436" s="25" t="s">
        <v>278</v>
      </c>
      <c r="N436" s="45">
        <v>45832</v>
      </c>
      <c r="O436" s="54">
        <v>297540</v>
      </c>
      <c r="P436" s="25" t="s">
        <v>243</v>
      </c>
      <c r="Q436" s="25">
        <v>58152374722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Mumbai</v>
      </c>
      <c r="W436" s="56"/>
      <c r="X436" s="45">
        <v>45833</v>
      </c>
      <c r="Y436" s="25">
        <f t="shared" si="61"/>
        <v>1</v>
      </c>
      <c r="Z436" s="25" t="str">
        <f t="shared" si="62"/>
        <v>Tuesday</v>
      </c>
      <c r="AA436" s="25" t="str">
        <f t="shared" si="63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hidden="1" x14ac:dyDescent="0.25">
      <c r="A437" s="25">
        <f t="shared" si="65"/>
        <v>436</v>
      </c>
      <c r="B437" s="25" t="s">
        <v>273</v>
      </c>
      <c r="C437" s="45">
        <v>45821</v>
      </c>
      <c r="D437" s="45">
        <v>45831</v>
      </c>
      <c r="E437" s="8">
        <v>273.75</v>
      </c>
      <c r="F437" s="8">
        <f t="shared" si="59"/>
        <v>24090</v>
      </c>
      <c r="G437" s="54">
        <f t="shared" si="64"/>
        <v>24090</v>
      </c>
      <c r="H437" s="25">
        <v>317332</v>
      </c>
      <c r="I437" s="25" t="s">
        <v>1489</v>
      </c>
      <c r="J437" s="25">
        <v>1</v>
      </c>
      <c r="K437" s="25">
        <v>1</v>
      </c>
      <c r="L437" s="25">
        <f t="shared" si="60"/>
        <v>0</v>
      </c>
      <c r="M437" s="25" t="s">
        <v>288</v>
      </c>
      <c r="N437" s="45">
        <v>45832</v>
      </c>
      <c r="O437" s="54">
        <v>36773</v>
      </c>
      <c r="P437" s="25" t="s">
        <v>289</v>
      </c>
      <c r="Q437" s="25">
        <v>58152370091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Banglore</v>
      </c>
      <c r="W437" s="56"/>
      <c r="X437" s="45">
        <v>45833</v>
      </c>
      <c r="Y437" s="25">
        <f t="shared" si="61"/>
        <v>1</v>
      </c>
      <c r="Z437" s="25" t="str">
        <f t="shared" si="62"/>
        <v>Tuesday</v>
      </c>
      <c r="AA437" s="25" t="str">
        <f t="shared" si="63"/>
        <v>Wednesday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hidden="1" x14ac:dyDescent="0.25">
      <c r="A438" s="25">
        <f t="shared" si="65"/>
        <v>437</v>
      </c>
      <c r="B438" s="25" t="s">
        <v>273</v>
      </c>
      <c r="C438" s="45">
        <v>45821</v>
      </c>
      <c r="D438" s="45">
        <v>45831</v>
      </c>
      <c r="E438" s="8">
        <v>201</v>
      </c>
      <c r="F438" s="8">
        <f t="shared" si="59"/>
        <v>17688</v>
      </c>
      <c r="G438" s="54">
        <f t="shared" si="64"/>
        <v>17688</v>
      </c>
      <c r="H438" s="25">
        <v>318332</v>
      </c>
      <c r="I438" s="25" t="s">
        <v>1490</v>
      </c>
      <c r="J438" s="25">
        <v>1</v>
      </c>
      <c r="K438" s="25">
        <v>1</v>
      </c>
      <c r="L438" s="25">
        <f t="shared" si="60"/>
        <v>0</v>
      </c>
      <c r="M438" s="25" t="s">
        <v>283</v>
      </c>
      <c r="N438" s="45">
        <v>45832</v>
      </c>
      <c r="O438" s="54">
        <v>36347.5</v>
      </c>
      <c r="P438" s="25" t="s">
        <v>253</v>
      </c>
      <c r="Q438" s="25">
        <v>58152370496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Gujrat</v>
      </c>
      <c r="W438" s="56"/>
      <c r="X438" s="45">
        <v>45834</v>
      </c>
      <c r="Y438" s="25">
        <f t="shared" si="61"/>
        <v>2</v>
      </c>
      <c r="Z438" s="25" t="str">
        <f t="shared" si="62"/>
        <v>Tuesday</v>
      </c>
      <c r="AA438" s="25" t="str">
        <f t="shared" si="63"/>
        <v>Thursday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hidden="1" x14ac:dyDescent="0.25">
      <c r="A439" s="25">
        <f t="shared" si="65"/>
        <v>438</v>
      </c>
      <c r="B439" s="25" t="s">
        <v>273</v>
      </c>
      <c r="C439" s="45">
        <v>45821</v>
      </c>
      <c r="D439" s="45">
        <v>45831</v>
      </c>
      <c r="E439" s="8">
        <v>313.5</v>
      </c>
      <c r="F439" s="8">
        <f t="shared" si="59"/>
        <v>27588</v>
      </c>
      <c r="G439" s="54">
        <f t="shared" si="64"/>
        <v>27588</v>
      </c>
      <c r="H439" s="25">
        <v>321142</v>
      </c>
      <c r="I439" s="25" t="s">
        <v>1491</v>
      </c>
      <c r="J439" s="25">
        <v>1</v>
      </c>
      <c r="K439" s="25">
        <v>1</v>
      </c>
      <c r="L439" s="25">
        <f t="shared" si="60"/>
        <v>0</v>
      </c>
      <c r="M439" s="25" t="s">
        <v>288</v>
      </c>
      <c r="N439" s="45">
        <v>45832</v>
      </c>
      <c r="O439" s="54">
        <v>42113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61"/>
        <v>1</v>
      </c>
      <c r="Z439" s="25" t="str">
        <f t="shared" si="62"/>
        <v>Tuesday</v>
      </c>
      <c r="AA439" s="25" t="str">
        <f t="shared" si="63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hidden="1" x14ac:dyDescent="0.25">
      <c r="A440" s="25">
        <f t="shared" si="65"/>
        <v>439</v>
      </c>
      <c r="B440" s="25" t="s">
        <v>273</v>
      </c>
      <c r="C440" s="45">
        <v>45821</v>
      </c>
      <c r="D440" s="45">
        <v>45831</v>
      </c>
      <c r="E440" s="8">
        <v>229.2</v>
      </c>
      <c r="F440" s="8">
        <f t="shared" si="59"/>
        <v>20169.599999999999</v>
      </c>
      <c r="G440" s="54">
        <f t="shared" si="64"/>
        <v>20169.599999999999</v>
      </c>
      <c r="H440" s="25">
        <v>325622</v>
      </c>
      <c r="I440" s="25" t="s">
        <v>1492</v>
      </c>
      <c r="J440" s="25">
        <v>1</v>
      </c>
      <c r="K440" s="25">
        <v>1</v>
      </c>
      <c r="L440" s="25">
        <f t="shared" si="60"/>
        <v>0</v>
      </c>
      <c r="M440" s="25" t="s">
        <v>288</v>
      </c>
      <c r="N440" s="45">
        <v>45832</v>
      </c>
      <c r="O440" s="54">
        <v>38486</v>
      </c>
      <c r="P440" s="25" t="s">
        <v>289</v>
      </c>
      <c r="Q440" s="25">
        <v>58152370091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Banglore</v>
      </c>
      <c r="W440" s="56"/>
      <c r="X440" s="45">
        <v>45833</v>
      </c>
      <c r="Y440" s="25">
        <f t="shared" si="61"/>
        <v>1</v>
      </c>
      <c r="Z440" s="25" t="str">
        <f t="shared" si="62"/>
        <v>Tuesday</v>
      </c>
      <c r="AA440" s="25" t="str">
        <f t="shared" si="63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hidden="1" x14ac:dyDescent="0.25">
      <c r="A441" s="25">
        <f t="shared" si="65"/>
        <v>440</v>
      </c>
      <c r="B441" s="25" t="s">
        <v>273</v>
      </c>
      <c r="C441" s="45">
        <v>45821</v>
      </c>
      <c r="D441" s="45">
        <v>45831</v>
      </c>
      <c r="E441" s="8">
        <v>5</v>
      </c>
      <c r="F441" s="8">
        <f t="shared" si="59"/>
        <v>440</v>
      </c>
      <c r="G441" s="54">
        <f t="shared" si="64"/>
        <v>440</v>
      </c>
      <c r="H441" s="25">
        <v>331218</v>
      </c>
      <c r="I441" s="25" t="s">
        <v>1493</v>
      </c>
      <c r="J441" s="25">
        <v>1</v>
      </c>
      <c r="K441" s="25">
        <v>1</v>
      </c>
      <c r="L441" s="25">
        <f t="shared" si="60"/>
        <v>0</v>
      </c>
      <c r="M441" s="25" t="s">
        <v>1207</v>
      </c>
      <c r="N441" s="45">
        <v>45853</v>
      </c>
      <c r="O441" s="54">
        <v>0</v>
      </c>
      <c r="P441" s="25" t="s">
        <v>284</v>
      </c>
      <c r="Q441" s="25">
        <v>58153220145</v>
      </c>
      <c r="R441" s="25" t="s">
        <v>41</v>
      </c>
      <c r="S441" s="3">
        <v>4</v>
      </c>
      <c r="T441" s="55" t="s">
        <v>610</v>
      </c>
      <c r="U441" s="25" t="s">
        <v>19</v>
      </c>
      <c r="V441" s="25" t="str">
        <f>VLOOKUP(P441,'Customer List'!B:C,2,)</f>
        <v>Ahemedabad</v>
      </c>
      <c r="W441" s="56"/>
      <c r="X441" s="45">
        <v>45854</v>
      </c>
      <c r="Y441" s="25">
        <f t="shared" si="61"/>
        <v>1</v>
      </c>
      <c r="Z441" s="25" t="str">
        <f t="shared" si="62"/>
        <v>Tuesday</v>
      </c>
      <c r="AA441" s="25" t="str">
        <f t="shared" si="63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hidden="1" x14ac:dyDescent="0.25">
      <c r="A442" s="25">
        <f t="shared" si="65"/>
        <v>441</v>
      </c>
      <c r="B442" s="25" t="s">
        <v>273</v>
      </c>
      <c r="C442" s="45">
        <v>45821</v>
      </c>
      <c r="D442" s="45">
        <v>45831</v>
      </c>
      <c r="E442" s="8">
        <v>151.19999999999999</v>
      </c>
      <c r="F442" s="8">
        <f t="shared" si="59"/>
        <v>13305.599999999999</v>
      </c>
      <c r="G442" s="54">
        <f t="shared" si="64"/>
        <v>13305.599999999999</v>
      </c>
      <c r="H442" s="25">
        <v>333504</v>
      </c>
      <c r="I442" s="25" t="s">
        <v>1494</v>
      </c>
      <c r="J442" s="25">
        <v>1</v>
      </c>
      <c r="K442" s="25">
        <v>1</v>
      </c>
      <c r="L442" s="25">
        <f t="shared" si="60"/>
        <v>0</v>
      </c>
      <c r="M442" s="25" t="s">
        <v>280</v>
      </c>
      <c r="N442" s="45">
        <v>45832</v>
      </c>
      <c r="O442" s="54">
        <v>23436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61"/>
        <v>1</v>
      </c>
      <c r="Z442" s="25" t="str">
        <f t="shared" si="62"/>
        <v>Tuesday</v>
      </c>
      <c r="AA442" s="25" t="str">
        <f t="shared" si="63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hidden="1" x14ac:dyDescent="0.25">
      <c r="A443" s="25">
        <f t="shared" si="65"/>
        <v>442</v>
      </c>
      <c r="B443" s="25" t="s">
        <v>273</v>
      </c>
      <c r="C443" s="45">
        <v>45821</v>
      </c>
      <c r="D443" s="45">
        <v>45831</v>
      </c>
      <c r="E443" s="8">
        <v>218.4</v>
      </c>
      <c r="F443" s="8">
        <f t="shared" si="59"/>
        <v>19219.2</v>
      </c>
      <c r="G443" s="54">
        <f t="shared" si="64"/>
        <v>19219.2</v>
      </c>
      <c r="H443" s="25">
        <v>341424</v>
      </c>
      <c r="I443" s="25" t="s">
        <v>1495</v>
      </c>
      <c r="J443" s="25">
        <v>1</v>
      </c>
      <c r="K443" s="25">
        <v>1</v>
      </c>
      <c r="L443" s="25">
        <f t="shared" si="60"/>
        <v>0</v>
      </c>
      <c r="M443" s="25" t="s">
        <v>280</v>
      </c>
      <c r="N443" s="45">
        <v>45832</v>
      </c>
      <c r="O443" s="54">
        <v>33852</v>
      </c>
      <c r="P443" s="25" t="s">
        <v>673</v>
      </c>
      <c r="Q443" s="25">
        <v>58152373274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Hyderabad</v>
      </c>
      <c r="W443" s="56"/>
      <c r="X443" s="45">
        <v>45833</v>
      </c>
      <c r="Y443" s="25">
        <f t="shared" si="61"/>
        <v>1</v>
      </c>
      <c r="Z443" s="25" t="str">
        <f t="shared" si="62"/>
        <v>Tuesday</v>
      </c>
      <c r="AA443" s="25" t="str">
        <f t="shared" si="63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hidden="1" x14ac:dyDescent="0.25">
      <c r="A444" s="25">
        <f t="shared" si="65"/>
        <v>443</v>
      </c>
      <c r="B444" s="25" t="s">
        <v>273</v>
      </c>
      <c r="C444" s="45">
        <v>45821</v>
      </c>
      <c r="D444" s="45">
        <v>45831</v>
      </c>
      <c r="E444" s="8">
        <v>80.400000000000006</v>
      </c>
      <c r="F444" s="8">
        <f t="shared" si="59"/>
        <v>7075.2000000000007</v>
      </c>
      <c r="G444" s="54">
        <f t="shared" si="64"/>
        <v>7075.2000000000007</v>
      </c>
      <c r="H444" s="25">
        <v>342903</v>
      </c>
      <c r="I444" s="25" t="s">
        <v>1496</v>
      </c>
      <c r="J444" s="25">
        <v>1</v>
      </c>
      <c r="K444" s="25">
        <v>1</v>
      </c>
      <c r="L444" s="25">
        <f t="shared" si="60"/>
        <v>0</v>
      </c>
      <c r="M444" s="25" t="s">
        <v>290</v>
      </c>
      <c r="N444" s="45">
        <v>45832</v>
      </c>
      <c r="O444" s="54">
        <v>11457</v>
      </c>
      <c r="P444" s="25" t="s">
        <v>243</v>
      </c>
      <c r="Q444" s="25">
        <v>58152374722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Mumbai</v>
      </c>
      <c r="W444" s="56"/>
      <c r="X444" s="45">
        <v>45833</v>
      </c>
      <c r="Y444" s="25">
        <f t="shared" si="61"/>
        <v>1</v>
      </c>
      <c r="Z444" s="25" t="str">
        <f t="shared" si="62"/>
        <v>Tuesday</v>
      </c>
      <c r="AA444" s="25" t="str">
        <f t="shared" si="63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hidden="1" x14ac:dyDescent="0.25">
      <c r="A445" s="25">
        <f t="shared" si="65"/>
        <v>444</v>
      </c>
      <c r="B445" s="25" t="s">
        <v>273</v>
      </c>
      <c r="C445" s="45">
        <v>45821</v>
      </c>
      <c r="D445" s="45">
        <v>45831</v>
      </c>
      <c r="E445" s="8">
        <v>68.599999999999994</v>
      </c>
      <c r="F445" s="8">
        <f t="shared" si="59"/>
        <v>6036.7999999999993</v>
      </c>
      <c r="G445" s="54">
        <f t="shared" si="64"/>
        <v>6036.7999999999993</v>
      </c>
      <c r="H445" s="25">
        <v>343105</v>
      </c>
      <c r="I445" s="25" t="s">
        <v>1497</v>
      </c>
      <c r="J445" s="25">
        <v>1</v>
      </c>
      <c r="K445" s="25">
        <v>1</v>
      </c>
      <c r="L445" s="25">
        <f t="shared" si="60"/>
        <v>0</v>
      </c>
      <c r="M445" s="25" t="s">
        <v>291</v>
      </c>
      <c r="N445" s="45">
        <v>45832</v>
      </c>
      <c r="O445" s="54">
        <v>9873.5</v>
      </c>
      <c r="P445" s="25" t="s">
        <v>212</v>
      </c>
      <c r="Q445" s="25">
        <v>58152368330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Banglore</v>
      </c>
      <c r="W445" s="56"/>
      <c r="X445" s="45">
        <v>45833</v>
      </c>
      <c r="Y445" s="25">
        <f t="shared" si="61"/>
        <v>1</v>
      </c>
      <c r="Z445" s="25" t="str">
        <f t="shared" si="62"/>
        <v>Tuesday</v>
      </c>
      <c r="AA445" s="25" t="str">
        <f t="shared" si="63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hidden="1" x14ac:dyDescent="0.25">
      <c r="A446" s="25">
        <f t="shared" si="65"/>
        <v>445</v>
      </c>
      <c r="B446" s="25" t="s">
        <v>273</v>
      </c>
      <c r="C446" s="45">
        <v>45821</v>
      </c>
      <c r="D446" s="45">
        <v>45831</v>
      </c>
      <c r="E446" s="8">
        <v>156.6</v>
      </c>
      <c r="F446" s="8">
        <f t="shared" si="59"/>
        <v>13780.8</v>
      </c>
      <c r="G446" s="54">
        <f t="shared" si="64"/>
        <v>13780.8</v>
      </c>
      <c r="H446" s="25">
        <v>343108</v>
      </c>
      <c r="I446" s="25" t="s">
        <v>1498</v>
      </c>
      <c r="J446" s="25">
        <v>1</v>
      </c>
      <c r="K446" s="25">
        <v>1</v>
      </c>
      <c r="L446" s="25">
        <f t="shared" si="60"/>
        <v>0</v>
      </c>
      <c r="M446" s="25" t="s">
        <v>285</v>
      </c>
      <c r="N446" s="45">
        <v>45832</v>
      </c>
      <c r="O446" s="54">
        <v>23555.25</v>
      </c>
      <c r="P446" s="25" t="s">
        <v>43</v>
      </c>
      <c r="Q446" s="25" t="s">
        <v>637</v>
      </c>
      <c r="R446" s="25" t="s">
        <v>638</v>
      </c>
      <c r="S446" s="3">
        <v>4</v>
      </c>
      <c r="T446" s="55"/>
      <c r="U446" s="25" t="s">
        <v>19</v>
      </c>
      <c r="V446" s="25" t="str">
        <f>VLOOKUP(P446,'Customer List'!B:C,2,)</f>
        <v>Faridabad</v>
      </c>
      <c r="W446" s="56"/>
      <c r="X446" s="45">
        <v>45832</v>
      </c>
      <c r="Y446" s="25">
        <f t="shared" si="61"/>
        <v>0</v>
      </c>
      <c r="Z446" s="25" t="str">
        <f t="shared" si="62"/>
        <v>Tuesday</v>
      </c>
      <c r="AA446" s="25" t="str">
        <f t="shared" si="63"/>
        <v>Tuesday</v>
      </c>
      <c r="AB446" s="25" t="str">
        <f>VLOOKUP(U446,'Currency Sheet'!A:C,3,)</f>
        <v>DOLLAR</v>
      </c>
      <c r="AC446" s="67" t="str">
        <f>VLOOKUP(P446,'Customer List'!B:D,3,)</f>
        <v>Local</v>
      </c>
    </row>
    <row r="447" spans="1:29" hidden="1" x14ac:dyDescent="0.25">
      <c r="A447" s="25">
        <f t="shared" si="65"/>
        <v>446</v>
      </c>
      <c r="B447" s="25" t="s">
        <v>273</v>
      </c>
      <c r="C447" s="45">
        <v>45821</v>
      </c>
      <c r="D447" s="45">
        <v>45831</v>
      </c>
      <c r="E447" s="8">
        <v>171.6</v>
      </c>
      <c r="F447" s="8">
        <f t="shared" si="59"/>
        <v>15100.8</v>
      </c>
      <c r="G447" s="54">
        <f t="shared" si="64"/>
        <v>15100.8</v>
      </c>
      <c r="H447" s="25">
        <v>343510</v>
      </c>
      <c r="I447" s="25" t="s">
        <v>1403</v>
      </c>
      <c r="J447" s="25">
        <v>1</v>
      </c>
      <c r="K447" s="25">
        <v>1</v>
      </c>
      <c r="L447" s="25">
        <f t="shared" si="60"/>
        <v>0</v>
      </c>
      <c r="M447" s="25" t="s">
        <v>283</v>
      </c>
      <c r="N447" s="45">
        <v>45832</v>
      </c>
      <c r="O447" s="54">
        <v>31031</v>
      </c>
      <c r="P447" s="25" t="s">
        <v>253</v>
      </c>
      <c r="Q447" s="25">
        <v>58152370496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Gujrat</v>
      </c>
      <c r="W447" s="56"/>
      <c r="X447" s="45">
        <v>45834</v>
      </c>
      <c r="Y447" s="25">
        <f t="shared" si="61"/>
        <v>2</v>
      </c>
      <c r="Z447" s="25" t="str">
        <f t="shared" si="62"/>
        <v>Tuesday</v>
      </c>
      <c r="AA447" s="25" t="str">
        <f t="shared" si="63"/>
        <v>Thursday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hidden="1" x14ac:dyDescent="0.25">
      <c r="A448" s="25">
        <f t="shared" si="65"/>
        <v>447</v>
      </c>
      <c r="B448" s="25" t="s">
        <v>273</v>
      </c>
      <c r="C448" s="45">
        <v>45821</v>
      </c>
      <c r="D448" s="45">
        <v>45831</v>
      </c>
      <c r="E448" s="8">
        <v>170.4</v>
      </c>
      <c r="F448" s="8">
        <f t="shared" si="59"/>
        <v>14995.2</v>
      </c>
      <c r="G448" s="54">
        <f t="shared" si="64"/>
        <v>14995.2</v>
      </c>
      <c r="H448" s="25">
        <v>343608</v>
      </c>
      <c r="I448" s="25" t="s">
        <v>1403</v>
      </c>
      <c r="J448" s="25">
        <v>1</v>
      </c>
      <c r="K448" s="25">
        <v>1</v>
      </c>
      <c r="L448" s="25">
        <f t="shared" si="60"/>
        <v>0</v>
      </c>
      <c r="M448" s="25" t="s">
        <v>2179</v>
      </c>
      <c r="N448" s="45">
        <v>45870</v>
      </c>
      <c r="O448" s="54">
        <v>30814</v>
      </c>
      <c r="P448" s="25" t="s">
        <v>652</v>
      </c>
      <c r="Q448" s="25" t="s">
        <v>637</v>
      </c>
      <c r="R448" s="25" t="s">
        <v>725</v>
      </c>
      <c r="S448" s="3">
        <v>4</v>
      </c>
      <c r="T448" s="55"/>
      <c r="U448" s="25" t="s">
        <v>19</v>
      </c>
      <c r="V448" s="25" t="str">
        <f>VLOOKUP(P448,'Customer List'!B:C,2,)</f>
        <v>Noida</v>
      </c>
      <c r="W448" s="56"/>
      <c r="X448" s="45">
        <v>45870</v>
      </c>
      <c r="Y448" s="25">
        <f t="shared" si="61"/>
        <v>0</v>
      </c>
      <c r="Z448" s="25" t="str">
        <f t="shared" si="62"/>
        <v>Friday</v>
      </c>
      <c r="AA448" s="25" t="str">
        <f t="shared" si="63"/>
        <v>Friday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hidden="1" x14ac:dyDescent="0.25">
      <c r="A449" s="25">
        <f t="shared" si="65"/>
        <v>448</v>
      </c>
      <c r="B449" s="25" t="s">
        <v>273</v>
      </c>
      <c r="C449" s="45">
        <v>45821</v>
      </c>
      <c r="D449" s="45">
        <v>45831</v>
      </c>
      <c r="E449" s="8">
        <v>129.6</v>
      </c>
      <c r="F449" s="8">
        <f t="shared" si="59"/>
        <v>11404.8</v>
      </c>
      <c r="G449" s="54">
        <f t="shared" si="64"/>
        <v>11404.8</v>
      </c>
      <c r="H449" s="25">
        <v>344016</v>
      </c>
      <c r="I449" s="25" t="s">
        <v>1499</v>
      </c>
      <c r="J449" s="25">
        <v>1</v>
      </c>
      <c r="K449" s="25">
        <v>1</v>
      </c>
      <c r="L449" s="25">
        <f t="shared" si="60"/>
        <v>0</v>
      </c>
      <c r="M449" s="25" t="s">
        <v>281</v>
      </c>
      <c r="N449" s="45">
        <v>45832</v>
      </c>
      <c r="O449" s="54">
        <v>23436</v>
      </c>
      <c r="P449" s="25" t="s">
        <v>192</v>
      </c>
      <c r="Q449" s="25" t="s">
        <v>282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Chandigarh</v>
      </c>
      <c r="W449" s="56"/>
      <c r="X449" s="45">
        <v>45833</v>
      </c>
      <c r="Y449" s="25">
        <f t="shared" si="61"/>
        <v>1</v>
      </c>
      <c r="Z449" s="25" t="str">
        <f t="shared" si="62"/>
        <v>Tuesday</v>
      </c>
      <c r="AA449" s="25" t="str">
        <f t="shared" si="63"/>
        <v>Wednesday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hidden="1" x14ac:dyDescent="0.25">
      <c r="A450" s="25">
        <f t="shared" si="65"/>
        <v>449</v>
      </c>
      <c r="B450" s="25" t="s">
        <v>273</v>
      </c>
      <c r="C450" s="45">
        <v>45821</v>
      </c>
      <c r="D450" s="45">
        <v>45831</v>
      </c>
      <c r="E450" s="8">
        <v>334.5</v>
      </c>
      <c r="F450" s="8">
        <f t="shared" si="59"/>
        <v>29436</v>
      </c>
      <c r="G450" s="54">
        <f t="shared" si="64"/>
        <v>29436</v>
      </c>
      <c r="H450" s="25">
        <v>353234</v>
      </c>
      <c r="I450" s="25" t="s">
        <v>1500</v>
      </c>
      <c r="J450" s="25">
        <v>1</v>
      </c>
      <c r="K450" s="25">
        <v>1</v>
      </c>
      <c r="L450" s="25">
        <f t="shared" si="60"/>
        <v>0</v>
      </c>
      <c r="M450" s="25" t="s">
        <v>285</v>
      </c>
      <c r="N450" s="45">
        <v>45832</v>
      </c>
      <c r="O450" s="54">
        <v>40251.5</v>
      </c>
      <c r="P450" s="25" t="s">
        <v>43</v>
      </c>
      <c r="Q450" s="25" t="s">
        <v>637</v>
      </c>
      <c r="R450" s="25" t="s">
        <v>638</v>
      </c>
      <c r="S450" s="3">
        <v>4</v>
      </c>
      <c r="T450" s="55"/>
      <c r="U450" s="25" t="s">
        <v>19</v>
      </c>
      <c r="V450" s="25" t="str">
        <f>VLOOKUP(P450,'Customer List'!B:C,2,)</f>
        <v>Faridabad</v>
      </c>
      <c r="W450" s="56"/>
      <c r="X450" s="45">
        <v>45832</v>
      </c>
      <c r="Y450" s="25">
        <f t="shared" si="61"/>
        <v>0</v>
      </c>
      <c r="Z450" s="25" t="str">
        <f t="shared" si="62"/>
        <v>Tuesday</v>
      </c>
      <c r="AA450" s="25" t="str">
        <f t="shared" si="63"/>
        <v>Tuesday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hidden="1" x14ac:dyDescent="0.25">
      <c r="A451" s="25">
        <f t="shared" si="65"/>
        <v>450</v>
      </c>
      <c r="B451" s="25" t="s">
        <v>273</v>
      </c>
      <c r="C451" s="45">
        <v>45821</v>
      </c>
      <c r="D451" s="45">
        <v>45831</v>
      </c>
      <c r="E451" s="8">
        <v>153</v>
      </c>
      <c r="F451" s="8">
        <f t="shared" ref="F451:F514" si="66">IF(AB451="DOLLAR",E451*88,E451)</f>
        <v>13464</v>
      </c>
      <c r="G451" s="54">
        <f t="shared" si="64"/>
        <v>13464</v>
      </c>
      <c r="H451" s="25">
        <v>354515</v>
      </c>
      <c r="I451" s="25" t="s">
        <v>1501</v>
      </c>
      <c r="J451" s="25">
        <v>1</v>
      </c>
      <c r="K451" s="25">
        <v>1</v>
      </c>
      <c r="L451" s="25">
        <f t="shared" ref="L451:L514" si="67">J451-K451</f>
        <v>0</v>
      </c>
      <c r="M451" s="25" t="s">
        <v>292</v>
      </c>
      <c r="N451" s="45">
        <v>45832</v>
      </c>
      <c r="O451" s="54">
        <v>23715</v>
      </c>
      <c r="P451" s="25" t="s">
        <v>293</v>
      </c>
      <c r="Q451" s="25">
        <v>58152368164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Guwahati</v>
      </c>
      <c r="W451" s="56"/>
      <c r="X451" s="45">
        <v>45833</v>
      </c>
      <c r="Y451" s="25">
        <f t="shared" ref="Y451:Y514" si="68">IF(X451="", "", X451-N451)</f>
        <v>1</v>
      </c>
      <c r="Z451" s="25" t="str">
        <f t="shared" ref="Z451:Z514" si="69">IF(N451="", "", TEXT(N451, "dddd"))</f>
        <v>Tuesday</v>
      </c>
      <c r="AA451" s="25" t="str">
        <f t="shared" ref="AA451:AA514" si="70">IF(X451="", "", TEXT(X451, "dddd"))</f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hidden="1" x14ac:dyDescent="0.25">
      <c r="A452" s="25">
        <f t="shared" si="65"/>
        <v>451</v>
      </c>
      <c r="B452" s="25" t="s">
        <v>273</v>
      </c>
      <c r="C452" s="45">
        <v>45821</v>
      </c>
      <c r="D452" s="45">
        <v>45831</v>
      </c>
      <c r="E452" s="8">
        <v>5</v>
      </c>
      <c r="F452" s="8">
        <f t="shared" si="66"/>
        <v>440</v>
      </c>
      <c r="G452" s="54">
        <f t="shared" si="64"/>
        <v>440</v>
      </c>
      <c r="H452" s="25">
        <v>362508</v>
      </c>
      <c r="I452" s="25" t="s">
        <v>1502</v>
      </c>
      <c r="J452" s="25">
        <v>1</v>
      </c>
      <c r="K452" s="25">
        <v>1</v>
      </c>
      <c r="L452" s="25">
        <f t="shared" si="67"/>
        <v>0</v>
      </c>
      <c r="M452" s="25" t="s">
        <v>1207</v>
      </c>
      <c r="N452" s="45">
        <v>45853</v>
      </c>
      <c r="O452" s="54">
        <v>0</v>
      </c>
      <c r="P452" s="25" t="s">
        <v>284</v>
      </c>
      <c r="Q452" s="25">
        <v>58153220145</v>
      </c>
      <c r="R452" s="25" t="s">
        <v>41</v>
      </c>
      <c r="S452" s="3">
        <v>4</v>
      </c>
      <c r="T452" s="55" t="s">
        <v>610</v>
      </c>
      <c r="U452" s="25" t="s">
        <v>19</v>
      </c>
      <c r="V452" s="25" t="str">
        <f>VLOOKUP(P452,'Customer List'!B:C,2,)</f>
        <v>Ahemedabad</v>
      </c>
      <c r="W452" s="56"/>
      <c r="X452" s="45">
        <v>45854</v>
      </c>
      <c r="Y452" s="25">
        <f t="shared" si="68"/>
        <v>1</v>
      </c>
      <c r="Z452" s="25" t="str">
        <f t="shared" si="69"/>
        <v>Tuesday</v>
      </c>
      <c r="AA452" s="25" t="str">
        <f t="shared" si="70"/>
        <v>Wednesday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hidden="1" x14ac:dyDescent="0.25">
      <c r="A453" s="25">
        <f t="shared" si="65"/>
        <v>452</v>
      </c>
      <c r="B453" s="25" t="s">
        <v>273</v>
      </c>
      <c r="C453" s="45">
        <v>45821</v>
      </c>
      <c r="D453" s="45">
        <v>45831</v>
      </c>
      <c r="E453" s="8">
        <v>180</v>
      </c>
      <c r="F453" s="8">
        <f t="shared" si="66"/>
        <v>15840</v>
      </c>
      <c r="G453" s="54">
        <f t="shared" ref="G453:G516" si="71">F453*J453</f>
        <v>15840</v>
      </c>
      <c r="H453" s="25">
        <v>362510</v>
      </c>
      <c r="I453" s="25" t="s">
        <v>1328</v>
      </c>
      <c r="J453" s="25">
        <v>1</v>
      </c>
      <c r="K453" s="25">
        <v>1</v>
      </c>
      <c r="L453" s="25">
        <f t="shared" si="67"/>
        <v>0</v>
      </c>
      <c r="M453" s="25" t="s">
        <v>283</v>
      </c>
      <c r="N453" s="45">
        <v>45832</v>
      </c>
      <c r="O453" s="54">
        <v>32550</v>
      </c>
      <c r="P453" s="25" t="s">
        <v>253</v>
      </c>
      <c r="Q453" s="25">
        <v>58152370496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Gujrat</v>
      </c>
      <c r="W453" s="56"/>
      <c r="X453" s="45">
        <v>45834</v>
      </c>
      <c r="Y453" s="25">
        <f t="shared" si="68"/>
        <v>2</v>
      </c>
      <c r="Z453" s="25" t="str">
        <f t="shared" si="69"/>
        <v>Tuesday</v>
      </c>
      <c r="AA453" s="25" t="str">
        <f t="shared" si="70"/>
        <v>Thursday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hidden="1" x14ac:dyDescent="0.25">
      <c r="A454" s="25">
        <f t="shared" ref="A454:A517" si="72">A453+1</f>
        <v>453</v>
      </c>
      <c r="B454" s="25" t="s">
        <v>273</v>
      </c>
      <c r="C454" s="45">
        <v>45821</v>
      </c>
      <c r="D454" s="45">
        <v>45831</v>
      </c>
      <c r="E454" s="8">
        <v>186.6</v>
      </c>
      <c r="F454" s="8">
        <f t="shared" si="66"/>
        <v>16420.8</v>
      </c>
      <c r="G454" s="54">
        <f t="shared" si="71"/>
        <v>16420.8</v>
      </c>
      <c r="H454" s="25">
        <v>362564</v>
      </c>
      <c r="I454" s="25" t="s">
        <v>1503</v>
      </c>
      <c r="J454" s="25">
        <v>1</v>
      </c>
      <c r="K454" s="25">
        <v>1</v>
      </c>
      <c r="L454" s="25">
        <f t="shared" si="67"/>
        <v>0</v>
      </c>
      <c r="M454" s="25" t="s">
        <v>278</v>
      </c>
      <c r="N454" s="45">
        <v>45832</v>
      </c>
      <c r="O454" s="54">
        <v>26576.51</v>
      </c>
      <c r="P454" s="25" t="s">
        <v>243</v>
      </c>
      <c r="Q454" s="25">
        <v>58152374722</v>
      </c>
      <c r="R454" s="25" t="s">
        <v>41</v>
      </c>
      <c r="S454" s="3">
        <v>4</v>
      </c>
      <c r="T454" s="55"/>
      <c r="U454" s="25" t="s">
        <v>19</v>
      </c>
      <c r="V454" s="25" t="str">
        <f>VLOOKUP(P454,'Customer List'!B:C,2,)</f>
        <v>Mumbai</v>
      </c>
      <c r="W454" s="56"/>
      <c r="X454" s="45">
        <v>45833</v>
      </c>
      <c r="Y454" s="25">
        <f t="shared" si="68"/>
        <v>1</v>
      </c>
      <c r="Z454" s="25" t="str">
        <f t="shared" si="69"/>
        <v>Tuesday</v>
      </c>
      <c r="AA454" s="25" t="str">
        <f t="shared" si="70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hidden="1" x14ac:dyDescent="0.25">
      <c r="A455" s="25">
        <f t="shared" si="72"/>
        <v>454</v>
      </c>
      <c r="B455" s="25" t="s">
        <v>273</v>
      </c>
      <c r="C455" s="45">
        <v>45821</v>
      </c>
      <c r="D455" s="45">
        <v>45831</v>
      </c>
      <c r="E455" s="8">
        <v>213</v>
      </c>
      <c r="F455" s="8">
        <f t="shared" si="66"/>
        <v>18744</v>
      </c>
      <c r="G455" s="54">
        <f t="shared" si="71"/>
        <v>18744</v>
      </c>
      <c r="H455" s="25">
        <v>364804</v>
      </c>
      <c r="I455" s="25" t="s">
        <v>1504</v>
      </c>
      <c r="J455" s="25">
        <v>1</v>
      </c>
      <c r="K455" s="25">
        <v>1</v>
      </c>
      <c r="L455" s="25">
        <f t="shared" si="67"/>
        <v>0</v>
      </c>
      <c r="M455" s="25" t="s">
        <v>285</v>
      </c>
      <c r="N455" s="45">
        <v>45832</v>
      </c>
      <c r="O455" s="54">
        <v>32038.75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8"/>
        <v>0</v>
      </c>
      <c r="Z455" s="25" t="str">
        <f t="shared" si="69"/>
        <v>Tuesday</v>
      </c>
      <c r="AA455" s="25" t="str">
        <f t="shared" si="70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hidden="1" x14ac:dyDescent="0.25">
      <c r="A456" s="25">
        <f t="shared" si="72"/>
        <v>455</v>
      </c>
      <c r="B456" s="25" t="s">
        <v>273</v>
      </c>
      <c r="C456" s="45">
        <v>45821</v>
      </c>
      <c r="D456" s="45">
        <v>45831</v>
      </c>
      <c r="E456" s="8">
        <v>309.75</v>
      </c>
      <c r="F456" s="8">
        <f t="shared" si="66"/>
        <v>27258</v>
      </c>
      <c r="G456" s="54">
        <f t="shared" si="71"/>
        <v>27258</v>
      </c>
      <c r="H456" s="25">
        <v>369324</v>
      </c>
      <c r="I456" s="25" t="s">
        <v>1505</v>
      </c>
      <c r="J456" s="25">
        <v>1</v>
      </c>
      <c r="K456" s="25">
        <v>1</v>
      </c>
      <c r="L456" s="25">
        <f t="shared" si="67"/>
        <v>0</v>
      </c>
      <c r="M456" s="25" t="s">
        <v>285</v>
      </c>
      <c r="N456" s="45">
        <v>45832</v>
      </c>
      <c r="O456" s="54">
        <v>37273.25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8"/>
        <v>0</v>
      </c>
      <c r="Z456" s="25" t="str">
        <f t="shared" si="69"/>
        <v>Tuesday</v>
      </c>
      <c r="AA456" s="25" t="str">
        <f t="shared" si="70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hidden="1" x14ac:dyDescent="0.25">
      <c r="A457" s="25">
        <f t="shared" si="72"/>
        <v>456</v>
      </c>
      <c r="B457" s="25" t="s">
        <v>273</v>
      </c>
      <c r="C457" s="45">
        <v>45821</v>
      </c>
      <c r="D457" s="45">
        <v>45831</v>
      </c>
      <c r="E457" s="8">
        <v>148.19999999999999</v>
      </c>
      <c r="F457" s="8">
        <f t="shared" si="66"/>
        <v>13041.599999999999</v>
      </c>
      <c r="G457" s="54">
        <f t="shared" si="71"/>
        <v>13041.599999999999</v>
      </c>
      <c r="H457" s="25">
        <v>392414</v>
      </c>
      <c r="I457" s="25" t="s">
        <v>1327</v>
      </c>
      <c r="J457" s="25">
        <v>1</v>
      </c>
      <c r="K457" s="25">
        <v>1</v>
      </c>
      <c r="L457" s="25">
        <f t="shared" si="67"/>
        <v>0</v>
      </c>
      <c r="M457" s="25" t="s">
        <v>285</v>
      </c>
      <c r="N457" s="45">
        <v>45832</v>
      </c>
      <c r="O457" s="54">
        <v>22291.75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68"/>
        <v>0</v>
      </c>
      <c r="Z457" s="25" t="str">
        <f t="shared" si="69"/>
        <v>Tuesday</v>
      </c>
      <c r="AA457" s="25" t="str">
        <f t="shared" si="70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hidden="1" x14ac:dyDescent="0.25">
      <c r="A458" s="25">
        <f t="shared" si="72"/>
        <v>457</v>
      </c>
      <c r="B458" s="25" t="s">
        <v>273</v>
      </c>
      <c r="C458" s="45">
        <v>45821</v>
      </c>
      <c r="D458" s="45">
        <v>45831</v>
      </c>
      <c r="E458" s="8">
        <v>137.4</v>
      </c>
      <c r="F458" s="8">
        <f t="shared" si="66"/>
        <v>12091.2</v>
      </c>
      <c r="G458" s="54">
        <f t="shared" si="71"/>
        <v>12091.2</v>
      </c>
      <c r="H458" s="25">
        <v>402422</v>
      </c>
      <c r="I458" s="25" t="s">
        <v>1506</v>
      </c>
      <c r="J458" s="25">
        <v>1</v>
      </c>
      <c r="K458" s="25">
        <v>1</v>
      </c>
      <c r="L458" s="25">
        <f t="shared" si="67"/>
        <v>0</v>
      </c>
      <c r="M458" s="25" t="s">
        <v>280</v>
      </c>
      <c r="N458" s="45">
        <v>45832</v>
      </c>
      <c r="O458" s="54">
        <v>21297</v>
      </c>
      <c r="P458" s="25" t="s">
        <v>673</v>
      </c>
      <c r="Q458" s="25">
        <v>58152373274</v>
      </c>
      <c r="R458" s="25" t="s">
        <v>41</v>
      </c>
      <c r="S458" s="3">
        <v>4</v>
      </c>
      <c r="T458" s="55"/>
      <c r="U458" s="25" t="s">
        <v>19</v>
      </c>
      <c r="V458" s="25" t="str">
        <f>VLOOKUP(P458,'Customer List'!B:C,2,)</f>
        <v>Hyderabad</v>
      </c>
      <c r="W458" s="56"/>
      <c r="X458" s="45">
        <v>45833</v>
      </c>
      <c r="Y458" s="25">
        <f t="shared" si="68"/>
        <v>1</v>
      </c>
      <c r="Z458" s="25" t="str">
        <f t="shared" si="69"/>
        <v>Tuesday</v>
      </c>
      <c r="AA458" s="25" t="str">
        <f t="shared" si="70"/>
        <v>Wednesday</v>
      </c>
      <c r="AB458" s="25" t="str">
        <f>VLOOKUP(U458,'Currency Sheet'!A:C,3,)</f>
        <v>DOLLAR</v>
      </c>
      <c r="AC458" s="67" t="str">
        <f>VLOOKUP(P458,'Customer List'!B:D,3,)</f>
        <v>OutStation</v>
      </c>
    </row>
    <row r="459" spans="1:29" hidden="1" x14ac:dyDescent="0.25">
      <c r="A459" s="25">
        <f t="shared" si="72"/>
        <v>458</v>
      </c>
      <c r="B459" s="25" t="s">
        <v>273</v>
      </c>
      <c r="C459" s="45">
        <v>45821</v>
      </c>
      <c r="D459" s="45">
        <v>45831</v>
      </c>
      <c r="E459" s="8">
        <v>29.4</v>
      </c>
      <c r="F459" s="8">
        <f t="shared" si="66"/>
        <v>2587.1999999999998</v>
      </c>
      <c r="G459" s="54">
        <f t="shared" si="71"/>
        <v>5174.3999999999996</v>
      </c>
      <c r="H459" s="25">
        <v>405201</v>
      </c>
      <c r="I459" s="25" t="s">
        <v>230</v>
      </c>
      <c r="J459" s="25">
        <v>2</v>
      </c>
      <c r="K459" s="25">
        <v>2</v>
      </c>
      <c r="L459" s="25">
        <f t="shared" si="67"/>
        <v>0</v>
      </c>
      <c r="M459" s="25" t="s">
        <v>857</v>
      </c>
      <c r="N459" s="45">
        <v>45843</v>
      </c>
      <c r="O459" s="54">
        <v>10416</v>
      </c>
      <c r="P459" s="25" t="s">
        <v>294</v>
      </c>
      <c r="Q459" s="25" t="s">
        <v>637</v>
      </c>
      <c r="R459" s="25" t="s">
        <v>725</v>
      </c>
      <c r="S459" s="3">
        <v>4</v>
      </c>
      <c r="T459" s="55"/>
      <c r="U459" s="25" t="s">
        <v>19</v>
      </c>
      <c r="V459" s="25" t="str">
        <f>VLOOKUP(P459,'Customer List'!B:C,2,)</f>
        <v>Delhi</v>
      </c>
      <c r="W459" s="56"/>
      <c r="X459" s="45">
        <v>45843</v>
      </c>
      <c r="Y459" s="25">
        <f t="shared" si="68"/>
        <v>0</v>
      </c>
      <c r="Z459" s="25" t="str">
        <f t="shared" si="69"/>
        <v>Saturday</v>
      </c>
      <c r="AA459" s="25" t="str">
        <f t="shared" si="70"/>
        <v>Saturday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hidden="1" x14ac:dyDescent="0.25">
      <c r="A460" s="25">
        <f t="shared" si="72"/>
        <v>459</v>
      </c>
      <c r="B460" s="25" t="s">
        <v>273</v>
      </c>
      <c r="C460" s="45">
        <v>45821</v>
      </c>
      <c r="D460" s="45">
        <v>45831</v>
      </c>
      <c r="E460" s="8">
        <v>71.400000000000006</v>
      </c>
      <c r="F460" s="8">
        <f t="shared" si="66"/>
        <v>6283.2000000000007</v>
      </c>
      <c r="G460" s="54">
        <f t="shared" si="71"/>
        <v>6283.2000000000007</v>
      </c>
      <c r="H460" s="25">
        <v>405207</v>
      </c>
      <c r="I460" s="25" t="s">
        <v>1507</v>
      </c>
      <c r="J460" s="25">
        <v>1</v>
      </c>
      <c r="K460" s="25">
        <v>1</v>
      </c>
      <c r="L460" s="25">
        <f t="shared" si="67"/>
        <v>0</v>
      </c>
      <c r="M460" s="25" t="s">
        <v>295</v>
      </c>
      <c r="N460" s="45">
        <v>45832</v>
      </c>
      <c r="O460" s="54">
        <v>12911.5</v>
      </c>
      <c r="P460" s="25" t="s">
        <v>296</v>
      </c>
      <c r="Q460" s="25">
        <v>58152373871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Kerala</v>
      </c>
      <c r="W460" s="56"/>
      <c r="X460" s="45">
        <v>45835</v>
      </c>
      <c r="Y460" s="25">
        <f t="shared" si="68"/>
        <v>3</v>
      </c>
      <c r="Z460" s="25" t="str">
        <f t="shared" si="69"/>
        <v>Tuesday</v>
      </c>
      <c r="AA460" s="25" t="str">
        <f t="shared" si="70"/>
        <v>Friday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hidden="1" x14ac:dyDescent="0.25">
      <c r="A461" s="25">
        <f t="shared" si="72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6"/>
        <v>3115.2</v>
      </c>
      <c r="G461" s="54">
        <f t="shared" si="71"/>
        <v>12460.8</v>
      </c>
      <c r="H461" s="25">
        <v>420404</v>
      </c>
      <c r="I461" s="25" t="s">
        <v>15</v>
      </c>
      <c r="J461" s="25">
        <v>4</v>
      </c>
      <c r="K461" s="25">
        <v>4</v>
      </c>
      <c r="L461" s="25">
        <f t="shared" si="67"/>
        <v>0</v>
      </c>
      <c r="M461" s="25" t="s">
        <v>285</v>
      </c>
      <c r="N461" s="45">
        <v>45832</v>
      </c>
      <c r="O461" s="54">
        <v>21299</v>
      </c>
      <c r="P461" s="25" t="s">
        <v>43</v>
      </c>
      <c r="Q461" s="25" t="s">
        <v>637</v>
      </c>
      <c r="R461" s="25" t="s">
        <v>638</v>
      </c>
      <c r="S461" s="3">
        <v>4</v>
      </c>
      <c r="T461" s="55"/>
      <c r="U461" s="25" t="s">
        <v>19</v>
      </c>
      <c r="V461" s="25" t="str">
        <f>VLOOKUP(P461,'Customer List'!B:C,2,)</f>
        <v>Faridabad</v>
      </c>
      <c r="W461" s="56"/>
      <c r="X461" s="45">
        <v>45832</v>
      </c>
      <c r="Y461" s="25">
        <f t="shared" si="68"/>
        <v>0</v>
      </c>
      <c r="Z461" s="25" t="str">
        <f t="shared" si="69"/>
        <v>Tuesday</v>
      </c>
      <c r="AA461" s="25" t="str">
        <f t="shared" si="70"/>
        <v>Tuesday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hidden="1" x14ac:dyDescent="0.25">
      <c r="A462" s="25">
        <f t="shared" si="72"/>
        <v>461</v>
      </c>
      <c r="B462" s="25" t="s">
        <v>273</v>
      </c>
      <c r="C462" s="45">
        <v>45821</v>
      </c>
      <c r="D462" s="45">
        <v>45831</v>
      </c>
      <c r="E462" s="8">
        <v>35.4</v>
      </c>
      <c r="F462" s="8">
        <f t="shared" si="66"/>
        <v>3115.2</v>
      </c>
      <c r="G462" s="54">
        <f t="shared" si="71"/>
        <v>3115.2</v>
      </c>
      <c r="H462" s="25">
        <v>420404</v>
      </c>
      <c r="I462" s="25" t="s">
        <v>15</v>
      </c>
      <c r="J462" s="25">
        <v>1</v>
      </c>
      <c r="K462" s="25">
        <v>1</v>
      </c>
      <c r="L462" s="25">
        <f t="shared" si="67"/>
        <v>0</v>
      </c>
      <c r="M462" s="25" t="s">
        <v>295</v>
      </c>
      <c r="N462" s="45">
        <v>45832</v>
      </c>
      <c r="O462" s="54">
        <v>6401.5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68"/>
        <v>3</v>
      </c>
      <c r="Z462" s="25" t="str">
        <f t="shared" si="69"/>
        <v>Tuesday</v>
      </c>
      <c r="AA462" s="25" t="str">
        <f t="shared" si="70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hidden="1" x14ac:dyDescent="0.25">
      <c r="A463" s="25">
        <f t="shared" si="72"/>
        <v>462</v>
      </c>
      <c r="B463" s="25" t="s">
        <v>273</v>
      </c>
      <c r="C463" s="45">
        <v>45821</v>
      </c>
      <c r="D463" s="45">
        <v>45831</v>
      </c>
      <c r="E463" s="8">
        <v>25.2</v>
      </c>
      <c r="F463" s="8">
        <f t="shared" si="66"/>
        <v>2217.6</v>
      </c>
      <c r="G463" s="54">
        <f t="shared" si="71"/>
        <v>2217.6</v>
      </c>
      <c r="H463" s="25">
        <v>421101</v>
      </c>
      <c r="I463" s="25" t="s">
        <v>1238</v>
      </c>
      <c r="J463" s="25">
        <v>1</v>
      </c>
      <c r="K463" s="25">
        <v>1</v>
      </c>
      <c r="L463" s="25">
        <f t="shared" si="67"/>
        <v>0</v>
      </c>
      <c r="M463" s="25" t="s">
        <v>807</v>
      </c>
      <c r="N463" s="45">
        <v>45840</v>
      </c>
      <c r="O463" s="54">
        <v>2721.06</v>
      </c>
      <c r="P463" s="25" t="s">
        <v>279</v>
      </c>
      <c r="Q463" s="25">
        <v>58152715250</v>
      </c>
      <c r="R463" s="25" t="s">
        <v>41</v>
      </c>
      <c r="S463" s="3">
        <v>4</v>
      </c>
      <c r="T463" s="55" t="s">
        <v>815</v>
      </c>
      <c r="U463" s="25" t="s">
        <v>19</v>
      </c>
      <c r="V463" s="25" t="str">
        <f>VLOOKUP(P463,'Customer List'!B:C,2,)</f>
        <v>Lucknow</v>
      </c>
      <c r="W463" s="56"/>
      <c r="X463" s="45">
        <v>45843</v>
      </c>
      <c r="Y463" s="25">
        <f t="shared" si="68"/>
        <v>3</v>
      </c>
      <c r="Z463" s="25" t="str">
        <f t="shared" si="69"/>
        <v>Wednesday</v>
      </c>
      <c r="AA463" s="25" t="str">
        <f t="shared" si="70"/>
        <v>Saturday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hidden="1" x14ac:dyDescent="0.25">
      <c r="A464" s="25">
        <f t="shared" si="72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6"/>
        <v>6221.6</v>
      </c>
      <c r="G464" s="54">
        <f t="shared" si="71"/>
        <v>37329.600000000006</v>
      </c>
      <c r="H464" s="25">
        <v>422301</v>
      </c>
      <c r="I464" s="25" t="s">
        <v>1345</v>
      </c>
      <c r="J464" s="25">
        <v>6</v>
      </c>
      <c r="K464" s="25">
        <v>6</v>
      </c>
      <c r="L464" s="25">
        <f t="shared" si="67"/>
        <v>0</v>
      </c>
      <c r="M464" s="25" t="s">
        <v>297</v>
      </c>
      <c r="N464" s="45">
        <v>45832</v>
      </c>
      <c r="O464" s="54">
        <v>56358</v>
      </c>
      <c r="P464" s="25" t="s">
        <v>673</v>
      </c>
      <c r="Q464" s="25">
        <v>58152373274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Hyderabad</v>
      </c>
      <c r="W464" s="56"/>
      <c r="X464" s="45">
        <v>45833</v>
      </c>
      <c r="Y464" s="25">
        <f t="shared" si="68"/>
        <v>1</v>
      </c>
      <c r="Z464" s="25" t="str">
        <f t="shared" si="69"/>
        <v>Tuesday</v>
      </c>
      <c r="AA464" s="25" t="str">
        <f t="shared" si="70"/>
        <v>Wednesday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hidden="1" x14ac:dyDescent="0.25">
      <c r="A465" s="25">
        <f t="shared" si="72"/>
        <v>464</v>
      </c>
      <c r="B465" s="25" t="s">
        <v>273</v>
      </c>
      <c r="C465" s="45">
        <v>45821</v>
      </c>
      <c r="D465" s="45">
        <v>45831</v>
      </c>
      <c r="E465" s="8">
        <v>70.7</v>
      </c>
      <c r="F465" s="8">
        <f t="shared" si="66"/>
        <v>6221.6</v>
      </c>
      <c r="G465" s="54">
        <f t="shared" si="71"/>
        <v>6221.6</v>
      </c>
      <c r="H465" s="25">
        <v>422301</v>
      </c>
      <c r="I465" s="25" t="s">
        <v>1345</v>
      </c>
      <c r="J465" s="25">
        <v>1</v>
      </c>
      <c r="K465" s="25">
        <v>1</v>
      </c>
      <c r="L465" s="25">
        <f t="shared" si="67"/>
        <v>0</v>
      </c>
      <c r="M465" s="25" t="s">
        <v>295</v>
      </c>
      <c r="N465" s="45">
        <v>45832</v>
      </c>
      <c r="O465" s="54">
        <v>10958.5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8"/>
        <v>3</v>
      </c>
      <c r="Z465" s="25" t="str">
        <f t="shared" si="69"/>
        <v>Tuesday</v>
      </c>
      <c r="AA465" s="25" t="str">
        <f t="shared" si="70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hidden="1" x14ac:dyDescent="0.25">
      <c r="A466" s="25">
        <f t="shared" si="72"/>
        <v>465</v>
      </c>
      <c r="B466" s="25" t="s">
        <v>273</v>
      </c>
      <c r="C466" s="45">
        <v>45821</v>
      </c>
      <c r="D466" s="45">
        <v>45831</v>
      </c>
      <c r="E466" s="8">
        <v>160.30000000000001</v>
      </c>
      <c r="F466" s="8">
        <f t="shared" si="66"/>
        <v>14106.400000000001</v>
      </c>
      <c r="G466" s="54">
        <f t="shared" si="71"/>
        <v>14106.400000000001</v>
      </c>
      <c r="H466" s="25">
        <v>422302</v>
      </c>
      <c r="I466" s="25" t="s">
        <v>1345</v>
      </c>
      <c r="J466" s="25">
        <v>1</v>
      </c>
      <c r="K466" s="25">
        <v>1</v>
      </c>
      <c r="L466" s="25">
        <f t="shared" si="67"/>
        <v>0</v>
      </c>
      <c r="M466" s="25" t="s">
        <v>295</v>
      </c>
      <c r="N466" s="45">
        <v>45832</v>
      </c>
      <c r="O466" s="54">
        <v>24846.5</v>
      </c>
      <c r="P466" s="25" t="s">
        <v>296</v>
      </c>
      <c r="Q466" s="25">
        <v>58152373871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Kerala</v>
      </c>
      <c r="W466" s="56"/>
      <c r="X466" s="45">
        <v>45835</v>
      </c>
      <c r="Y466" s="25">
        <f t="shared" si="68"/>
        <v>3</v>
      </c>
      <c r="Z466" s="25" t="str">
        <f t="shared" si="69"/>
        <v>Tuesday</v>
      </c>
      <c r="AA466" s="25" t="str">
        <f t="shared" si="70"/>
        <v>Friday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hidden="1" x14ac:dyDescent="0.25">
      <c r="A467" s="25">
        <f t="shared" si="72"/>
        <v>466</v>
      </c>
      <c r="B467" s="25" t="s">
        <v>273</v>
      </c>
      <c r="C467" s="45">
        <v>45821</v>
      </c>
      <c r="D467" s="45">
        <v>45831</v>
      </c>
      <c r="E467" s="8">
        <v>237</v>
      </c>
      <c r="F467" s="8">
        <f t="shared" si="66"/>
        <v>20856</v>
      </c>
      <c r="G467" s="54">
        <f t="shared" si="71"/>
        <v>20856</v>
      </c>
      <c r="H467" s="25">
        <v>422304</v>
      </c>
      <c r="I467" s="25" t="s">
        <v>1508</v>
      </c>
      <c r="J467" s="25">
        <v>1</v>
      </c>
      <c r="K467" s="25">
        <v>1</v>
      </c>
      <c r="L467" s="25">
        <f t="shared" si="67"/>
        <v>0</v>
      </c>
      <c r="M467" s="25" t="s">
        <v>280</v>
      </c>
      <c r="N467" s="45">
        <v>45832</v>
      </c>
      <c r="O467" s="54">
        <v>36735</v>
      </c>
      <c r="P467" s="25" t="s">
        <v>673</v>
      </c>
      <c r="Q467" s="25">
        <v>58152373274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Hyderabad</v>
      </c>
      <c r="W467" s="56"/>
      <c r="X467" s="45">
        <v>45833</v>
      </c>
      <c r="Y467" s="25">
        <f t="shared" si="68"/>
        <v>1</v>
      </c>
      <c r="Z467" s="25" t="str">
        <f t="shared" si="69"/>
        <v>Tuesday</v>
      </c>
      <c r="AA467" s="25" t="str">
        <f t="shared" si="70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hidden="1" x14ac:dyDescent="0.25">
      <c r="A468" s="25">
        <f t="shared" si="72"/>
        <v>467</v>
      </c>
      <c r="B468" s="25" t="s">
        <v>273</v>
      </c>
      <c r="C468" s="45">
        <v>45821</v>
      </c>
      <c r="D468" s="45">
        <v>45831</v>
      </c>
      <c r="E468" s="8">
        <v>49.8</v>
      </c>
      <c r="F468" s="8">
        <f t="shared" si="66"/>
        <v>4382.3999999999996</v>
      </c>
      <c r="G468" s="54">
        <f t="shared" si="71"/>
        <v>4382.3999999999996</v>
      </c>
      <c r="H468" s="25">
        <v>423113</v>
      </c>
      <c r="I468" s="25" t="s">
        <v>1509</v>
      </c>
      <c r="J468" s="25">
        <v>1</v>
      </c>
      <c r="K468" s="25">
        <v>1</v>
      </c>
      <c r="L468" s="25">
        <f t="shared" si="67"/>
        <v>0</v>
      </c>
      <c r="M468" s="25" t="s">
        <v>2012</v>
      </c>
      <c r="N468" s="45">
        <v>45860</v>
      </c>
      <c r="O468" s="54">
        <v>9005.5</v>
      </c>
      <c r="P468" s="25" t="s">
        <v>27</v>
      </c>
      <c r="Q468" s="25" t="s">
        <v>2001</v>
      </c>
      <c r="R468" s="25" t="s">
        <v>41</v>
      </c>
      <c r="S468" s="3">
        <v>-20</v>
      </c>
      <c r="T468" s="55" t="s">
        <v>711</v>
      </c>
      <c r="U468" s="25" t="s">
        <v>19</v>
      </c>
      <c r="V468" s="25" t="str">
        <f>VLOOKUP(P468,'Customer List'!B:C,2,)</f>
        <v>Chandigarh</v>
      </c>
      <c r="W468" s="56"/>
      <c r="X468" s="45">
        <v>45861</v>
      </c>
      <c r="Y468" s="25">
        <f t="shared" si="68"/>
        <v>1</v>
      </c>
      <c r="Z468" s="25" t="str">
        <f t="shared" si="69"/>
        <v>Tuesday</v>
      </c>
      <c r="AA468" s="25" t="str">
        <f t="shared" si="70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hidden="1" x14ac:dyDescent="0.25">
      <c r="A469" s="25">
        <f t="shared" si="72"/>
        <v>468</v>
      </c>
      <c r="B469" s="25" t="s">
        <v>273</v>
      </c>
      <c r="C469" s="45">
        <v>45821</v>
      </c>
      <c r="D469" s="45">
        <v>45831</v>
      </c>
      <c r="E469" s="8">
        <v>46.2</v>
      </c>
      <c r="F469" s="8">
        <f t="shared" si="66"/>
        <v>4065.6000000000004</v>
      </c>
      <c r="G469" s="54">
        <f t="shared" si="71"/>
        <v>16262.400000000001</v>
      </c>
      <c r="H469" s="25">
        <v>423601</v>
      </c>
      <c r="I469" s="25" t="s">
        <v>1510</v>
      </c>
      <c r="J469" s="25">
        <v>4</v>
      </c>
      <c r="K469" s="25">
        <v>4</v>
      </c>
      <c r="L469" s="25">
        <f t="shared" si="67"/>
        <v>0</v>
      </c>
      <c r="M469" s="25" t="s">
        <v>298</v>
      </c>
      <c r="N469" s="45">
        <v>45832</v>
      </c>
      <c r="O469" s="54">
        <v>28644</v>
      </c>
      <c r="P469" s="25" t="s">
        <v>299</v>
      </c>
      <c r="Q469" s="25">
        <v>58152367781</v>
      </c>
      <c r="R469" s="25" t="s">
        <v>41</v>
      </c>
      <c r="S469" s="3" t="s">
        <v>300</v>
      </c>
      <c r="T469" s="55"/>
      <c r="U469" s="25" t="s">
        <v>19</v>
      </c>
      <c r="V469" s="25" t="str">
        <f>VLOOKUP(P469,'Customer List'!B:C,2,)</f>
        <v>Banglore</v>
      </c>
      <c r="W469" s="56"/>
      <c r="X469" s="45">
        <v>45833</v>
      </c>
      <c r="Y469" s="25">
        <f t="shared" si="68"/>
        <v>1</v>
      </c>
      <c r="Z469" s="25" t="str">
        <f t="shared" si="69"/>
        <v>Tuesday</v>
      </c>
      <c r="AA469" s="25" t="str">
        <f t="shared" si="70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hidden="1" x14ac:dyDescent="0.25">
      <c r="A470" s="25">
        <f t="shared" si="72"/>
        <v>469</v>
      </c>
      <c r="B470" s="25" t="s">
        <v>273</v>
      </c>
      <c r="C470" s="45">
        <v>45821</v>
      </c>
      <c r="D470" s="45">
        <v>45831</v>
      </c>
      <c r="E470" s="8">
        <v>458.5</v>
      </c>
      <c r="F470" s="8">
        <f t="shared" si="66"/>
        <v>40348</v>
      </c>
      <c r="G470" s="54">
        <f t="shared" si="71"/>
        <v>40348</v>
      </c>
      <c r="H470" s="25">
        <v>449507</v>
      </c>
      <c r="I470" s="25" t="s">
        <v>1511</v>
      </c>
      <c r="J470" s="25">
        <v>1</v>
      </c>
      <c r="K470" s="25">
        <v>1</v>
      </c>
      <c r="L470" s="25">
        <f t="shared" si="67"/>
        <v>0</v>
      </c>
      <c r="M470" s="25" t="s">
        <v>301</v>
      </c>
      <c r="N470" s="45">
        <v>45832</v>
      </c>
      <c r="O470" s="54">
        <v>56002.5</v>
      </c>
      <c r="P470" s="25" t="s">
        <v>243</v>
      </c>
      <c r="Q470" s="25">
        <v>58152374722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Mumbai</v>
      </c>
      <c r="W470" s="56"/>
      <c r="X470" s="45">
        <v>45833</v>
      </c>
      <c r="Y470" s="25">
        <f t="shared" si="68"/>
        <v>1</v>
      </c>
      <c r="Z470" s="25" t="str">
        <f t="shared" si="69"/>
        <v>Tuesday</v>
      </c>
      <c r="AA470" s="25" t="str">
        <f t="shared" si="70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hidden="1" x14ac:dyDescent="0.25">
      <c r="A471" s="25">
        <f t="shared" si="72"/>
        <v>470</v>
      </c>
      <c r="B471" s="25" t="s">
        <v>273</v>
      </c>
      <c r="C471" s="45">
        <v>45821</v>
      </c>
      <c r="D471" s="45">
        <v>45831</v>
      </c>
      <c r="E471" s="8">
        <v>490.5</v>
      </c>
      <c r="F471" s="8">
        <f t="shared" si="66"/>
        <v>43164</v>
      </c>
      <c r="G471" s="54">
        <f t="shared" si="71"/>
        <v>43164</v>
      </c>
      <c r="H471" s="25">
        <v>480058</v>
      </c>
      <c r="I471" s="25" t="s">
        <v>1512</v>
      </c>
      <c r="J471" s="25">
        <v>1</v>
      </c>
      <c r="K471" s="25">
        <v>1</v>
      </c>
      <c r="L471" s="25">
        <f t="shared" si="67"/>
        <v>0</v>
      </c>
      <c r="M471" s="25" t="s">
        <v>302</v>
      </c>
      <c r="N471" s="45">
        <v>45832</v>
      </c>
      <c r="O471" s="54">
        <v>62130</v>
      </c>
      <c r="P471" s="25" t="s">
        <v>303</v>
      </c>
      <c r="Q471" s="25">
        <v>58152371351</v>
      </c>
      <c r="R471" s="25" t="s">
        <v>41</v>
      </c>
      <c r="S471" s="3">
        <v>4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45835</v>
      </c>
      <c r="Y471" s="25">
        <f t="shared" si="68"/>
        <v>3</v>
      </c>
      <c r="Z471" s="25" t="str">
        <f t="shared" si="69"/>
        <v>Tuesday</v>
      </c>
      <c r="AA471" s="25" t="str">
        <f t="shared" si="70"/>
        <v>Friday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hidden="1" x14ac:dyDescent="0.25">
      <c r="A472" s="25">
        <f t="shared" si="72"/>
        <v>471</v>
      </c>
      <c r="B472" s="25" t="s">
        <v>273</v>
      </c>
      <c r="C472" s="45">
        <v>45821</v>
      </c>
      <c r="D472" s="45">
        <v>45831</v>
      </c>
      <c r="E472" s="8">
        <v>208.2</v>
      </c>
      <c r="F472" s="8">
        <f t="shared" si="66"/>
        <v>18321.599999999999</v>
      </c>
      <c r="G472" s="54">
        <f t="shared" si="71"/>
        <v>18321.599999999999</v>
      </c>
      <c r="H472" s="25">
        <v>501118</v>
      </c>
      <c r="I472" s="25" t="s">
        <v>1513</v>
      </c>
      <c r="J472" s="25">
        <v>1</v>
      </c>
      <c r="K472" s="25">
        <v>1</v>
      </c>
      <c r="L472" s="25">
        <f t="shared" si="67"/>
        <v>0</v>
      </c>
      <c r="M472" s="25" t="s">
        <v>304</v>
      </c>
      <c r="N472" s="45">
        <v>45833</v>
      </c>
      <c r="O472" s="54">
        <v>32965</v>
      </c>
      <c r="P472" s="25" t="s">
        <v>214</v>
      </c>
      <c r="Q472" s="25" t="s">
        <v>1131</v>
      </c>
      <c r="R472" s="25" t="s">
        <v>1131</v>
      </c>
      <c r="S472" s="3">
        <v>4</v>
      </c>
      <c r="T472" s="55"/>
      <c r="U472" s="25" t="s">
        <v>19</v>
      </c>
      <c r="V472" s="25" t="str">
        <f>VLOOKUP(P472,'Customer List'!B:C,2,)</f>
        <v>Delhi</v>
      </c>
      <c r="W472" s="56"/>
      <c r="X472" s="45"/>
      <c r="Y472" s="25" t="str">
        <f t="shared" si="68"/>
        <v/>
      </c>
      <c r="Z472" s="25" t="str">
        <f t="shared" si="69"/>
        <v>Wednesday</v>
      </c>
      <c r="AA472" s="25" t="str">
        <f t="shared" si="70"/>
        <v/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hidden="1" x14ac:dyDescent="0.25">
      <c r="A473" s="25">
        <f t="shared" si="72"/>
        <v>472</v>
      </c>
      <c r="B473" s="25" t="s">
        <v>273</v>
      </c>
      <c r="C473" s="45">
        <v>45821</v>
      </c>
      <c r="D473" s="45">
        <v>45831</v>
      </c>
      <c r="E473" s="8">
        <v>99</v>
      </c>
      <c r="F473" s="8">
        <f t="shared" si="66"/>
        <v>8712</v>
      </c>
      <c r="G473" s="54">
        <f t="shared" si="71"/>
        <v>8712</v>
      </c>
      <c r="H473" s="25">
        <v>502510</v>
      </c>
      <c r="I473" s="25" t="s">
        <v>1514</v>
      </c>
      <c r="J473" s="25">
        <v>1</v>
      </c>
      <c r="K473" s="25">
        <v>1</v>
      </c>
      <c r="L473" s="25">
        <f t="shared" si="67"/>
        <v>0</v>
      </c>
      <c r="M473" s="25" t="s">
        <v>285</v>
      </c>
      <c r="N473" s="45">
        <v>45832</v>
      </c>
      <c r="O473" s="54">
        <v>14891.25</v>
      </c>
      <c r="P473" s="25" t="s">
        <v>43</v>
      </c>
      <c r="Q473" s="25" t="s">
        <v>637</v>
      </c>
      <c r="R473" s="25" t="s">
        <v>638</v>
      </c>
      <c r="S473" s="3">
        <v>4</v>
      </c>
      <c r="T473" s="55"/>
      <c r="U473" s="25" t="s">
        <v>19</v>
      </c>
      <c r="V473" s="25" t="str">
        <f>VLOOKUP(P473,'Customer List'!B:C,2,)</f>
        <v>Faridabad</v>
      </c>
      <c r="W473" s="56"/>
      <c r="X473" s="45">
        <v>45832</v>
      </c>
      <c r="Y473" s="25">
        <f t="shared" si="68"/>
        <v>0</v>
      </c>
      <c r="Z473" s="25" t="str">
        <f t="shared" si="69"/>
        <v>Tuesday</v>
      </c>
      <c r="AA473" s="25" t="str">
        <f t="shared" si="70"/>
        <v>Tuesday</v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hidden="1" x14ac:dyDescent="0.25">
      <c r="A474" s="25">
        <f t="shared" si="72"/>
        <v>473</v>
      </c>
      <c r="B474" s="25" t="s">
        <v>273</v>
      </c>
      <c r="C474" s="45">
        <v>45821</v>
      </c>
      <c r="D474" s="45">
        <v>45831</v>
      </c>
      <c r="E474" s="8">
        <v>167.4</v>
      </c>
      <c r="F474" s="8">
        <f t="shared" si="66"/>
        <v>14731.2</v>
      </c>
      <c r="G474" s="54">
        <f t="shared" si="71"/>
        <v>29462.400000000001</v>
      </c>
      <c r="H474" s="25">
        <v>502912</v>
      </c>
      <c r="I474" s="25" t="s">
        <v>1515</v>
      </c>
      <c r="J474" s="25">
        <v>2</v>
      </c>
      <c r="K474" s="25">
        <v>2</v>
      </c>
      <c r="L474" s="25">
        <f t="shared" si="67"/>
        <v>0</v>
      </c>
      <c r="M474" s="25" t="s">
        <v>274</v>
      </c>
      <c r="N474" s="45">
        <v>45833</v>
      </c>
      <c r="O474" s="54">
        <v>53568</v>
      </c>
      <c r="P474" s="25" t="s">
        <v>209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/>
      <c r="Y474" s="25" t="str">
        <f t="shared" si="68"/>
        <v/>
      </c>
      <c r="Z474" s="25" t="str">
        <f t="shared" si="69"/>
        <v>Wednesday</v>
      </c>
      <c r="AA474" s="25" t="str">
        <f t="shared" si="70"/>
        <v/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hidden="1" x14ac:dyDescent="0.25">
      <c r="A475" s="25">
        <f t="shared" si="72"/>
        <v>474</v>
      </c>
      <c r="B475" s="25" t="s">
        <v>273</v>
      </c>
      <c r="C475" s="45">
        <v>45821</v>
      </c>
      <c r="D475" s="45">
        <v>45831</v>
      </c>
      <c r="E475" s="8">
        <v>178.2</v>
      </c>
      <c r="F475" s="8">
        <f t="shared" si="66"/>
        <v>15681.599999999999</v>
      </c>
      <c r="G475" s="54">
        <f t="shared" si="71"/>
        <v>15681.599999999999</v>
      </c>
      <c r="H475" s="25">
        <v>502930</v>
      </c>
      <c r="I475" s="25" t="s">
        <v>1516</v>
      </c>
      <c r="J475" s="25">
        <v>1</v>
      </c>
      <c r="K475" s="25">
        <v>1</v>
      </c>
      <c r="L475" s="25">
        <f t="shared" si="67"/>
        <v>0</v>
      </c>
      <c r="M475" s="25" t="s">
        <v>285</v>
      </c>
      <c r="N475" s="45">
        <v>45832</v>
      </c>
      <c r="O475" s="54">
        <v>26804.25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68"/>
        <v>0</v>
      </c>
      <c r="Z475" s="25" t="str">
        <f t="shared" si="69"/>
        <v>Tuesday</v>
      </c>
      <c r="AA475" s="25" t="str">
        <f t="shared" si="70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hidden="1" x14ac:dyDescent="0.25">
      <c r="A476" s="25">
        <f t="shared" si="72"/>
        <v>475</v>
      </c>
      <c r="B476" s="25" t="s">
        <v>273</v>
      </c>
      <c r="C476" s="45">
        <v>45821</v>
      </c>
      <c r="D476" s="45">
        <v>45831</v>
      </c>
      <c r="E476" s="8">
        <v>214.5</v>
      </c>
      <c r="F476" s="8">
        <f t="shared" si="66"/>
        <v>18876</v>
      </c>
      <c r="G476" s="54">
        <f t="shared" si="71"/>
        <v>18876</v>
      </c>
      <c r="H476" s="25">
        <v>503837</v>
      </c>
      <c r="I476" s="25" t="s">
        <v>1517</v>
      </c>
      <c r="J476" s="25">
        <v>1</v>
      </c>
      <c r="K476" s="25">
        <v>1</v>
      </c>
      <c r="L476" s="25">
        <f t="shared" si="67"/>
        <v>0</v>
      </c>
      <c r="M476" s="25" t="s">
        <v>740</v>
      </c>
      <c r="N476" s="45">
        <v>45838</v>
      </c>
      <c r="O476" s="54">
        <v>25811.5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8"/>
        <v>0</v>
      </c>
      <c r="Z476" s="25" t="str">
        <f t="shared" si="69"/>
        <v>Monday</v>
      </c>
      <c r="AA476" s="25" t="str">
        <f t="shared" si="70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hidden="1" x14ac:dyDescent="0.25">
      <c r="A477" s="25">
        <f t="shared" si="72"/>
        <v>476</v>
      </c>
      <c r="B477" s="25" t="s">
        <v>273</v>
      </c>
      <c r="C477" s="45">
        <v>45821</v>
      </c>
      <c r="D477" s="45">
        <v>45831</v>
      </c>
      <c r="E477" s="8">
        <v>52.8</v>
      </c>
      <c r="F477" s="8">
        <f t="shared" si="66"/>
        <v>4646.3999999999996</v>
      </c>
      <c r="G477" s="54">
        <f t="shared" si="71"/>
        <v>4646.3999999999996</v>
      </c>
      <c r="H477" s="25">
        <v>504105</v>
      </c>
      <c r="I477" s="25" t="s">
        <v>1518</v>
      </c>
      <c r="J477" s="25">
        <v>1</v>
      </c>
      <c r="K477" s="25">
        <v>1</v>
      </c>
      <c r="L477" s="25">
        <f t="shared" si="67"/>
        <v>0</v>
      </c>
      <c r="M477" s="25" t="s">
        <v>740</v>
      </c>
      <c r="N477" s="45">
        <v>45838</v>
      </c>
      <c r="O477" s="54">
        <v>7942</v>
      </c>
      <c r="P477" s="25" t="s">
        <v>43</v>
      </c>
      <c r="Q477" s="25" t="s">
        <v>637</v>
      </c>
      <c r="R477" s="25" t="s">
        <v>638</v>
      </c>
      <c r="S477" s="3">
        <v>4</v>
      </c>
      <c r="T477" s="55" t="s">
        <v>609</v>
      </c>
      <c r="U477" s="25" t="s">
        <v>19</v>
      </c>
      <c r="V477" s="25" t="str">
        <f>VLOOKUP(P477,'Customer List'!B:C,2,)</f>
        <v>Faridabad</v>
      </c>
      <c r="W477" s="56"/>
      <c r="X477" s="45">
        <v>45838</v>
      </c>
      <c r="Y477" s="25">
        <f t="shared" si="68"/>
        <v>0</v>
      </c>
      <c r="Z477" s="25" t="str">
        <f t="shared" si="69"/>
        <v>Monday</v>
      </c>
      <c r="AA477" s="25" t="str">
        <f t="shared" si="70"/>
        <v>Monday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hidden="1" x14ac:dyDescent="0.25">
      <c r="A478" s="25">
        <f t="shared" si="72"/>
        <v>477</v>
      </c>
      <c r="B478" s="25" t="s">
        <v>273</v>
      </c>
      <c r="C478" s="45">
        <v>45821</v>
      </c>
      <c r="D478" s="45">
        <v>45831</v>
      </c>
      <c r="E478" s="8">
        <v>204.75</v>
      </c>
      <c r="F478" s="8">
        <f t="shared" si="66"/>
        <v>18018</v>
      </c>
      <c r="G478" s="54">
        <f t="shared" si="71"/>
        <v>18018</v>
      </c>
      <c r="H478" s="25">
        <v>504127</v>
      </c>
      <c r="I478" s="25" t="s">
        <v>1519</v>
      </c>
      <c r="J478" s="25">
        <v>1</v>
      </c>
      <c r="K478" s="25">
        <v>1</v>
      </c>
      <c r="L478" s="25">
        <f t="shared" si="67"/>
        <v>0</v>
      </c>
      <c r="M478" s="25" t="s">
        <v>737</v>
      </c>
      <c r="N478" s="45">
        <v>45836</v>
      </c>
      <c r="O478" s="54">
        <v>31736.25</v>
      </c>
      <c r="P478" s="25" t="s">
        <v>653</v>
      </c>
      <c r="Q478" s="25" t="s">
        <v>1131</v>
      </c>
      <c r="R478" s="25" t="s">
        <v>1131</v>
      </c>
      <c r="S478" s="3">
        <v>4</v>
      </c>
      <c r="T478" s="55" t="s">
        <v>1132</v>
      </c>
      <c r="U478" s="25" t="s">
        <v>19</v>
      </c>
      <c r="V478" s="25" t="str">
        <f>VLOOKUP(P478,'Customer List'!B:C,2,)</f>
        <v>Ropar</v>
      </c>
      <c r="W478" s="56"/>
      <c r="X478" s="45"/>
      <c r="Y478" s="25" t="str">
        <f t="shared" si="68"/>
        <v/>
      </c>
      <c r="Z478" s="25" t="str">
        <f t="shared" si="69"/>
        <v>Saturday</v>
      </c>
      <c r="AA478" s="25" t="str">
        <f t="shared" si="70"/>
        <v/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hidden="1" x14ac:dyDescent="0.25">
      <c r="A479" s="25">
        <f t="shared" si="72"/>
        <v>478</v>
      </c>
      <c r="B479" s="25" t="s">
        <v>273</v>
      </c>
      <c r="C479" s="45">
        <v>45821</v>
      </c>
      <c r="D479" s="45">
        <v>45831</v>
      </c>
      <c r="E479" s="8">
        <v>323.39999999999998</v>
      </c>
      <c r="F479" s="8">
        <f t="shared" si="66"/>
        <v>28459.199999999997</v>
      </c>
      <c r="G479" s="54">
        <f t="shared" si="71"/>
        <v>28459.199999999997</v>
      </c>
      <c r="H479" s="25">
        <v>504135</v>
      </c>
      <c r="I479" s="25" t="s">
        <v>1520</v>
      </c>
      <c r="J479" s="25">
        <v>1</v>
      </c>
      <c r="K479" s="25">
        <v>1</v>
      </c>
      <c r="L479" s="25">
        <f t="shared" si="67"/>
        <v>0</v>
      </c>
      <c r="M479" s="25" t="s">
        <v>2012</v>
      </c>
      <c r="N479" s="45">
        <v>45860</v>
      </c>
      <c r="O479" s="54">
        <v>58481.5</v>
      </c>
      <c r="P479" s="25" t="s">
        <v>27</v>
      </c>
      <c r="Q479" s="25" t="s">
        <v>2001</v>
      </c>
      <c r="R479" s="25" t="s">
        <v>41</v>
      </c>
      <c r="S479" s="3">
        <v>4</v>
      </c>
      <c r="T479" s="55" t="s">
        <v>711</v>
      </c>
      <c r="U479" s="25" t="s">
        <v>19</v>
      </c>
      <c r="V479" s="25" t="str">
        <f>VLOOKUP(P479,'Customer List'!B:C,2,)</f>
        <v>Chandigarh</v>
      </c>
      <c r="W479" s="56"/>
      <c r="X479" s="45">
        <v>45861</v>
      </c>
      <c r="Y479" s="25">
        <f t="shared" si="68"/>
        <v>1</v>
      </c>
      <c r="Z479" s="25" t="str">
        <f t="shared" si="69"/>
        <v>Tuesday</v>
      </c>
      <c r="AA479" s="25" t="str">
        <f t="shared" si="70"/>
        <v>Wednesday</v>
      </c>
      <c r="AB479" s="25" t="str">
        <f>VLOOKUP(U479,'Currency Sheet'!A:C,3,)</f>
        <v>DOLLAR</v>
      </c>
      <c r="AC479" s="67" t="str">
        <f>VLOOKUP(P479,'Customer List'!B:D,3,)</f>
        <v>OutStation</v>
      </c>
    </row>
    <row r="480" spans="1:29" hidden="1" x14ac:dyDescent="0.25">
      <c r="A480" s="25">
        <f t="shared" si="72"/>
        <v>479</v>
      </c>
      <c r="B480" s="25" t="s">
        <v>273</v>
      </c>
      <c r="C480" s="45">
        <v>45821</v>
      </c>
      <c r="D480" s="45">
        <v>45831</v>
      </c>
      <c r="E480" s="8">
        <v>135.6</v>
      </c>
      <c r="F480" s="8">
        <f t="shared" si="66"/>
        <v>11932.8</v>
      </c>
      <c r="G480" s="54">
        <f t="shared" si="71"/>
        <v>11932.8</v>
      </c>
      <c r="H480" s="25">
        <v>505008</v>
      </c>
      <c r="I480" s="25" t="s">
        <v>1244</v>
      </c>
      <c r="J480" s="25">
        <v>1</v>
      </c>
      <c r="K480" s="25">
        <v>1</v>
      </c>
      <c r="L480" s="25">
        <f t="shared" si="67"/>
        <v>0</v>
      </c>
      <c r="M480" s="25" t="s">
        <v>740</v>
      </c>
      <c r="N480" s="45">
        <v>45838</v>
      </c>
      <c r="O480" s="54">
        <v>20396.5</v>
      </c>
      <c r="P480" s="25" t="s">
        <v>43</v>
      </c>
      <c r="Q480" s="25" t="s">
        <v>637</v>
      </c>
      <c r="R480" s="25" t="s">
        <v>638</v>
      </c>
      <c r="S480" s="3">
        <v>4</v>
      </c>
      <c r="T480" s="55" t="s">
        <v>609</v>
      </c>
      <c r="U480" s="25" t="s">
        <v>19</v>
      </c>
      <c r="V480" s="25" t="str">
        <f>VLOOKUP(P480,'Customer List'!B:C,2,)</f>
        <v>Faridabad</v>
      </c>
      <c r="W480" s="56"/>
      <c r="X480" s="45">
        <v>45838</v>
      </c>
      <c r="Y480" s="25">
        <f t="shared" si="68"/>
        <v>0</v>
      </c>
      <c r="Z480" s="25" t="str">
        <f t="shared" si="69"/>
        <v>Monday</v>
      </c>
      <c r="AA480" s="25" t="str">
        <f t="shared" si="70"/>
        <v>Monday</v>
      </c>
      <c r="AB480" s="25" t="str">
        <f>VLOOKUP(U480,'Currency Sheet'!A:C,3,)</f>
        <v>DOLLAR</v>
      </c>
      <c r="AC480" s="67" t="str">
        <f>VLOOKUP(P480,'Customer List'!B:D,3,)</f>
        <v>Local</v>
      </c>
    </row>
    <row r="481" spans="1:29" hidden="1" x14ac:dyDescent="0.25">
      <c r="A481" s="25">
        <f t="shared" si="72"/>
        <v>480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66"/>
        <v>28459.199999999997</v>
      </c>
      <c r="G481" s="54">
        <f t="shared" si="71"/>
        <v>28459.199999999997</v>
      </c>
      <c r="H481" s="25">
        <v>505710</v>
      </c>
      <c r="I481" s="25" t="s">
        <v>1521</v>
      </c>
      <c r="J481" s="25">
        <v>1</v>
      </c>
      <c r="K481" s="25">
        <v>1</v>
      </c>
      <c r="L481" s="25">
        <f t="shared" si="67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68"/>
        <v>1</v>
      </c>
      <c r="Z481" s="25" t="str">
        <f t="shared" si="69"/>
        <v>Tuesday</v>
      </c>
      <c r="AA481" s="25" t="str">
        <f t="shared" si="70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hidden="1" x14ac:dyDescent="0.25">
      <c r="A482" s="25">
        <f t="shared" si="72"/>
        <v>481</v>
      </c>
      <c r="B482" s="25" t="s">
        <v>273</v>
      </c>
      <c r="C482" s="45">
        <v>45821</v>
      </c>
      <c r="D482" s="45">
        <v>45831</v>
      </c>
      <c r="E482" s="8">
        <v>181.5</v>
      </c>
      <c r="F482" s="8">
        <f t="shared" si="66"/>
        <v>15972</v>
      </c>
      <c r="G482" s="54">
        <f t="shared" si="71"/>
        <v>15972</v>
      </c>
      <c r="H482" s="25">
        <v>505830</v>
      </c>
      <c r="I482" s="25" t="s">
        <v>1522</v>
      </c>
      <c r="J482" s="25">
        <v>1</v>
      </c>
      <c r="K482" s="25">
        <v>1</v>
      </c>
      <c r="L482" s="25">
        <f t="shared" si="67"/>
        <v>0</v>
      </c>
      <c r="M482" s="25" t="s">
        <v>635</v>
      </c>
      <c r="N482" s="45">
        <v>45835</v>
      </c>
      <c r="O482" s="54">
        <v>20691</v>
      </c>
      <c r="P482" s="25" t="s">
        <v>17</v>
      </c>
      <c r="Q482" s="25" t="s">
        <v>637</v>
      </c>
      <c r="R482" s="25" t="s">
        <v>638</v>
      </c>
      <c r="S482" s="3">
        <v>4</v>
      </c>
      <c r="T482" s="55"/>
      <c r="U482" s="25" t="s">
        <v>19</v>
      </c>
      <c r="V482" s="25" t="str">
        <f>VLOOKUP(P482,'Customer List'!B:C,2,)</f>
        <v>Delhi</v>
      </c>
      <c r="W482" s="56"/>
      <c r="X482" s="45">
        <v>45835</v>
      </c>
      <c r="Y482" s="25">
        <f t="shared" si="68"/>
        <v>0</v>
      </c>
      <c r="Z482" s="25" t="str">
        <f t="shared" si="69"/>
        <v>Friday</v>
      </c>
      <c r="AA482" s="25" t="str">
        <f t="shared" si="70"/>
        <v>Friday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hidden="1" x14ac:dyDescent="0.25">
      <c r="A483" s="25">
        <f t="shared" si="72"/>
        <v>482</v>
      </c>
      <c r="B483" s="25" t="s">
        <v>273</v>
      </c>
      <c r="C483" s="45">
        <v>45821</v>
      </c>
      <c r="D483" s="45">
        <v>45831</v>
      </c>
      <c r="E483" s="8">
        <v>177.75</v>
      </c>
      <c r="F483" s="8">
        <f t="shared" si="66"/>
        <v>15642</v>
      </c>
      <c r="G483" s="54">
        <f t="shared" si="71"/>
        <v>15642</v>
      </c>
      <c r="H483" s="25">
        <v>505835</v>
      </c>
      <c r="I483" s="25" t="s">
        <v>1523</v>
      </c>
      <c r="J483" s="25">
        <v>1</v>
      </c>
      <c r="K483" s="25">
        <v>1</v>
      </c>
      <c r="L483" s="25">
        <f t="shared" si="67"/>
        <v>0</v>
      </c>
      <c r="M483" s="25" t="s">
        <v>276</v>
      </c>
      <c r="N483" s="45">
        <v>45832</v>
      </c>
      <c r="O483" s="54">
        <v>18002.52</v>
      </c>
      <c r="P483" s="25" t="s">
        <v>277</v>
      </c>
      <c r="Q483" s="25">
        <v>58152369052</v>
      </c>
      <c r="R483" s="25" t="s">
        <v>41</v>
      </c>
      <c r="S483" s="3">
        <v>4</v>
      </c>
      <c r="T483" s="55"/>
      <c r="U483" s="25" t="s">
        <v>19</v>
      </c>
      <c r="V483" s="25" t="str">
        <f>VLOOKUP(P483,'Customer List'!B:C,2,)</f>
        <v>Pune</v>
      </c>
      <c r="W483" s="56"/>
      <c r="X483" s="45">
        <v>45833</v>
      </c>
      <c r="Y483" s="25">
        <f t="shared" si="68"/>
        <v>1</v>
      </c>
      <c r="Z483" s="25" t="str">
        <f t="shared" si="69"/>
        <v>Tuesday</v>
      </c>
      <c r="AA483" s="25" t="str">
        <f t="shared" si="70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hidden="1" x14ac:dyDescent="0.25">
      <c r="A484" s="25">
        <f t="shared" si="72"/>
        <v>483</v>
      </c>
      <c r="B484" s="25" t="s">
        <v>273</v>
      </c>
      <c r="C484" s="45">
        <v>45821</v>
      </c>
      <c r="D484" s="45">
        <v>45831</v>
      </c>
      <c r="E484" s="8">
        <v>204.75</v>
      </c>
      <c r="F484" s="8">
        <f t="shared" si="66"/>
        <v>18018</v>
      </c>
      <c r="G484" s="54">
        <f t="shared" si="71"/>
        <v>18018</v>
      </c>
      <c r="H484" s="25">
        <v>506333</v>
      </c>
      <c r="I484" s="25" t="s">
        <v>1524</v>
      </c>
      <c r="J484" s="25">
        <v>1</v>
      </c>
      <c r="K484" s="25">
        <v>1</v>
      </c>
      <c r="L484" s="25">
        <f t="shared" si="67"/>
        <v>0</v>
      </c>
      <c r="M484" s="25" t="s">
        <v>635</v>
      </c>
      <c r="N484" s="45">
        <v>45835</v>
      </c>
      <c r="O484" s="54">
        <v>23341.5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68"/>
        <v>0</v>
      </c>
      <c r="Z484" s="25" t="str">
        <f t="shared" si="69"/>
        <v>Friday</v>
      </c>
      <c r="AA484" s="25" t="str">
        <f t="shared" si="70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hidden="1" x14ac:dyDescent="0.25">
      <c r="A485" s="25">
        <f t="shared" si="72"/>
        <v>484</v>
      </c>
      <c r="B485" s="25" t="s">
        <v>273</v>
      </c>
      <c r="C485" s="45">
        <v>45821</v>
      </c>
      <c r="D485" s="45">
        <v>45831</v>
      </c>
      <c r="E485" s="8">
        <v>214.5</v>
      </c>
      <c r="F485" s="8">
        <f t="shared" si="66"/>
        <v>18876</v>
      </c>
      <c r="G485" s="54">
        <f t="shared" si="71"/>
        <v>18876</v>
      </c>
      <c r="H485" s="25">
        <v>506341</v>
      </c>
      <c r="I485" s="25" t="s">
        <v>1525</v>
      </c>
      <c r="J485" s="25">
        <v>1</v>
      </c>
      <c r="K485" s="25">
        <v>1</v>
      </c>
      <c r="L485" s="25">
        <f t="shared" si="67"/>
        <v>0</v>
      </c>
      <c r="M485" s="25" t="s">
        <v>740</v>
      </c>
      <c r="N485" s="45">
        <v>45838</v>
      </c>
      <c r="O485" s="54">
        <v>25811.5</v>
      </c>
      <c r="P485" s="25" t="s">
        <v>43</v>
      </c>
      <c r="Q485" s="25" t="s">
        <v>637</v>
      </c>
      <c r="R485" s="25" t="s">
        <v>638</v>
      </c>
      <c r="S485" s="3">
        <v>4</v>
      </c>
      <c r="T485" s="55" t="s">
        <v>609</v>
      </c>
      <c r="U485" s="25" t="s">
        <v>19</v>
      </c>
      <c r="V485" s="25" t="str">
        <f>VLOOKUP(P485,'Customer List'!B:C,2,)</f>
        <v>Faridabad</v>
      </c>
      <c r="W485" s="56"/>
      <c r="X485" s="45">
        <v>45838</v>
      </c>
      <c r="Y485" s="25">
        <f t="shared" si="68"/>
        <v>0</v>
      </c>
      <c r="Z485" s="25" t="str">
        <f t="shared" si="69"/>
        <v>Monday</v>
      </c>
      <c r="AA485" s="25" t="str">
        <f t="shared" si="70"/>
        <v>Monday</v>
      </c>
      <c r="AB485" s="25" t="str">
        <f>VLOOKUP(U485,'Currency Sheet'!A:C,3,)</f>
        <v>DOLLAR</v>
      </c>
      <c r="AC485" s="67" t="str">
        <f>VLOOKUP(P485,'Customer List'!B:D,3,)</f>
        <v>Local</v>
      </c>
    </row>
    <row r="486" spans="1:29" hidden="1" x14ac:dyDescent="0.25">
      <c r="A486" s="25">
        <f t="shared" si="72"/>
        <v>485</v>
      </c>
      <c r="B486" s="25" t="s">
        <v>273</v>
      </c>
      <c r="C486" s="45">
        <v>45821</v>
      </c>
      <c r="D486" s="45">
        <v>45831</v>
      </c>
      <c r="E486" s="8">
        <v>66</v>
      </c>
      <c r="F486" s="8">
        <f t="shared" si="66"/>
        <v>5808</v>
      </c>
      <c r="G486" s="54">
        <f t="shared" si="71"/>
        <v>5808</v>
      </c>
      <c r="H486" s="25">
        <v>506903</v>
      </c>
      <c r="I486" s="25" t="s">
        <v>143</v>
      </c>
      <c r="J486" s="25">
        <v>1</v>
      </c>
      <c r="K486" s="25">
        <v>1</v>
      </c>
      <c r="L486" s="25">
        <f t="shared" si="67"/>
        <v>0</v>
      </c>
      <c r="M486" s="25" t="s">
        <v>2012</v>
      </c>
      <c r="N486" s="45">
        <v>45860</v>
      </c>
      <c r="O486" s="54">
        <v>11935</v>
      </c>
      <c r="P486" s="25" t="s">
        <v>27</v>
      </c>
      <c r="Q486" s="25" t="s">
        <v>2001</v>
      </c>
      <c r="R486" s="25" t="s">
        <v>41</v>
      </c>
      <c r="S486" s="3">
        <v>4</v>
      </c>
      <c r="T486" s="55" t="s">
        <v>711</v>
      </c>
      <c r="U486" s="25" t="s">
        <v>19</v>
      </c>
      <c r="V486" s="25" t="str">
        <f>VLOOKUP(P486,'Customer List'!B:C,2,)</f>
        <v>Chandigarh</v>
      </c>
      <c r="W486" s="56"/>
      <c r="X486" s="45">
        <v>45861</v>
      </c>
      <c r="Y486" s="25">
        <f t="shared" si="68"/>
        <v>1</v>
      </c>
      <c r="Z486" s="25" t="str">
        <f t="shared" si="69"/>
        <v>Tuesday</v>
      </c>
      <c r="AA486" s="25" t="str">
        <f t="shared" si="70"/>
        <v>Wednesday</v>
      </c>
      <c r="AB486" s="25" t="str">
        <f>VLOOKUP(U486,'Currency Sheet'!A:C,3,)</f>
        <v>DOLLAR</v>
      </c>
      <c r="AC486" s="67" t="str">
        <f>VLOOKUP(P486,'Customer List'!B:D,3,)</f>
        <v>OutStation</v>
      </c>
    </row>
    <row r="487" spans="1:29" hidden="1" x14ac:dyDescent="0.25">
      <c r="A487" s="25">
        <f t="shared" si="72"/>
        <v>486</v>
      </c>
      <c r="B487" s="25" t="s">
        <v>273</v>
      </c>
      <c r="C487" s="45">
        <v>45821</v>
      </c>
      <c r="D487" s="45">
        <v>45831</v>
      </c>
      <c r="E487" s="8">
        <v>159</v>
      </c>
      <c r="F487" s="8">
        <f t="shared" si="66"/>
        <v>13992</v>
      </c>
      <c r="G487" s="54">
        <f t="shared" si="71"/>
        <v>13992</v>
      </c>
      <c r="H487" s="25">
        <v>506910</v>
      </c>
      <c r="I487" s="25" t="s">
        <v>1526</v>
      </c>
      <c r="J487" s="25">
        <v>1</v>
      </c>
      <c r="K487" s="25">
        <v>1</v>
      </c>
      <c r="L487" s="25">
        <f t="shared" si="67"/>
        <v>0</v>
      </c>
      <c r="M487" s="25" t="s">
        <v>740</v>
      </c>
      <c r="N487" s="45">
        <v>45838</v>
      </c>
      <c r="O487" s="54">
        <v>23916.25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68"/>
        <v>0</v>
      </c>
      <c r="Z487" s="25" t="str">
        <f t="shared" si="69"/>
        <v>Monday</v>
      </c>
      <c r="AA487" s="25" t="str">
        <f t="shared" si="70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hidden="1" x14ac:dyDescent="0.25">
      <c r="A488" s="25">
        <f t="shared" si="72"/>
        <v>487</v>
      </c>
      <c r="B488" s="25" t="s">
        <v>273</v>
      </c>
      <c r="C488" s="45">
        <v>45821</v>
      </c>
      <c r="D488" s="45">
        <v>45831</v>
      </c>
      <c r="E488" s="8">
        <v>208.2</v>
      </c>
      <c r="F488" s="8">
        <f t="shared" si="66"/>
        <v>18321.599999999999</v>
      </c>
      <c r="G488" s="54">
        <f t="shared" si="71"/>
        <v>18321.599999999999</v>
      </c>
      <c r="H488" s="25">
        <v>506938</v>
      </c>
      <c r="I488" s="25" t="s">
        <v>1527</v>
      </c>
      <c r="J488" s="25">
        <v>1</v>
      </c>
      <c r="K488" s="25">
        <v>1</v>
      </c>
      <c r="L488" s="25">
        <f t="shared" si="67"/>
        <v>0</v>
      </c>
      <c r="M488" s="25" t="s">
        <v>737</v>
      </c>
      <c r="N488" s="45">
        <v>45836</v>
      </c>
      <c r="O488" s="54">
        <v>37649.5</v>
      </c>
      <c r="P488" s="25" t="s">
        <v>653</v>
      </c>
      <c r="Q488" s="25" t="s">
        <v>1131</v>
      </c>
      <c r="R488" s="25" t="s">
        <v>1131</v>
      </c>
      <c r="S488" s="3">
        <v>4</v>
      </c>
      <c r="T488" s="55" t="s">
        <v>1132</v>
      </c>
      <c r="U488" s="25" t="s">
        <v>19</v>
      </c>
      <c r="V488" s="25" t="str">
        <f>VLOOKUP(P488,'Customer List'!B:C,2,)</f>
        <v>Ropar</v>
      </c>
      <c r="W488" s="56"/>
      <c r="X488" s="45"/>
      <c r="Y488" s="25" t="str">
        <f t="shared" si="68"/>
        <v/>
      </c>
      <c r="Z488" s="25" t="str">
        <f t="shared" si="69"/>
        <v>Saturday</v>
      </c>
      <c r="AA488" s="25" t="str">
        <f t="shared" si="70"/>
        <v/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hidden="1" x14ac:dyDescent="0.25">
      <c r="A489" s="25">
        <f t="shared" si="72"/>
        <v>488</v>
      </c>
      <c r="B489" s="25" t="s">
        <v>273</v>
      </c>
      <c r="C489" s="45">
        <v>45821</v>
      </c>
      <c r="D489" s="45">
        <v>45831</v>
      </c>
      <c r="E489" s="8">
        <v>214.5</v>
      </c>
      <c r="F489" s="8">
        <f t="shared" si="66"/>
        <v>18876</v>
      </c>
      <c r="G489" s="54">
        <f t="shared" si="71"/>
        <v>18876</v>
      </c>
      <c r="H489" s="25">
        <v>506941</v>
      </c>
      <c r="I489" s="25" t="s">
        <v>1528</v>
      </c>
      <c r="J489" s="25">
        <v>1</v>
      </c>
      <c r="K489" s="25">
        <v>1</v>
      </c>
      <c r="L489" s="25">
        <f t="shared" si="67"/>
        <v>0</v>
      </c>
      <c r="M489" s="25" t="s">
        <v>635</v>
      </c>
      <c r="N489" s="45">
        <v>45835</v>
      </c>
      <c r="O489" s="54">
        <v>24453</v>
      </c>
      <c r="P489" s="25" t="s">
        <v>17</v>
      </c>
      <c r="Q489" s="25" t="s">
        <v>637</v>
      </c>
      <c r="R489" s="25" t="s">
        <v>638</v>
      </c>
      <c r="S489" s="3">
        <v>4</v>
      </c>
      <c r="T489" s="55"/>
      <c r="U489" s="25" t="s">
        <v>19</v>
      </c>
      <c r="V489" s="25" t="str">
        <f>VLOOKUP(P489,'Customer List'!B:C,2,)</f>
        <v>Delhi</v>
      </c>
      <c r="W489" s="56"/>
      <c r="X489" s="45">
        <v>45835</v>
      </c>
      <c r="Y489" s="25">
        <f t="shared" si="68"/>
        <v>0</v>
      </c>
      <c r="Z489" s="25" t="str">
        <f t="shared" si="69"/>
        <v>Friday</v>
      </c>
      <c r="AA489" s="25" t="str">
        <f t="shared" si="70"/>
        <v>Friday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hidden="1" x14ac:dyDescent="0.25">
      <c r="A490" s="25">
        <f t="shared" si="72"/>
        <v>489</v>
      </c>
      <c r="B490" s="25" t="s">
        <v>273</v>
      </c>
      <c r="C490" s="45">
        <v>45821</v>
      </c>
      <c r="D490" s="45">
        <v>45831</v>
      </c>
      <c r="E490" s="8">
        <v>70.8</v>
      </c>
      <c r="F490" s="8">
        <f t="shared" si="66"/>
        <v>6230.4</v>
      </c>
      <c r="G490" s="54">
        <f t="shared" si="71"/>
        <v>6230.4</v>
      </c>
      <c r="H490" s="25">
        <v>613401</v>
      </c>
      <c r="I490" s="25" t="s">
        <v>1529</v>
      </c>
      <c r="J490" s="25">
        <v>1</v>
      </c>
      <c r="K490" s="25">
        <v>1</v>
      </c>
      <c r="L490" s="25">
        <f t="shared" si="67"/>
        <v>0</v>
      </c>
      <c r="M490" s="25" t="s">
        <v>807</v>
      </c>
      <c r="N490" s="45">
        <v>45840</v>
      </c>
      <c r="O490" s="54">
        <v>7774.47</v>
      </c>
      <c r="P490" s="25" t="s">
        <v>279</v>
      </c>
      <c r="Q490" s="25">
        <v>58152715250</v>
      </c>
      <c r="R490" s="25" t="s">
        <v>41</v>
      </c>
      <c r="S490" s="3">
        <v>4</v>
      </c>
      <c r="T490" s="55" t="s">
        <v>815</v>
      </c>
      <c r="U490" s="25" t="s">
        <v>19</v>
      </c>
      <c r="V490" s="25" t="str">
        <f>VLOOKUP(P490,'Customer List'!B:C,2,)</f>
        <v>Lucknow</v>
      </c>
      <c r="W490" s="56"/>
      <c r="X490" s="45">
        <v>45843</v>
      </c>
      <c r="Y490" s="25">
        <f t="shared" si="68"/>
        <v>3</v>
      </c>
      <c r="Z490" s="25" t="str">
        <f t="shared" si="69"/>
        <v>Wednesday</v>
      </c>
      <c r="AA490" s="25" t="str">
        <f t="shared" si="70"/>
        <v>Saturday</v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hidden="1" x14ac:dyDescent="0.25">
      <c r="A491" s="25">
        <f t="shared" si="72"/>
        <v>490</v>
      </c>
      <c r="B491" s="25" t="s">
        <v>273</v>
      </c>
      <c r="C491" s="45">
        <v>45821</v>
      </c>
      <c r="D491" s="45">
        <v>45831</v>
      </c>
      <c r="E491" s="8">
        <v>229.2</v>
      </c>
      <c r="F491" s="8">
        <f t="shared" si="66"/>
        <v>20169.599999999999</v>
      </c>
      <c r="G491" s="54">
        <f t="shared" si="71"/>
        <v>20169.599999999999</v>
      </c>
      <c r="H491" s="25">
        <v>644828</v>
      </c>
      <c r="I491" s="25" t="s">
        <v>1530</v>
      </c>
      <c r="J491" s="25">
        <v>1</v>
      </c>
      <c r="K491" s="25">
        <v>1</v>
      </c>
      <c r="L491" s="25">
        <f t="shared" si="67"/>
        <v>0</v>
      </c>
      <c r="M491" s="25" t="s">
        <v>737</v>
      </c>
      <c r="N491" s="45">
        <v>45836</v>
      </c>
      <c r="O491" s="54">
        <v>41447</v>
      </c>
      <c r="P491" s="25" t="s">
        <v>653</v>
      </c>
      <c r="Q491" s="25" t="s">
        <v>1131</v>
      </c>
      <c r="R491" s="25" t="s">
        <v>1131</v>
      </c>
      <c r="S491" s="3">
        <v>4</v>
      </c>
      <c r="T491" s="55" t="s">
        <v>1132</v>
      </c>
      <c r="U491" s="25" t="s">
        <v>19</v>
      </c>
      <c r="V491" s="25" t="str">
        <f>VLOOKUP(P491,'Customer List'!B:C,2,)</f>
        <v>Ropar</v>
      </c>
      <c r="W491" s="56"/>
      <c r="X491" s="45"/>
      <c r="Y491" s="25" t="str">
        <f t="shared" si="68"/>
        <v/>
      </c>
      <c r="Z491" s="25" t="str">
        <f t="shared" si="69"/>
        <v>Saturday</v>
      </c>
      <c r="AA491" s="25" t="str">
        <f t="shared" si="70"/>
        <v/>
      </c>
      <c r="AB491" s="25" t="str">
        <f>VLOOKUP(U491,'Currency Sheet'!A:C,3,)</f>
        <v>DOLLAR</v>
      </c>
      <c r="AC491" s="67" t="str">
        <f>VLOOKUP(P491,'Customer List'!B:D,3,)</f>
        <v>OutStation</v>
      </c>
    </row>
    <row r="492" spans="1:29" hidden="1" x14ac:dyDescent="0.25">
      <c r="A492" s="25">
        <f t="shared" si="72"/>
        <v>491</v>
      </c>
      <c r="B492" s="25" t="s">
        <v>273</v>
      </c>
      <c r="C492" s="45">
        <v>45821</v>
      </c>
      <c r="D492" s="45">
        <v>45831</v>
      </c>
      <c r="E492" s="8">
        <v>95.4</v>
      </c>
      <c r="F492" s="8">
        <f t="shared" si="66"/>
        <v>8395.2000000000007</v>
      </c>
      <c r="G492" s="54">
        <f t="shared" si="71"/>
        <v>8395.2000000000007</v>
      </c>
      <c r="H492" s="25">
        <v>652509</v>
      </c>
      <c r="I492" s="25" t="s">
        <v>1531</v>
      </c>
      <c r="J492" s="25">
        <v>1</v>
      </c>
      <c r="K492" s="25">
        <v>1</v>
      </c>
      <c r="L492" s="25">
        <f t="shared" si="67"/>
        <v>0</v>
      </c>
      <c r="M492" s="25" t="s">
        <v>274</v>
      </c>
      <c r="N492" s="45">
        <v>45833</v>
      </c>
      <c r="O492" s="54">
        <v>15264</v>
      </c>
      <c r="P492" s="25" t="s">
        <v>209</v>
      </c>
      <c r="Q492" s="25" t="s">
        <v>1131</v>
      </c>
      <c r="R492" s="25" t="s">
        <v>1131</v>
      </c>
      <c r="S492" s="3">
        <v>4</v>
      </c>
      <c r="T492" s="55"/>
      <c r="U492" s="25" t="s">
        <v>19</v>
      </c>
      <c r="V492" s="25" t="str">
        <f>VLOOKUP(P492,'Customer List'!B:C,2,)</f>
        <v>Delhi</v>
      </c>
      <c r="W492" s="56"/>
      <c r="X492" s="45"/>
      <c r="Y492" s="25" t="str">
        <f t="shared" si="68"/>
        <v/>
      </c>
      <c r="Z492" s="25" t="str">
        <f t="shared" si="69"/>
        <v>Wednesday</v>
      </c>
      <c r="AA492" s="25" t="str">
        <f t="shared" si="70"/>
        <v/>
      </c>
      <c r="AB492" s="25" t="str">
        <f>VLOOKUP(U492,'Currency Sheet'!A:C,3,)</f>
        <v>DOLLAR</v>
      </c>
      <c r="AC492" s="67" t="str">
        <f>VLOOKUP(P492,'Customer List'!B:D,3,)</f>
        <v>Local</v>
      </c>
    </row>
    <row r="493" spans="1:29" hidden="1" x14ac:dyDescent="0.25">
      <c r="A493" s="25">
        <f t="shared" si="72"/>
        <v>492</v>
      </c>
      <c r="B493" s="25" t="s">
        <v>273</v>
      </c>
      <c r="C493" s="45">
        <v>45821</v>
      </c>
      <c r="D493" s="45">
        <v>45831</v>
      </c>
      <c r="E493" s="8">
        <v>82.6</v>
      </c>
      <c r="F493" s="8">
        <f t="shared" si="66"/>
        <v>7268.7999999999993</v>
      </c>
      <c r="G493" s="54">
        <f t="shared" si="71"/>
        <v>7268.7999999999993</v>
      </c>
      <c r="H493" s="25">
        <v>740368</v>
      </c>
      <c r="I493" s="25" t="s">
        <v>1532</v>
      </c>
      <c r="J493" s="25">
        <v>1</v>
      </c>
      <c r="K493" s="25">
        <v>1</v>
      </c>
      <c r="L493" s="25">
        <f t="shared" si="67"/>
        <v>0</v>
      </c>
      <c r="M493" s="25" t="s">
        <v>305</v>
      </c>
      <c r="N493" s="45">
        <v>45832</v>
      </c>
      <c r="O493" s="54">
        <v>1089</v>
      </c>
      <c r="P493" s="25" t="s">
        <v>243</v>
      </c>
      <c r="Q493" s="25">
        <v>58152374722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Mumbai</v>
      </c>
      <c r="W493" s="56"/>
      <c r="X493" s="45">
        <v>45833</v>
      </c>
      <c r="Y493" s="25">
        <f t="shared" si="68"/>
        <v>1</v>
      </c>
      <c r="Z493" s="25" t="str">
        <f t="shared" si="69"/>
        <v>Tuesday</v>
      </c>
      <c r="AA493" s="25" t="str">
        <f t="shared" si="70"/>
        <v>Wednesday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hidden="1" x14ac:dyDescent="0.25">
      <c r="A494" s="25">
        <f t="shared" si="72"/>
        <v>493</v>
      </c>
      <c r="B494" s="25" t="s">
        <v>273</v>
      </c>
      <c r="C494" s="45">
        <v>45821</v>
      </c>
      <c r="D494" s="45">
        <v>45831</v>
      </c>
      <c r="E494" s="8">
        <v>201</v>
      </c>
      <c r="F494" s="8">
        <f t="shared" si="66"/>
        <v>17688</v>
      </c>
      <c r="G494" s="54">
        <f t="shared" si="71"/>
        <v>35376</v>
      </c>
      <c r="H494" s="25">
        <v>825701</v>
      </c>
      <c r="I494" s="25" t="s">
        <v>1533</v>
      </c>
      <c r="J494" s="25">
        <v>2</v>
      </c>
      <c r="K494" s="25">
        <v>2</v>
      </c>
      <c r="L494" s="25">
        <f t="shared" si="67"/>
        <v>0</v>
      </c>
      <c r="M494" s="25" t="s">
        <v>306</v>
      </c>
      <c r="N494" s="45">
        <v>45832</v>
      </c>
      <c r="O494" s="54">
        <v>76849</v>
      </c>
      <c r="P494" s="25" t="s">
        <v>303</v>
      </c>
      <c r="Q494" s="25">
        <v>58152370916</v>
      </c>
      <c r="R494" s="25" t="s">
        <v>41</v>
      </c>
      <c r="S494" s="3">
        <v>4</v>
      </c>
      <c r="T494" s="55"/>
      <c r="U494" s="25" t="s">
        <v>19</v>
      </c>
      <c r="V494" s="25" t="str">
        <f>VLOOKUP(P494,'Customer List'!B:C,2,)</f>
        <v>Banglore</v>
      </c>
      <c r="W494" s="56"/>
      <c r="X494" s="45">
        <v>45835</v>
      </c>
      <c r="Y494" s="25">
        <f t="shared" si="68"/>
        <v>3</v>
      </c>
      <c r="Z494" s="25" t="str">
        <f t="shared" si="69"/>
        <v>Tuesday</v>
      </c>
      <c r="AA494" s="25" t="str">
        <f t="shared" si="70"/>
        <v>Friday</v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hidden="1" x14ac:dyDescent="0.25">
      <c r="A495" s="25">
        <f t="shared" si="72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6"/>
        <v>5376.8</v>
      </c>
      <c r="G495" s="54">
        <f t="shared" si="71"/>
        <v>53768</v>
      </c>
      <c r="H495" s="25" t="s">
        <v>307</v>
      </c>
      <c r="I495" s="25" t="s">
        <v>308</v>
      </c>
      <c r="J495" s="25">
        <v>10</v>
      </c>
      <c r="K495" s="25">
        <v>10</v>
      </c>
      <c r="L495" s="25">
        <f t="shared" si="67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8"/>
        <v/>
      </c>
      <c r="Z495" s="25" t="str">
        <f t="shared" si="69"/>
        <v>Saturday</v>
      </c>
      <c r="AA495" s="25" t="str">
        <f t="shared" si="70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hidden="1" x14ac:dyDescent="0.25">
      <c r="A496" s="25">
        <f t="shared" si="72"/>
        <v>495</v>
      </c>
      <c r="B496" s="25">
        <v>90228065</v>
      </c>
      <c r="C496" s="45">
        <v>45804</v>
      </c>
      <c r="D496" s="45">
        <v>45810</v>
      </c>
      <c r="E496" s="8">
        <v>61.1</v>
      </c>
      <c r="F496" s="8">
        <f t="shared" si="66"/>
        <v>5376.8</v>
      </c>
      <c r="G496" s="54">
        <f t="shared" si="71"/>
        <v>53768</v>
      </c>
      <c r="H496" s="25" t="s">
        <v>312</v>
      </c>
      <c r="I496" s="25" t="s">
        <v>313</v>
      </c>
      <c r="J496" s="25">
        <v>10</v>
      </c>
      <c r="K496" s="25">
        <v>10</v>
      </c>
      <c r="L496" s="25">
        <f t="shared" si="67"/>
        <v>0</v>
      </c>
      <c r="M496" s="25" t="s">
        <v>309</v>
      </c>
      <c r="N496" s="45">
        <v>45822</v>
      </c>
      <c r="O496" s="54">
        <v>78208</v>
      </c>
      <c r="P496" s="25" t="s">
        <v>310</v>
      </c>
      <c r="Q496" s="25"/>
      <c r="R496" s="25"/>
      <c r="S496" s="3">
        <v>4</v>
      </c>
      <c r="T496" s="55"/>
      <c r="U496" s="25" t="s">
        <v>2791</v>
      </c>
      <c r="V496" s="25" t="str">
        <f>VLOOKUP(P496,'Customer List'!B:C,2,)</f>
        <v>Banglore</v>
      </c>
      <c r="W496" s="56"/>
      <c r="X496" s="45"/>
      <c r="Y496" s="25" t="str">
        <f t="shared" si="68"/>
        <v/>
      </c>
      <c r="Z496" s="25" t="str">
        <f t="shared" si="69"/>
        <v>Saturday</v>
      </c>
      <c r="AA496" s="25" t="str">
        <f t="shared" si="70"/>
        <v/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hidden="1" x14ac:dyDescent="0.25">
      <c r="A497" s="25">
        <f t="shared" si="72"/>
        <v>496</v>
      </c>
      <c r="B497" s="25">
        <v>90228940</v>
      </c>
      <c r="C497" s="45">
        <v>45828</v>
      </c>
      <c r="D497" s="45">
        <v>45831</v>
      </c>
      <c r="E497" s="8">
        <v>324.8</v>
      </c>
      <c r="F497" s="8">
        <f t="shared" si="66"/>
        <v>28582.400000000001</v>
      </c>
      <c r="G497" s="54">
        <f t="shared" si="71"/>
        <v>28582.400000000001</v>
      </c>
      <c r="H497" s="25" t="s">
        <v>314</v>
      </c>
      <c r="I497" s="25" t="s">
        <v>315</v>
      </c>
      <c r="J497" s="25">
        <v>1</v>
      </c>
      <c r="K497" s="25">
        <v>1</v>
      </c>
      <c r="L497" s="25">
        <f t="shared" si="67"/>
        <v>0</v>
      </c>
      <c r="M497" s="25" t="s">
        <v>861</v>
      </c>
      <c r="N497" s="45">
        <v>45843</v>
      </c>
      <c r="O497" s="54">
        <v>0</v>
      </c>
      <c r="P497" s="25" t="s">
        <v>243</v>
      </c>
      <c r="Q497" s="25">
        <v>58152845796</v>
      </c>
      <c r="R497" s="25" t="s">
        <v>41</v>
      </c>
      <c r="S497" s="3">
        <v>4</v>
      </c>
      <c r="T497" s="55" t="s">
        <v>862</v>
      </c>
      <c r="U497" s="25" t="s">
        <v>2791</v>
      </c>
      <c r="V497" s="25" t="str">
        <f>VLOOKUP(P497,'Customer List'!B:C,2,)</f>
        <v>Mumbai</v>
      </c>
      <c r="W497" s="56"/>
      <c r="X497" s="45">
        <v>45845</v>
      </c>
      <c r="Y497" s="25">
        <f t="shared" si="68"/>
        <v>2</v>
      </c>
      <c r="Z497" s="25" t="str">
        <f t="shared" si="69"/>
        <v>Saturday</v>
      </c>
      <c r="AA497" s="25" t="str">
        <f t="shared" si="70"/>
        <v>Monday</v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hidden="1" x14ac:dyDescent="0.25">
      <c r="A498" s="25">
        <f t="shared" si="72"/>
        <v>497</v>
      </c>
      <c r="B498" s="25" t="s">
        <v>316</v>
      </c>
      <c r="C498" s="45">
        <v>45806</v>
      </c>
      <c r="D498" s="45">
        <v>45811</v>
      </c>
      <c r="E498" s="8">
        <v>4906.82</v>
      </c>
      <c r="F498" s="8">
        <f t="shared" si="66"/>
        <v>431800.16</v>
      </c>
      <c r="G498" s="54">
        <f t="shared" si="71"/>
        <v>431800.16</v>
      </c>
      <c r="H498" s="25" t="s">
        <v>317</v>
      </c>
      <c r="I498" s="25" t="s">
        <v>318</v>
      </c>
      <c r="J498" s="25">
        <v>1</v>
      </c>
      <c r="K498" s="25">
        <v>1</v>
      </c>
      <c r="L498" s="25">
        <f t="shared" si="67"/>
        <v>0</v>
      </c>
      <c r="M498" s="25" t="s">
        <v>319</v>
      </c>
      <c r="N498" s="45">
        <v>45812</v>
      </c>
      <c r="O498" s="54">
        <v>1197243.44</v>
      </c>
      <c r="P498" s="25" t="s">
        <v>320</v>
      </c>
      <c r="Q498" s="25"/>
      <c r="R498" s="25"/>
      <c r="S498" s="3"/>
      <c r="T498" s="55"/>
      <c r="U498" s="25" t="s">
        <v>321</v>
      </c>
      <c r="V498" s="25" t="str">
        <f>VLOOKUP(P498,'Customer List'!B:C,2,)</f>
        <v>Gujrat</v>
      </c>
      <c r="W498" s="56"/>
      <c r="X498" s="45"/>
      <c r="Y498" s="25" t="str">
        <f t="shared" si="68"/>
        <v/>
      </c>
      <c r="Z498" s="25" t="str">
        <f t="shared" si="69"/>
        <v>Wednesday</v>
      </c>
      <c r="AA498" s="25" t="str">
        <f t="shared" si="70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hidden="1" x14ac:dyDescent="0.25">
      <c r="A499" s="25">
        <f t="shared" si="72"/>
        <v>498</v>
      </c>
      <c r="B499" s="25" t="s">
        <v>14</v>
      </c>
      <c r="C499" s="45">
        <v>45808</v>
      </c>
      <c r="D499" s="45">
        <v>45808</v>
      </c>
      <c r="E499" s="8">
        <v>236.6</v>
      </c>
      <c r="F499" s="8">
        <f t="shared" si="66"/>
        <v>20820.8</v>
      </c>
      <c r="G499" s="54">
        <f t="shared" si="71"/>
        <v>20820.8</v>
      </c>
      <c r="H499" s="25" t="s">
        <v>322</v>
      </c>
      <c r="I499" s="25" t="s">
        <v>323</v>
      </c>
      <c r="J499" s="25">
        <v>1</v>
      </c>
      <c r="K499" s="25">
        <v>1</v>
      </c>
      <c r="L499" s="25">
        <f t="shared" si="67"/>
        <v>0</v>
      </c>
      <c r="M499" s="25" t="s">
        <v>324</v>
      </c>
      <c r="N499" s="45">
        <v>45813</v>
      </c>
      <c r="O499" s="54">
        <v>30504.5</v>
      </c>
      <c r="P499" s="25" t="s">
        <v>31</v>
      </c>
      <c r="Q499" s="25" t="s">
        <v>637</v>
      </c>
      <c r="R499" s="25" t="s">
        <v>638</v>
      </c>
      <c r="S499" s="3">
        <v>4</v>
      </c>
      <c r="T499" s="55" t="s">
        <v>325</v>
      </c>
      <c r="U499" s="25" t="s">
        <v>321</v>
      </c>
      <c r="V499" s="25" t="str">
        <f>VLOOKUP(P499,'Customer List'!B:C,2,)</f>
        <v>Delhi</v>
      </c>
      <c r="W499" s="56"/>
      <c r="X499" s="45">
        <v>45813</v>
      </c>
      <c r="Y499" s="25">
        <f t="shared" si="68"/>
        <v>0</v>
      </c>
      <c r="Z499" s="25" t="str">
        <f t="shared" si="69"/>
        <v>Thursday</v>
      </c>
      <c r="AA499" s="25" t="str">
        <f t="shared" si="70"/>
        <v>Thursday</v>
      </c>
      <c r="AB499" s="25" t="str">
        <f>VLOOKUP(U499,'Currency Sheet'!A:C,3,)</f>
        <v>DOLLAR</v>
      </c>
      <c r="AC499" s="67" t="str">
        <f>VLOOKUP(P499,'Customer List'!B:D,3,)</f>
        <v>Local</v>
      </c>
    </row>
    <row r="500" spans="1:29" hidden="1" x14ac:dyDescent="0.25">
      <c r="A500" s="25">
        <f t="shared" si="72"/>
        <v>499</v>
      </c>
      <c r="B500" s="25" t="s">
        <v>326</v>
      </c>
      <c r="C500" s="45">
        <v>45807</v>
      </c>
      <c r="D500" s="45">
        <v>45814</v>
      </c>
      <c r="E500" s="8">
        <v>105.46</v>
      </c>
      <c r="F500" s="8">
        <f t="shared" si="66"/>
        <v>9280.48</v>
      </c>
      <c r="G500" s="54">
        <f t="shared" si="71"/>
        <v>9280.48</v>
      </c>
      <c r="H500" s="25" t="s">
        <v>327</v>
      </c>
      <c r="I500" s="25" t="s">
        <v>328</v>
      </c>
      <c r="J500" s="25">
        <v>1</v>
      </c>
      <c r="K500" s="25">
        <v>1</v>
      </c>
      <c r="L500" s="25">
        <f t="shared" si="67"/>
        <v>0</v>
      </c>
      <c r="M500" s="25" t="s">
        <v>329</v>
      </c>
      <c r="N500" s="45">
        <v>45815</v>
      </c>
      <c r="O500" s="54">
        <v>15818.25</v>
      </c>
      <c r="P500" s="25" t="s">
        <v>27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Chandigarh</v>
      </c>
      <c r="W500" s="56"/>
      <c r="X500" s="45"/>
      <c r="Y500" s="25" t="str">
        <f t="shared" si="68"/>
        <v/>
      </c>
      <c r="Z500" s="25" t="str">
        <f t="shared" si="69"/>
        <v>Saturday</v>
      </c>
      <c r="AA500" s="25" t="str">
        <f t="shared" si="70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hidden="1" x14ac:dyDescent="0.25">
      <c r="A501" s="25">
        <f t="shared" si="72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6"/>
        <v>32912</v>
      </c>
      <c r="G501" s="54">
        <f t="shared" si="71"/>
        <v>32912</v>
      </c>
      <c r="H501" s="25" t="s">
        <v>330</v>
      </c>
      <c r="I501" s="25" t="s">
        <v>331</v>
      </c>
      <c r="J501" s="25">
        <v>1</v>
      </c>
      <c r="K501" s="25">
        <v>1</v>
      </c>
      <c r="L501" s="25">
        <f t="shared" si="67"/>
        <v>0</v>
      </c>
      <c r="M501" s="25" t="s">
        <v>332</v>
      </c>
      <c r="N501" s="45">
        <v>45815</v>
      </c>
      <c r="O501" s="54">
        <v>67373.039999999994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8"/>
        <v/>
      </c>
      <c r="Z501" s="25" t="str">
        <f t="shared" si="69"/>
        <v>Saturday</v>
      </c>
      <c r="AA501" s="25" t="str">
        <f t="shared" si="70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hidden="1" x14ac:dyDescent="0.25">
      <c r="A502" s="25">
        <f t="shared" si="72"/>
        <v>501</v>
      </c>
      <c r="B502" s="25" t="s">
        <v>326</v>
      </c>
      <c r="C502" s="45">
        <v>45807</v>
      </c>
      <c r="D502" s="45">
        <v>45814</v>
      </c>
      <c r="E502" s="8">
        <v>374</v>
      </c>
      <c r="F502" s="8">
        <f t="shared" si="66"/>
        <v>32912</v>
      </c>
      <c r="G502" s="54">
        <f t="shared" si="71"/>
        <v>32912</v>
      </c>
      <c r="H502" s="25" t="s">
        <v>334</v>
      </c>
      <c r="I502" s="25" t="s">
        <v>335</v>
      </c>
      <c r="J502" s="25">
        <v>1</v>
      </c>
      <c r="K502" s="25">
        <v>1</v>
      </c>
      <c r="L502" s="25">
        <f t="shared" si="67"/>
        <v>0</v>
      </c>
      <c r="M502" s="25" t="s">
        <v>336</v>
      </c>
      <c r="N502" s="45">
        <v>45815</v>
      </c>
      <c r="O502" s="54">
        <v>41562.959999999999</v>
      </c>
      <c r="P502" s="25" t="s">
        <v>333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Banglore</v>
      </c>
      <c r="W502" s="56"/>
      <c r="X502" s="45"/>
      <c r="Y502" s="25" t="str">
        <f t="shared" si="68"/>
        <v/>
      </c>
      <c r="Z502" s="25" t="str">
        <f t="shared" si="69"/>
        <v>Saturday</v>
      </c>
      <c r="AA502" s="25" t="str">
        <f t="shared" si="70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hidden="1" x14ac:dyDescent="0.25">
      <c r="A503" s="25">
        <f t="shared" si="72"/>
        <v>502</v>
      </c>
      <c r="B503" s="25" t="s">
        <v>326</v>
      </c>
      <c r="C503" s="45">
        <v>45807</v>
      </c>
      <c r="D503" s="45">
        <v>45814</v>
      </c>
      <c r="E503" s="8">
        <v>188</v>
      </c>
      <c r="F503" s="8">
        <f t="shared" si="66"/>
        <v>16544</v>
      </c>
      <c r="G503" s="54">
        <f t="shared" si="71"/>
        <v>16544</v>
      </c>
      <c r="H503" s="25" t="s">
        <v>373</v>
      </c>
      <c r="I503" s="25" t="s">
        <v>337</v>
      </c>
      <c r="J503" s="25">
        <v>1</v>
      </c>
      <c r="K503" s="25">
        <v>1</v>
      </c>
      <c r="L503" s="25">
        <f t="shared" si="67"/>
        <v>0</v>
      </c>
      <c r="M503" s="25" t="s">
        <v>338</v>
      </c>
      <c r="N503" s="45">
        <v>45815</v>
      </c>
      <c r="O503" s="54">
        <v>23730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8"/>
        <v/>
      </c>
      <c r="Z503" s="25" t="str">
        <f t="shared" si="69"/>
        <v>Saturday</v>
      </c>
      <c r="AA503" s="25" t="str">
        <f t="shared" si="70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hidden="1" x14ac:dyDescent="0.25">
      <c r="A504" s="25">
        <f t="shared" si="72"/>
        <v>503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66"/>
        <v>32912</v>
      </c>
      <c r="G504" s="54">
        <f t="shared" si="71"/>
        <v>32912</v>
      </c>
      <c r="H504" s="25" t="s">
        <v>339</v>
      </c>
      <c r="I504" s="25" t="s">
        <v>340</v>
      </c>
      <c r="J504" s="25">
        <v>1</v>
      </c>
      <c r="K504" s="25">
        <v>1</v>
      </c>
      <c r="L504" s="25">
        <f t="shared" si="67"/>
        <v>0</v>
      </c>
      <c r="M504" s="25" t="s">
        <v>338</v>
      </c>
      <c r="N504" s="45">
        <v>45815</v>
      </c>
      <c r="O504" s="54">
        <v>56070</v>
      </c>
      <c r="P504" s="25" t="s">
        <v>166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Lucknow</v>
      </c>
      <c r="W504" s="56"/>
      <c r="X504" s="45"/>
      <c r="Y504" s="25" t="str">
        <f t="shared" si="68"/>
        <v/>
      </c>
      <c r="Z504" s="25" t="str">
        <f t="shared" si="69"/>
        <v>Saturday</v>
      </c>
      <c r="AA504" s="25" t="str">
        <f t="shared" si="70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hidden="1" x14ac:dyDescent="0.25">
      <c r="A505" s="25">
        <f t="shared" si="72"/>
        <v>504</v>
      </c>
      <c r="B505" s="25" t="s">
        <v>326</v>
      </c>
      <c r="C505" s="45">
        <v>45807</v>
      </c>
      <c r="D505" s="45">
        <v>45814</v>
      </c>
      <c r="E505" s="8">
        <v>441</v>
      </c>
      <c r="F505" s="8">
        <f t="shared" si="66"/>
        <v>38808</v>
      </c>
      <c r="G505" s="54">
        <f t="shared" si="71"/>
        <v>38808</v>
      </c>
      <c r="H505" s="25" t="s">
        <v>341</v>
      </c>
      <c r="I505" s="25" t="s">
        <v>337</v>
      </c>
      <c r="J505" s="25">
        <v>1</v>
      </c>
      <c r="K505" s="25">
        <v>1</v>
      </c>
      <c r="L505" s="25">
        <f t="shared" si="67"/>
        <v>0</v>
      </c>
      <c r="M505" s="25" t="s">
        <v>342</v>
      </c>
      <c r="N505" s="45">
        <v>45819</v>
      </c>
      <c r="O505" s="54">
        <v>64260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8"/>
        <v/>
      </c>
      <c r="Z505" s="25" t="str">
        <f t="shared" si="69"/>
        <v>Wednesday</v>
      </c>
      <c r="AA505" s="25" t="str">
        <f t="shared" si="70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hidden="1" x14ac:dyDescent="0.25">
      <c r="A506" s="25">
        <f t="shared" si="72"/>
        <v>505</v>
      </c>
      <c r="B506" s="25" t="s">
        <v>326</v>
      </c>
      <c r="C506" s="45">
        <v>45807</v>
      </c>
      <c r="D506" s="45">
        <v>45814</v>
      </c>
      <c r="E506" s="8">
        <v>587</v>
      </c>
      <c r="F506" s="8">
        <f t="shared" si="66"/>
        <v>51656</v>
      </c>
      <c r="G506" s="54">
        <f t="shared" si="71"/>
        <v>51656</v>
      </c>
      <c r="H506" s="25" t="s">
        <v>343</v>
      </c>
      <c r="I506" s="25" t="s">
        <v>344</v>
      </c>
      <c r="J506" s="25">
        <v>1</v>
      </c>
      <c r="K506" s="25">
        <v>1</v>
      </c>
      <c r="L506" s="25">
        <f t="shared" si="67"/>
        <v>0</v>
      </c>
      <c r="M506" s="25" t="s">
        <v>342</v>
      </c>
      <c r="N506" s="45">
        <v>45819</v>
      </c>
      <c r="O506" s="54">
        <v>85578</v>
      </c>
      <c r="P506" s="25" t="s">
        <v>568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Banglore</v>
      </c>
      <c r="W506" s="56"/>
      <c r="X506" s="45"/>
      <c r="Y506" s="25" t="str">
        <f t="shared" si="68"/>
        <v/>
      </c>
      <c r="Z506" s="25" t="str">
        <f t="shared" si="69"/>
        <v>Wednesday</v>
      </c>
      <c r="AA506" s="25" t="str">
        <f t="shared" si="70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hidden="1" x14ac:dyDescent="0.25">
      <c r="A507" s="25">
        <f t="shared" si="72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6"/>
        <v>7744</v>
      </c>
      <c r="G507" s="54">
        <f t="shared" si="71"/>
        <v>7744</v>
      </c>
      <c r="H507" s="25" t="s">
        <v>345</v>
      </c>
      <c r="I507" s="25" t="s">
        <v>346</v>
      </c>
      <c r="J507" s="25">
        <v>1</v>
      </c>
      <c r="K507" s="25">
        <v>1</v>
      </c>
      <c r="L507" s="25">
        <f t="shared" si="67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8"/>
        <v/>
      </c>
      <c r="Z507" s="25" t="str">
        <f t="shared" si="69"/>
        <v>Saturday</v>
      </c>
      <c r="AA507" s="25" t="str">
        <f t="shared" si="70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hidden="1" x14ac:dyDescent="0.25">
      <c r="A508" s="25">
        <f t="shared" si="72"/>
        <v>507</v>
      </c>
      <c r="B508" s="25" t="s">
        <v>326</v>
      </c>
      <c r="C508" s="45">
        <v>45807</v>
      </c>
      <c r="D508" s="45">
        <v>45814</v>
      </c>
      <c r="E508" s="8">
        <v>88</v>
      </c>
      <c r="F508" s="8">
        <f t="shared" si="66"/>
        <v>7744</v>
      </c>
      <c r="G508" s="54">
        <f t="shared" si="71"/>
        <v>7744</v>
      </c>
      <c r="H508" s="25" t="s">
        <v>348</v>
      </c>
      <c r="I508" s="25" t="s">
        <v>349</v>
      </c>
      <c r="J508" s="25">
        <v>1</v>
      </c>
      <c r="K508" s="25">
        <v>1</v>
      </c>
      <c r="L508" s="25">
        <f t="shared" si="67"/>
        <v>0</v>
      </c>
      <c r="M508" s="25" t="s">
        <v>347</v>
      </c>
      <c r="N508" s="45">
        <v>45815</v>
      </c>
      <c r="O508" s="54">
        <v>11126.24</v>
      </c>
      <c r="P508" s="25" t="s">
        <v>277</v>
      </c>
      <c r="Q508" s="25"/>
      <c r="R508" s="25"/>
      <c r="S508" s="3"/>
      <c r="T508" s="55"/>
      <c r="U508" s="25" t="s">
        <v>321</v>
      </c>
      <c r="V508" s="25" t="str">
        <f>VLOOKUP(P508,'Customer List'!B:C,2,)</f>
        <v>Pune</v>
      </c>
      <c r="W508" s="56"/>
      <c r="X508" s="45"/>
      <c r="Y508" s="25" t="str">
        <f t="shared" si="68"/>
        <v/>
      </c>
      <c r="Z508" s="25" t="str">
        <f t="shared" si="69"/>
        <v>Saturday</v>
      </c>
      <c r="AA508" s="25" t="str">
        <f t="shared" si="70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hidden="1" x14ac:dyDescent="0.25">
      <c r="A509" s="25">
        <f t="shared" si="72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6"/>
        <v>7128</v>
      </c>
      <c r="G509" s="54">
        <f t="shared" si="71"/>
        <v>7128</v>
      </c>
      <c r="H509" s="25" t="s">
        <v>350</v>
      </c>
      <c r="I509" s="25" t="s">
        <v>351</v>
      </c>
      <c r="J509" s="25">
        <v>1</v>
      </c>
      <c r="K509" s="25">
        <v>1</v>
      </c>
      <c r="L509" s="25">
        <f t="shared" si="67"/>
        <v>0</v>
      </c>
      <c r="M509" s="25" t="s">
        <v>338</v>
      </c>
      <c r="N509" s="45">
        <v>45815</v>
      </c>
      <c r="O509" s="54">
        <v>12180</v>
      </c>
      <c r="P509" s="25" t="s">
        <v>166</v>
      </c>
      <c r="Q509" s="25"/>
      <c r="R509" s="25"/>
      <c r="S509" s="3">
        <v>4</v>
      </c>
      <c r="T509" s="55"/>
      <c r="U509" s="25" t="s">
        <v>321</v>
      </c>
      <c r="V509" s="25" t="str">
        <f>VLOOKUP(P509,'Customer List'!B:C,2,)</f>
        <v>Lucknow</v>
      </c>
      <c r="W509" s="56"/>
      <c r="X509" s="45"/>
      <c r="Y509" s="25" t="str">
        <f t="shared" si="68"/>
        <v/>
      </c>
      <c r="Z509" s="25" t="str">
        <f t="shared" si="69"/>
        <v>Saturday</v>
      </c>
      <c r="AA509" s="25" t="str">
        <f t="shared" si="70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hidden="1" x14ac:dyDescent="0.25">
      <c r="A510" s="25">
        <f t="shared" si="72"/>
        <v>509</v>
      </c>
      <c r="B510" s="25" t="s">
        <v>326</v>
      </c>
      <c r="C510" s="45">
        <v>45807</v>
      </c>
      <c r="D510" s="45">
        <v>45814</v>
      </c>
      <c r="E510" s="8">
        <v>81</v>
      </c>
      <c r="F510" s="8">
        <f t="shared" si="66"/>
        <v>7128</v>
      </c>
      <c r="G510" s="54">
        <f t="shared" si="71"/>
        <v>7128</v>
      </c>
      <c r="H510" s="25" t="s">
        <v>352</v>
      </c>
      <c r="I510" s="25" t="s">
        <v>353</v>
      </c>
      <c r="J510" s="25">
        <v>1</v>
      </c>
      <c r="K510" s="25">
        <v>1</v>
      </c>
      <c r="L510" s="25">
        <f t="shared" si="67"/>
        <v>0</v>
      </c>
      <c r="M510" s="25" t="s">
        <v>354</v>
      </c>
      <c r="N510" s="45">
        <v>45828</v>
      </c>
      <c r="O510" s="54">
        <v>11310</v>
      </c>
      <c r="P510" s="25" t="s">
        <v>355</v>
      </c>
      <c r="Q510" s="25" t="s">
        <v>637</v>
      </c>
      <c r="R510" s="25" t="s">
        <v>638</v>
      </c>
      <c r="S510" s="3">
        <v>4</v>
      </c>
      <c r="T510" s="55"/>
      <c r="U510" s="25" t="s">
        <v>321</v>
      </c>
      <c r="V510" s="25" t="str">
        <f>VLOOKUP(P510,'Customer List'!B:C,2,)</f>
        <v>Delhi</v>
      </c>
      <c r="W510" s="56"/>
      <c r="X510" s="45">
        <v>45828</v>
      </c>
      <c r="Y510" s="25">
        <f t="shared" si="68"/>
        <v>0</v>
      </c>
      <c r="Z510" s="25" t="str">
        <f t="shared" si="69"/>
        <v>Friday</v>
      </c>
      <c r="AA510" s="25" t="str">
        <f t="shared" si="70"/>
        <v>Friday</v>
      </c>
      <c r="AB510" s="25" t="str">
        <f>VLOOKUP(U510,'Currency Sheet'!A:C,3,)</f>
        <v>DOLLAR</v>
      </c>
      <c r="AC510" s="67" t="str">
        <f>VLOOKUP(P510,'Customer List'!B:D,3,)</f>
        <v>Local</v>
      </c>
    </row>
    <row r="511" spans="1:29" hidden="1" x14ac:dyDescent="0.25">
      <c r="A511" s="25">
        <f t="shared" si="72"/>
        <v>510</v>
      </c>
      <c r="B511" s="25" t="s">
        <v>14</v>
      </c>
      <c r="C511" s="45">
        <v>45808</v>
      </c>
      <c r="D511" s="45">
        <v>45808</v>
      </c>
      <c r="E511" s="8">
        <v>69</v>
      </c>
      <c r="F511" s="8">
        <f t="shared" si="66"/>
        <v>6072</v>
      </c>
      <c r="G511" s="54">
        <f t="shared" si="71"/>
        <v>6072</v>
      </c>
      <c r="H511" s="25" t="s">
        <v>356</v>
      </c>
      <c r="I511" s="25" t="s">
        <v>357</v>
      </c>
      <c r="J511" s="25">
        <v>1</v>
      </c>
      <c r="K511" s="25">
        <v>1</v>
      </c>
      <c r="L511" s="25">
        <f t="shared" si="67"/>
        <v>0</v>
      </c>
      <c r="M511" s="25" t="s">
        <v>358</v>
      </c>
      <c r="N511" s="45">
        <v>45815</v>
      </c>
      <c r="O511" s="54">
        <v>11137.5</v>
      </c>
      <c r="P511" s="25" t="s">
        <v>359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Thane</v>
      </c>
      <c r="W511" s="56"/>
      <c r="X511" s="45"/>
      <c r="Y511" s="25" t="str">
        <f t="shared" si="68"/>
        <v/>
      </c>
      <c r="Z511" s="25" t="str">
        <f t="shared" si="69"/>
        <v>Saturday</v>
      </c>
      <c r="AA511" s="25" t="str">
        <f t="shared" si="70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hidden="1" x14ac:dyDescent="0.25">
      <c r="A512" s="25">
        <f t="shared" si="72"/>
        <v>511</v>
      </c>
      <c r="B512" s="25" t="s">
        <v>14</v>
      </c>
      <c r="C512" s="45">
        <v>45808</v>
      </c>
      <c r="D512" s="45">
        <v>45808</v>
      </c>
      <c r="E512" s="8">
        <v>259</v>
      </c>
      <c r="F512" s="8">
        <f t="shared" si="66"/>
        <v>22792</v>
      </c>
      <c r="G512" s="54">
        <f t="shared" si="71"/>
        <v>22792</v>
      </c>
      <c r="H512" s="25" t="s">
        <v>360</v>
      </c>
      <c r="I512" s="25" t="s">
        <v>361</v>
      </c>
      <c r="J512" s="25">
        <v>1</v>
      </c>
      <c r="K512" s="25"/>
      <c r="L512" s="25">
        <f t="shared" si="67"/>
        <v>1</v>
      </c>
      <c r="M512" s="25"/>
      <c r="N512" s="45"/>
      <c r="O512" s="54"/>
      <c r="P512" s="25" t="s">
        <v>2023</v>
      </c>
      <c r="Q512" s="25"/>
      <c r="R512" s="25"/>
      <c r="S512" s="3">
        <v>-20</v>
      </c>
      <c r="T512" s="55" t="s">
        <v>362</v>
      </c>
      <c r="U512" s="25" t="s">
        <v>321</v>
      </c>
      <c r="V512" s="25" t="str">
        <f>VLOOKUP(P512,'Customer List'!B:C,2,)</f>
        <v>STOCK</v>
      </c>
      <c r="W512" s="56" t="s">
        <v>1149</v>
      </c>
      <c r="X512" s="45"/>
      <c r="Y512" s="25" t="str">
        <f t="shared" si="68"/>
        <v/>
      </c>
      <c r="Z512" s="25" t="str">
        <f t="shared" si="69"/>
        <v/>
      </c>
      <c r="AA512" s="25" t="str">
        <f t="shared" si="70"/>
        <v/>
      </c>
      <c r="AB512" s="25" t="str">
        <f>VLOOKUP(U512,'Currency Sheet'!A:C,3,)</f>
        <v>DOLLAR</v>
      </c>
      <c r="AC512" s="67" t="str">
        <f>VLOOKUP(P512,'Customer List'!B:D,3,)</f>
        <v>STOCK</v>
      </c>
    </row>
    <row r="513" spans="1:29" hidden="1" x14ac:dyDescent="0.25">
      <c r="A513" s="25">
        <f t="shared" si="72"/>
        <v>512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66"/>
        <v>6072</v>
      </c>
      <c r="G513" s="54">
        <f t="shared" si="71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67"/>
        <v>0</v>
      </c>
      <c r="M513" s="25" t="s">
        <v>648</v>
      </c>
      <c r="N513" s="45">
        <v>45835</v>
      </c>
      <c r="O513" s="54">
        <v>0</v>
      </c>
      <c r="P513" s="25" t="s">
        <v>620</v>
      </c>
      <c r="Q513" s="25" t="s">
        <v>637</v>
      </c>
      <c r="R513" s="25" t="s">
        <v>638</v>
      </c>
      <c r="S513" s="3">
        <v>4</v>
      </c>
      <c r="T513" s="55" t="s">
        <v>649</v>
      </c>
      <c r="U513" s="25" t="s">
        <v>321</v>
      </c>
      <c r="V513" s="25" t="str">
        <f>VLOOKUP(P513,'Customer List'!B:C,2,)</f>
        <v>Delhi</v>
      </c>
      <c r="W513" s="56"/>
      <c r="X513" s="45">
        <v>45835</v>
      </c>
      <c r="Y513" s="25">
        <f t="shared" si="68"/>
        <v>0</v>
      </c>
      <c r="Z513" s="25" t="str">
        <f t="shared" si="69"/>
        <v>Friday</v>
      </c>
      <c r="AA513" s="25" t="str">
        <f t="shared" si="70"/>
        <v>Friday</v>
      </c>
      <c r="AB513" s="25" t="str">
        <f>VLOOKUP(U513,'Currency Sheet'!A:C,3,)</f>
        <v>DOLLAR</v>
      </c>
      <c r="AC513" s="67" t="str">
        <f>VLOOKUP(P513,'Customer List'!B:D,3,)</f>
        <v>Local</v>
      </c>
    </row>
    <row r="514" spans="1:29" hidden="1" x14ac:dyDescent="0.25">
      <c r="A514" s="25">
        <f t="shared" si="72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si="66"/>
        <v>1971.1999999999998</v>
      </c>
      <c r="G514" s="54">
        <f t="shared" si="71"/>
        <v>1971.1999999999998</v>
      </c>
      <c r="H514" s="25" t="s">
        <v>363</v>
      </c>
      <c r="I514" s="25" t="s">
        <v>364</v>
      </c>
      <c r="J514" s="25">
        <v>1</v>
      </c>
      <c r="K514" s="25">
        <v>0</v>
      </c>
      <c r="L514" s="25">
        <f t="shared" si="67"/>
        <v>1</v>
      </c>
      <c r="M514" s="25"/>
      <c r="N514" s="45"/>
      <c r="O514" s="54"/>
      <c r="P514" s="25" t="s">
        <v>3304</v>
      </c>
      <c r="Q514" s="25"/>
      <c r="R514" s="25"/>
      <c r="S514" s="3">
        <v>4</v>
      </c>
      <c r="T514" s="55"/>
      <c r="U514" s="25" t="s">
        <v>321</v>
      </c>
      <c r="V514" s="25" t="str">
        <f>VLOOKUP(P514,'Customer List'!B:C,2,)</f>
        <v>STOCK</v>
      </c>
      <c r="W514" s="56" t="s">
        <v>1149</v>
      </c>
      <c r="X514" s="45"/>
      <c r="Y514" s="25" t="str">
        <f t="shared" si="68"/>
        <v/>
      </c>
      <c r="Z514" s="25" t="str">
        <f t="shared" si="69"/>
        <v/>
      </c>
      <c r="AA514" s="25" t="str">
        <f t="shared" si="70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hidden="1" x14ac:dyDescent="0.25">
      <c r="A515" s="25">
        <f t="shared" si="72"/>
        <v>514</v>
      </c>
      <c r="B515" s="25" t="s">
        <v>14</v>
      </c>
      <c r="C515" s="45">
        <v>45808</v>
      </c>
      <c r="D515" s="45">
        <v>45808</v>
      </c>
      <c r="E515" s="8">
        <v>22.4</v>
      </c>
      <c r="F515" s="8">
        <f t="shared" ref="F515:F578" si="73">IF(AB515="DOLLAR",E515*88,E515)</f>
        <v>1971.1999999999998</v>
      </c>
      <c r="G515" s="54">
        <f t="shared" si="71"/>
        <v>3942.3999999999996</v>
      </c>
      <c r="H515" s="25" t="s">
        <v>363</v>
      </c>
      <c r="I515" s="25" t="s">
        <v>364</v>
      </c>
      <c r="J515" s="25">
        <v>2</v>
      </c>
      <c r="K515" s="25">
        <v>2</v>
      </c>
      <c r="L515" s="25">
        <f t="shared" ref="L515:L578" si="74">J515-K515</f>
        <v>0</v>
      </c>
      <c r="M515" s="25" t="s">
        <v>3303</v>
      </c>
      <c r="N515" s="45">
        <v>45901</v>
      </c>
      <c r="O515" s="54">
        <v>5776</v>
      </c>
      <c r="P515" s="25" t="s">
        <v>31</v>
      </c>
      <c r="Q515" s="25" t="s">
        <v>637</v>
      </c>
      <c r="R515" s="25" t="s">
        <v>638</v>
      </c>
      <c r="S515" s="3">
        <v>4</v>
      </c>
      <c r="T515" s="55"/>
      <c r="U515" s="25" t="s">
        <v>321</v>
      </c>
      <c r="V515" s="25" t="str">
        <f>VLOOKUP(P515,'Customer List'!B:C,2,)</f>
        <v>Delhi</v>
      </c>
      <c r="W515" s="56"/>
      <c r="X515" s="45"/>
      <c r="Y515" s="25" t="str">
        <f t="shared" ref="Y515:Y578" si="75">IF(X515="", "", X515-N515)</f>
        <v/>
      </c>
      <c r="Z515" s="25" t="str">
        <f t="shared" ref="Z515:Z578" si="76">IF(N515="", "", TEXT(N515, "dddd"))</f>
        <v>Monday</v>
      </c>
      <c r="AA515" s="25" t="str">
        <f t="shared" ref="AA515:AA578" si="77">IF(X515="", "", TEXT(X515, "dddd"))</f>
        <v/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hidden="1" x14ac:dyDescent="0.25">
      <c r="A516" s="25">
        <f t="shared" si="72"/>
        <v>515</v>
      </c>
      <c r="B516" s="25" t="s">
        <v>14</v>
      </c>
      <c r="C516" s="45">
        <v>45808</v>
      </c>
      <c r="D516" s="45">
        <v>45808</v>
      </c>
      <c r="E516" s="8">
        <v>393.4</v>
      </c>
      <c r="F516" s="8">
        <f t="shared" si="73"/>
        <v>34619.199999999997</v>
      </c>
      <c r="G516" s="54">
        <f t="shared" si="71"/>
        <v>34619.199999999997</v>
      </c>
      <c r="H516" s="25" t="s">
        <v>365</v>
      </c>
      <c r="I516" s="25" t="s">
        <v>366</v>
      </c>
      <c r="J516" s="25">
        <v>1</v>
      </c>
      <c r="K516" s="25">
        <v>1</v>
      </c>
      <c r="L516" s="25">
        <f t="shared" si="74"/>
        <v>0</v>
      </c>
      <c r="M516" s="25" t="s">
        <v>810</v>
      </c>
      <c r="N516" s="45">
        <v>45840</v>
      </c>
      <c r="O516" s="54">
        <v>50580</v>
      </c>
      <c r="P516" s="25" t="s">
        <v>461</v>
      </c>
      <c r="Q516" s="25">
        <v>58152716510</v>
      </c>
      <c r="R516" s="25" t="s">
        <v>41</v>
      </c>
      <c r="S516" s="3">
        <v>4</v>
      </c>
      <c r="T516" s="55"/>
      <c r="U516" s="25" t="s">
        <v>321</v>
      </c>
      <c r="V516" s="25" t="str">
        <f>VLOOKUP(P516,'Customer List'!B:C,2,)</f>
        <v>Hyderabad</v>
      </c>
      <c r="W516" s="56"/>
      <c r="X516" s="45">
        <v>45841</v>
      </c>
      <c r="Y516" s="25">
        <f t="shared" si="75"/>
        <v>1</v>
      </c>
      <c r="Z516" s="25" t="str">
        <f t="shared" si="76"/>
        <v>Wednesday</v>
      </c>
      <c r="AA516" s="25" t="str">
        <f t="shared" si="77"/>
        <v>Thursday</v>
      </c>
      <c r="AB516" s="25" t="str">
        <f>VLOOKUP(U516,'Currency Sheet'!A:C,3,)</f>
        <v>DOLLAR</v>
      </c>
      <c r="AC516" s="67" t="str">
        <f>VLOOKUP(P516,'Customer List'!B:D,3,)</f>
        <v>OutStation</v>
      </c>
    </row>
    <row r="517" spans="1:29" hidden="1" x14ac:dyDescent="0.25">
      <c r="A517" s="25">
        <f t="shared" si="72"/>
        <v>516</v>
      </c>
      <c r="B517" s="25" t="s">
        <v>14</v>
      </c>
      <c r="C517" s="45">
        <v>45808</v>
      </c>
      <c r="D517" s="45">
        <v>45808</v>
      </c>
      <c r="E517" s="8">
        <v>81</v>
      </c>
      <c r="F517" s="8">
        <f t="shared" si="73"/>
        <v>7128</v>
      </c>
      <c r="G517" s="54">
        <f t="shared" ref="G517:G580" si="78">F517*J517</f>
        <v>14256</v>
      </c>
      <c r="H517" s="25" t="s">
        <v>350</v>
      </c>
      <c r="I517" s="25" t="s">
        <v>351</v>
      </c>
      <c r="J517" s="25">
        <v>2</v>
      </c>
      <c r="K517" s="25">
        <v>2</v>
      </c>
      <c r="L517" s="25">
        <f t="shared" si="74"/>
        <v>0</v>
      </c>
      <c r="M517" s="25" t="s">
        <v>3303</v>
      </c>
      <c r="N517" s="45">
        <v>45901</v>
      </c>
      <c r="O517" s="54">
        <v>20938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/>
      <c r="Y517" s="25" t="str">
        <f t="shared" si="75"/>
        <v/>
      </c>
      <c r="Z517" s="25" t="str">
        <f t="shared" si="76"/>
        <v>Monday</v>
      </c>
      <c r="AA517" s="25" t="str">
        <f t="shared" si="77"/>
        <v/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hidden="1" x14ac:dyDescent="0.25">
      <c r="A518" s="25">
        <f t="shared" ref="A518:A581" si="79">A517+1</f>
        <v>517</v>
      </c>
      <c r="B518" s="25" t="s">
        <v>367</v>
      </c>
      <c r="C518" s="45">
        <v>45817</v>
      </c>
      <c r="D518" s="45">
        <v>45821</v>
      </c>
      <c r="E518" s="8">
        <v>8339</v>
      </c>
      <c r="F518" s="8">
        <f t="shared" si="73"/>
        <v>733832</v>
      </c>
      <c r="G518" s="54">
        <f t="shared" si="78"/>
        <v>733832</v>
      </c>
      <c r="H518" s="25" t="s">
        <v>368</v>
      </c>
      <c r="I518" s="25" t="s">
        <v>369</v>
      </c>
      <c r="J518" s="25">
        <v>1</v>
      </c>
      <c r="K518" s="25">
        <v>1</v>
      </c>
      <c r="L518" s="25">
        <f t="shared" si="74"/>
        <v>0</v>
      </c>
      <c r="M518" s="25" t="s">
        <v>370</v>
      </c>
      <c r="N518" s="45">
        <v>45824</v>
      </c>
      <c r="O518" s="54">
        <v>1197243.44</v>
      </c>
      <c r="P518" s="25" t="s">
        <v>371</v>
      </c>
      <c r="Q518" s="25"/>
      <c r="R518" s="25"/>
      <c r="S518" s="3">
        <v>-20</v>
      </c>
      <c r="T518" s="55"/>
      <c r="U518" s="25" t="s">
        <v>321</v>
      </c>
      <c r="V518" s="25" t="str">
        <f>VLOOKUP(P518,'Customer List'!B:C,2,)</f>
        <v>Gujrat</v>
      </c>
      <c r="W518" s="56"/>
      <c r="X518" s="45"/>
      <c r="Y518" s="25" t="str">
        <f t="shared" si="75"/>
        <v/>
      </c>
      <c r="Z518" s="25" t="str">
        <f t="shared" si="76"/>
        <v>Monday</v>
      </c>
      <c r="AA518" s="25" t="str">
        <f t="shared" si="77"/>
        <v/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hidden="1" x14ac:dyDescent="0.25">
      <c r="A519" s="25">
        <f t="shared" si="79"/>
        <v>518</v>
      </c>
      <c r="B519" s="25" t="s">
        <v>372</v>
      </c>
      <c r="C519" s="45">
        <v>45820</v>
      </c>
      <c r="D519" s="45">
        <v>45826</v>
      </c>
      <c r="E519" s="8">
        <v>188</v>
      </c>
      <c r="F519" s="8">
        <f t="shared" si="73"/>
        <v>16544</v>
      </c>
      <c r="G519" s="54">
        <f t="shared" si="78"/>
        <v>16544</v>
      </c>
      <c r="H519" s="25" t="s">
        <v>373</v>
      </c>
      <c r="I519" s="25" t="s">
        <v>374</v>
      </c>
      <c r="J519" s="25">
        <v>1</v>
      </c>
      <c r="K519" s="25">
        <v>1</v>
      </c>
      <c r="L519" s="25">
        <f t="shared" si="74"/>
        <v>0</v>
      </c>
      <c r="M519" s="25" t="s">
        <v>375</v>
      </c>
      <c r="N519" s="45">
        <v>45832</v>
      </c>
      <c r="O519" s="54">
        <v>22999.5</v>
      </c>
      <c r="P519" s="25" t="s">
        <v>43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Faridabad</v>
      </c>
      <c r="W519" s="56"/>
      <c r="X519" s="45">
        <v>45832</v>
      </c>
      <c r="Y519" s="25">
        <f t="shared" si="75"/>
        <v>0</v>
      </c>
      <c r="Z519" s="25" t="str">
        <f t="shared" si="76"/>
        <v>Tuesday</v>
      </c>
      <c r="AA519" s="25" t="str">
        <f t="shared" si="77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hidden="1" x14ac:dyDescent="0.25">
      <c r="A520" s="25">
        <f t="shared" si="79"/>
        <v>519</v>
      </c>
      <c r="B520" s="25" t="s">
        <v>372</v>
      </c>
      <c r="C520" s="45">
        <v>45820</v>
      </c>
      <c r="D520" s="45">
        <v>45826</v>
      </c>
      <c r="E520" s="8">
        <v>374</v>
      </c>
      <c r="F520" s="8">
        <f t="shared" si="73"/>
        <v>32912</v>
      </c>
      <c r="G520" s="54">
        <f t="shared" si="78"/>
        <v>32912</v>
      </c>
      <c r="H520" s="25" t="s">
        <v>376</v>
      </c>
      <c r="I520" s="25" t="s">
        <v>377</v>
      </c>
      <c r="J520" s="25">
        <v>1</v>
      </c>
      <c r="K520" s="25">
        <v>1</v>
      </c>
      <c r="L520" s="25">
        <f t="shared" si="74"/>
        <v>0</v>
      </c>
      <c r="M520" s="25" t="s">
        <v>378</v>
      </c>
      <c r="N520" s="45">
        <v>45832</v>
      </c>
      <c r="O520" s="54">
        <v>48193</v>
      </c>
      <c r="P520" s="25" t="s">
        <v>255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45832</v>
      </c>
      <c r="Y520" s="25">
        <f t="shared" si="75"/>
        <v>0</v>
      </c>
      <c r="Z520" s="25" t="str">
        <f t="shared" si="76"/>
        <v>Tuesday</v>
      </c>
      <c r="AA520" s="25" t="str">
        <f t="shared" si="77"/>
        <v>Tuesday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hidden="1" x14ac:dyDescent="0.25">
      <c r="A521" s="25">
        <f t="shared" si="79"/>
        <v>520</v>
      </c>
      <c r="B521" s="25" t="s">
        <v>372</v>
      </c>
      <c r="C521" s="45">
        <v>45820</v>
      </c>
      <c r="D521" s="45">
        <v>45826</v>
      </c>
      <c r="E521" s="8">
        <v>732</v>
      </c>
      <c r="F521" s="8">
        <f t="shared" si="73"/>
        <v>64416</v>
      </c>
      <c r="G521" s="54">
        <f t="shared" si="78"/>
        <v>64416</v>
      </c>
      <c r="H521" s="25" t="s">
        <v>379</v>
      </c>
      <c r="I521" s="25" t="s">
        <v>380</v>
      </c>
      <c r="J521" s="25">
        <v>1</v>
      </c>
      <c r="K521" s="25">
        <v>1</v>
      </c>
      <c r="L521" s="25">
        <f t="shared" si="74"/>
        <v>0</v>
      </c>
      <c r="M521" s="25" t="s">
        <v>354</v>
      </c>
      <c r="N521" s="45">
        <v>45828</v>
      </c>
      <c r="O521" s="54">
        <v>101400</v>
      </c>
      <c r="P521" s="25" t="s">
        <v>355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Delhi</v>
      </c>
      <c r="W521" s="56"/>
      <c r="X521" s="45">
        <v>45828</v>
      </c>
      <c r="Y521" s="25">
        <f t="shared" si="75"/>
        <v>0</v>
      </c>
      <c r="Z521" s="25" t="str">
        <f t="shared" si="76"/>
        <v>Friday</v>
      </c>
      <c r="AA521" s="25" t="str">
        <f t="shared" si="77"/>
        <v>Friday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hidden="1" x14ac:dyDescent="0.25">
      <c r="A522" s="25">
        <f t="shared" si="79"/>
        <v>521</v>
      </c>
      <c r="B522" s="25" t="s">
        <v>372</v>
      </c>
      <c r="C522" s="45">
        <v>45820</v>
      </c>
      <c r="D522" s="45">
        <v>45826</v>
      </c>
      <c r="E522" s="8">
        <v>126.88</v>
      </c>
      <c r="F522" s="8">
        <f t="shared" si="73"/>
        <v>11165.439999999999</v>
      </c>
      <c r="G522" s="54">
        <f t="shared" si="78"/>
        <v>11165.439999999999</v>
      </c>
      <c r="H522" s="25" t="s">
        <v>381</v>
      </c>
      <c r="I522" s="25" t="s">
        <v>382</v>
      </c>
      <c r="J522" s="25">
        <v>1</v>
      </c>
      <c r="K522" s="25">
        <v>1</v>
      </c>
      <c r="L522" s="25">
        <f t="shared" si="74"/>
        <v>0</v>
      </c>
      <c r="M522" s="25" t="s">
        <v>383</v>
      </c>
      <c r="N522" s="45">
        <v>45829</v>
      </c>
      <c r="O522" s="54">
        <v>20390.63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75"/>
        <v>2</v>
      </c>
      <c r="Z522" s="25" t="str">
        <f t="shared" si="76"/>
        <v>Saturday</v>
      </c>
      <c r="AA522" s="25" t="str">
        <f t="shared" si="77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hidden="1" x14ac:dyDescent="0.25">
      <c r="A523" s="25">
        <f t="shared" si="79"/>
        <v>522</v>
      </c>
      <c r="B523" s="25" t="s">
        <v>372</v>
      </c>
      <c r="C523" s="45">
        <v>45820</v>
      </c>
      <c r="D523" s="45">
        <v>45826</v>
      </c>
      <c r="E523" s="8">
        <v>105.46</v>
      </c>
      <c r="F523" s="8">
        <f t="shared" si="73"/>
        <v>9280.48</v>
      </c>
      <c r="G523" s="54">
        <f t="shared" si="78"/>
        <v>9280.48</v>
      </c>
      <c r="H523" s="25" t="s">
        <v>385</v>
      </c>
      <c r="I523" s="25" t="s">
        <v>386</v>
      </c>
      <c r="J523" s="25">
        <v>1</v>
      </c>
      <c r="K523" s="25">
        <v>1</v>
      </c>
      <c r="L523" s="25">
        <f t="shared" si="74"/>
        <v>0</v>
      </c>
      <c r="M523" s="25" t="s">
        <v>383</v>
      </c>
      <c r="N523" s="45">
        <v>45829</v>
      </c>
      <c r="O523" s="54">
        <v>16948.13</v>
      </c>
      <c r="P523" s="25" t="s">
        <v>384</v>
      </c>
      <c r="Q523" s="25">
        <v>58152287653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Pune</v>
      </c>
      <c r="W523" s="56"/>
      <c r="X523" s="45">
        <v>45831</v>
      </c>
      <c r="Y523" s="25">
        <f t="shared" si="75"/>
        <v>2</v>
      </c>
      <c r="Z523" s="25" t="str">
        <f t="shared" si="76"/>
        <v>Saturday</v>
      </c>
      <c r="AA523" s="25" t="str">
        <f t="shared" si="77"/>
        <v>Monday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hidden="1" x14ac:dyDescent="0.25">
      <c r="A524" s="25">
        <f t="shared" si="79"/>
        <v>523</v>
      </c>
      <c r="B524" s="25" t="s">
        <v>372</v>
      </c>
      <c r="C524" s="45">
        <v>45820</v>
      </c>
      <c r="D524" s="45">
        <v>45826</v>
      </c>
      <c r="E524" s="8">
        <v>192</v>
      </c>
      <c r="F524" s="8">
        <f t="shared" si="73"/>
        <v>16896</v>
      </c>
      <c r="G524" s="54">
        <f t="shared" si="78"/>
        <v>16896</v>
      </c>
      <c r="H524" s="25" t="s">
        <v>387</v>
      </c>
      <c r="I524" s="25" t="s">
        <v>388</v>
      </c>
      <c r="J524" s="25">
        <v>1</v>
      </c>
      <c r="K524" s="25">
        <v>1</v>
      </c>
      <c r="L524" s="25">
        <f t="shared" si="74"/>
        <v>0</v>
      </c>
      <c r="M524" s="25" t="s">
        <v>168</v>
      </c>
      <c r="N524" s="45">
        <v>45829</v>
      </c>
      <c r="O524" s="54">
        <v>28770</v>
      </c>
      <c r="P524" s="25" t="s">
        <v>169</v>
      </c>
      <c r="Q524" s="25">
        <v>58152285520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45832</v>
      </c>
      <c r="Y524" s="25">
        <f t="shared" si="75"/>
        <v>3</v>
      </c>
      <c r="Z524" s="25" t="str">
        <f t="shared" si="76"/>
        <v>Saturday</v>
      </c>
      <c r="AA524" s="25" t="str">
        <f t="shared" si="77"/>
        <v>Tuesday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hidden="1" x14ac:dyDescent="0.25">
      <c r="A525" s="25">
        <f t="shared" si="79"/>
        <v>524</v>
      </c>
      <c r="B525" s="25" t="s">
        <v>372</v>
      </c>
      <c r="C525" s="45">
        <v>45820</v>
      </c>
      <c r="D525" s="45">
        <v>45826</v>
      </c>
      <c r="E525" s="8">
        <v>178</v>
      </c>
      <c r="F525" s="8">
        <f t="shared" si="73"/>
        <v>15664</v>
      </c>
      <c r="G525" s="54">
        <f t="shared" si="78"/>
        <v>15664</v>
      </c>
      <c r="H525" s="25" t="s">
        <v>389</v>
      </c>
      <c r="I525" s="25" t="s">
        <v>390</v>
      </c>
      <c r="J525" s="25">
        <v>1</v>
      </c>
      <c r="K525" s="25">
        <v>1</v>
      </c>
      <c r="L525" s="25">
        <f t="shared" si="74"/>
        <v>0</v>
      </c>
      <c r="M525" s="25" t="s">
        <v>391</v>
      </c>
      <c r="N525" s="45">
        <v>45829</v>
      </c>
      <c r="O525" s="54">
        <v>27432</v>
      </c>
      <c r="P525" s="25" t="s">
        <v>392</v>
      </c>
      <c r="Q525" s="25">
        <v>58152285811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Bhopal</v>
      </c>
      <c r="W525" s="56"/>
      <c r="X525" s="45">
        <v>45831</v>
      </c>
      <c r="Y525" s="25">
        <f t="shared" si="75"/>
        <v>2</v>
      </c>
      <c r="Z525" s="25" t="str">
        <f t="shared" si="76"/>
        <v>Saturday</v>
      </c>
      <c r="AA525" s="25" t="str">
        <f t="shared" si="77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hidden="1" x14ac:dyDescent="0.25">
      <c r="A526" s="25">
        <f t="shared" si="79"/>
        <v>525</v>
      </c>
      <c r="B526" s="25" t="s">
        <v>372</v>
      </c>
      <c r="C526" s="45">
        <v>45820</v>
      </c>
      <c r="D526" s="45">
        <v>45826</v>
      </c>
      <c r="E526" s="8">
        <v>191.57</v>
      </c>
      <c r="F526" s="8">
        <f t="shared" si="73"/>
        <v>16858.16</v>
      </c>
      <c r="G526" s="54">
        <f t="shared" si="78"/>
        <v>16858.16</v>
      </c>
      <c r="H526" s="25" t="s">
        <v>393</v>
      </c>
      <c r="I526" s="25" t="s">
        <v>394</v>
      </c>
      <c r="J526" s="25">
        <v>1</v>
      </c>
      <c r="K526" s="25">
        <v>1</v>
      </c>
      <c r="L526" s="25">
        <f t="shared" si="74"/>
        <v>0</v>
      </c>
      <c r="M526" s="25" t="s">
        <v>395</v>
      </c>
      <c r="N526" s="45">
        <v>45832</v>
      </c>
      <c r="O526" s="54">
        <v>28171.5</v>
      </c>
      <c r="P526" s="25" t="s">
        <v>296</v>
      </c>
      <c r="Q526" s="25">
        <v>58152373871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Kerala</v>
      </c>
      <c r="W526" s="56"/>
      <c r="X526" s="45">
        <v>45835</v>
      </c>
      <c r="Y526" s="25">
        <f t="shared" si="75"/>
        <v>3</v>
      </c>
      <c r="Z526" s="25" t="str">
        <f t="shared" si="76"/>
        <v>Tuesday</v>
      </c>
      <c r="AA526" s="25" t="str">
        <f t="shared" si="77"/>
        <v>Friday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hidden="1" x14ac:dyDescent="0.25">
      <c r="A527" s="25">
        <f t="shared" si="79"/>
        <v>526</v>
      </c>
      <c r="B527" s="25" t="s">
        <v>372</v>
      </c>
      <c r="C527" s="45">
        <v>45820</v>
      </c>
      <c r="D527" s="45">
        <v>45826</v>
      </c>
      <c r="E527" s="8">
        <v>374</v>
      </c>
      <c r="F527" s="8">
        <f t="shared" si="73"/>
        <v>32912</v>
      </c>
      <c r="G527" s="54">
        <f t="shared" si="78"/>
        <v>32912</v>
      </c>
      <c r="H527" s="25" t="s">
        <v>396</v>
      </c>
      <c r="I527" s="25" t="s">
        <v>397</v>
      </c>
      <c r="J527" s="25">
        <v>1</v>
      </c>
      <c r="K527" s="25">
        <v>1</v>
      </c>
      <c r="L527" s="25">
        <f t="shared" si="74"/>
        <v>0</v>
      </c>
      <c r="M527" s="25" t="s">
        <v>398</v>
      </c>
      <c r="N527" s="45">
        <v>45829</v>
      </c>
      <c r="O527" s="54">
        <v>56070</v>
      </c>
      <c r="P527" s="25" t="s">
        <v>399</v>
      </c>
      <c r="Q527" s="25">
        <v>58152287325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Pune</v>
      </c>
      <c r="W527" s="56"/>
      <c r="X527" s="45">
        <v>45831</v>
      </c>
      <c r="Y527" s="25">
        <f t="shared" si="75"/>
        <v>2</v>
      </c>
      <c r="Z527" s="25" t="str">
        <f t="shared" si="76"/>
        <v>Saturday</v>
      </c>
      <c r="AA527" s="25" t="str">
        <f t="shared" si="77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hidden="1" x14ac:dyDescent="0.25">
      <c r="A528" s="25">
        <f t="shared" si="79"/>
        <v>527</v>
      </c>
      <c r="B528" s="25" t="s">
        <v>372</v>
      </c>
      <c r="C528" s="45">
        <v>45820</v>
      </c>
      <c r="D528" s="45">
        <v>45826</v>
      </c>
      <c r="E528" s="8">
        <v>312</v>
      </c>
      <c r="F528" s="8">
        <f t="shared" si="73"/>
        <v>27456</v>
      </c>
      <c r="G528" s="54">
        <f t="shared" si="78"/>
        <v>27456</v>
      </c>
      <c r="H528" s="25" t="s">
        <v>400</v>
      </c>
      <c r="I528" s="25" t="s">
        <v>401</v>
      </c>
      <c r="J528" s="25">
        <v>1</v>
      </c>
      <c r="K528" s="25">
        <v>1</v>
      </c>
      <c r="L528" s="25">
        <f t="shared" si="74"/>
        <v>0</v>
      </c>
      <c r="M528" s="25" t="s">
        <v>402</v>
      </c>
      <c r="N528" s="45">
        <v>45829</v>
      </c>
      <c r="O528" s="54">
        <v>46830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75"/>
        <v>2</v>
      </c>
      <c r="Z528" s="25" t="str">
        <f t="shared" si="76"/>
        <v>Saturday</v>
      </c>
      <c r="AA528" s="25" t="str">
        <f t="shared" si="77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hidden="1" x14ac:dyDescent="0.25">
      <c r="A529" s="25">
        <f t="shared" si="79"/>
        <v>528</v>
      </c>
      <c r="B529" s="25" t="s">
        <v>372</v>
      </c>
      <c r="C529" s="45">
        <v>45820</v>
      </c>
      <c r="D529" s="45">
        <v>45826</v>
      </c>
      <c r="E529" s="8">
        <v>188</v>
      </c>
      <c r="F529" s="8">
        <f t="shared" si="73"/>
        <v>16544</v>
      </c>
      <c r="G529" s="54">
        <f t="shared" si="78"/>
        <v>16544</v>
      </c>
      <c r="H529" s="25" t="s">
        <v>404</v>
      </c>
      <c r="I529" s="25" t="s">
        <v>405</v>
      </c>
      <c r="J529" s="25">
        <v>1</v>
      </c>
      <c r="K529" s="25">
        <v>1</v>
      </c>
      <c r="L529" s="25">
        <f t="shared" si="74"/>
        <v>0</v>
      </c>
      <c r="M529" s="25" t="s">
        <v>402</v>
      </c>
      <c r="N529" s="45">
        <v>45829</v>
      </c>
      <c r="O529" s="54">
        <v>28245</v>
      </c>
      <c r="P529" s="25" t="s">
        <v>403</v>
      </c>
      <c r="Q529" s="25">
        <v>58152288014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Hyderabad</v>
      </c>
      <c r="W529" s="56"/>
      <c r="X529" s="45">
        <v>45831</v>
      </c>
      <c r="Y529" s="25">
        <f t="shared" si="75"/>
        <v>2</v>
      </c>
      <c r="Z529" s="25" t="str">
        <f t="shared" si="76"/>
        <v>Saturday</v>
      </c>
      <c r="AA529" s="25" t="str">
        <f t="shared" si="77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hidden="1" x14ac:dyDescent="0.25">
      <c r="A530" s="25">
        <f t="shared" si="79"/>
        <v>529</v>
      </c>
      <c r="B530" s="25" t="s">
        <v>372</v>
      </c>
      <c r="C530" s="45">
        <v>45820</v>
      </c>
      <c r="D530" s="45">
        <v>45826</v>
      </c>
      <c r="E530" s="8">
        <v>658</v>
      </c>
      <c r="F530" s="8">
        <f t="shared" si="73"/>
        <v>57904</v>
      </c>
      <c r="G530" s="54">
        <f t="shared" si="78"/>
        <v>57904</v>
      </c>
      <c r="H530" s="25" t="s">
        <v>406</v>
      </c>
      <c r="I530" s="25" t="s">
        <v>407</v>
      </c>
      <c r="J530" s="25">
        <v>1</v>
      </c>
      <c r="K530" s="25">
        <v>1</v>
      </c>
      <c r="L530" s="25">
        <f t="shared" si="74"/>
        <v>0</v>
      </c>
      <c r="M530" s="25" t="s">
        <v>408</v>
      </c>
      <c r="N530" s="45">
        <v>45831</v>
      </c>
      <c r="O530" s="54">
        <v>84835</v>
      </c>
      <c r="P530" s="25" t="s">
        <v>31</v>
      </c>
      <c r="Q530" s="25" t="s">
        <v>637</v>
      </c>
      <c r="R530" s="25" t="s">
        <v>638</v>
      </c>
      <c r="S530" s="3">
        <v>-20</v>
      </c>
      <c r="T530" s="55"/>
      <c r="U530" s="25" t="s">
        <v>321</v>
      </c>
      <c r="V530" s="25" t="str">
        <f>VLOOKUP(P530,'Customer List'!B:C,2,)</f>
        <v>Delhi</v>
      </c>
      <c r="W530" s="56"/>
      <c r="X530" s="45">
        <v>45831</v>
      </c>
      <c r="Y530" s="25">
        <f t="shared" si="75"/>
        <v>0</v>
      </c>
      <c r="Z530" s="25" t="str">
        <f t="shared" si="76"/>
        <v>Monday</v>
      </c>
      <c r="AA530" s="25" t="str">
        <f t="shared" si="77"/>
        <v>Monday</v>
      </c>
      <c r="AB530" s="25" t="str">
        <f>VLOOKUP(U530,'Currency Sheet'!A:C,3,)</f>
        <v>DOLLAR</v>
      </c>
      <c r="AC530" s="67" t="str">
        <f>VLOOKUP(P530,'Customer List'!B:D,3,)</f>
        <v>Local</v>
      </c>
    </row>
    <row r="531" spans="1:29" hidden="1" x14ac:dyDescent="0.25">
      <c r="A531" s="25">
        <f t="shared" si="79"/>
        <v>530</v>
      </c>
      <c r="B531" s="25" t="s">
        <v>372</v>
      </c>
      <c r="C531" s="45">
        <v>45820</v>
      </c>
      <c r="D531" s="45">
        <v>45826</v>
      </c>
      <c r="E531" s="8">
        <v>14</v>
      </c>
      <c r="F531" s="8">
        <f t="shared" si="73"/>
        <v>1232</v>
      </c>
      <c r="G531" s="54">
        <f t="shared" si="78"/>
        <v>1232</v>
      </c>
      <c r="H531" s="25" t="s">
        <v>409</v>
      </c>
      <c r="I531" s="25" t="s">
        <v>410</v>
      </c>
      <c r="J531" s="25">
        <v>1</v>
      </c>
      <c r="K531" s="25">
        <v>1</v>
      </c>
      <c r="L531" s="25">
        <f t="shared" si="74"/>
        <v>0</v>
      </c>
      <c r="M531" s="25" t="s">
        <v>411</v>
      </c>
      <c r="N531" s="45">
        <v>45829</v>
      </c>
      <c r="O531" s="54">
        <v>0</v>
      </c>
      <c r="P531" s="25" t="s">
        <v>169</v>
      </c>
      <c r="Q531" s="25">
        <v>58152285520</v>
      </c>
      <c r="R531" s="25" t="s">
        <v>41</v>
      </c>
      <c r="S531" s="3">
        <v>4</v>
      </c>
      <c r="T531" s="55" t="s">
        <v>412</v>
      </c>
      <c r="U531" s="25" t="s">
        <v>321</v>
      </c>
      <c r="V531" s="25" t="str">
        <f>VLOOKUP(P531,'Customer List'!B:C,2,)</f>
        <v>Bhopal</v>
      </c>
      <c r="W531" s="56"/>
      <c r="X531" s="45">
        <v>45832</v>
      </c>
      <c r="Y531" s="25">
        <f t="shared" si="75"/>
        <v>3</v>
      </c>
      <c r="Z531" s="25" t="str">
        <f t="shared" si="76"/>
        <v>Saturday</v>
      </c>
      <c r="AA531" s="25" t="str">
        <f t="shared" si="77"/>
        <v>Tuesday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hidden="1" x14ac:dyDescent="0.25">
      <c r="A532" s="25">
        <f t="shared" si="79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73"/>
        <v>28582.400000000001</v>
      </c>
      <c r="G532" s="54">
        <f t="shared" si="78"/>
        <v>28582.400000000001</v>
      </c>
      <c r="H532" s="25" t="s">
        <v>413</v>
      </c>
      <c r="I532" s="25" t="s">
        <v>414</v>
      </c>
      <c r="J532" s="25">
        <v>1</v>
      </c>
      <c r="K532" s="25">
        <v>1</v>
      </c>
      <c r="L532" s="25">
        <f t="shared" si="74"/>
        <v>0</v>
      </c>
      <c r="M532" s="25" t="s">
        <v>415</v>
      </c>
      <c r="N532" s="45">
        <v>45812</v>
      </c>
      <c r="O532" s="54">
        <v>45472</v>
      </c>
      <c r="P532" s="25" t="s">
        <v>416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Kolkata</v>
      </c>
      <c r="W532" s="56"/>
      <c r="X532" s="45"/>
      <c r="Y532" s="25" t="str">
        <f t="shared" si="75"/>
        <v/>
      </c>
      <c r="Z532" s="25" t="str">
        <f t="shared" si="76"/>
        <v>Wednesday</v>
      </c>
      <c r="AA532" s="25" t="str">
        <f t="shared" si="77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hidden="1" x14ac:dyDescent="0.25">
      <c r="A533" s="25">
        <f t="shared" si="79"/>
        <v>532</v>
      </c>
      <c r="B533" s="25">
        <v>90228222</v>
      </c>
      <c r="C533" s="45">
        <v>45807</v>
      </c>
      <c r="D533" s="45">
        <v>45810</v>
      </c>
      <c r="E533" s="8">
        <v>324.8</v>
      </c>
      <c r="F533" s="8">
        <f t="shared" si="73"/>
        <v>28582.400000000001</v>
      </c>
      <c r="G533" s="54">
        <f t="shared" si="78"/>
        <v>28582.400000000001</v>
      </c>
      <c r="H533" s="25" t="s">
        <v>418</v>
      </c>
      <c r="I533" s="25" t="s">
        <v>419</v>
      </c>
      <c r="J533" s="25">
        <v>1</v>
      </c>
      <c r="K533" s="25">
        <v>1</v>
      </c>
      <c r="L533" s="25">
        <f t="shared" si="74"/>
        <v>0</v>
      </c>
      <c r="M533" s="25" t="s">
        <v>420</v>
      </c>
      <c r="N533" s="45">
        <v>45812</v>
      </c>
      <c r="O533" s="54">
        <v>46771</v>
      </c>
      <c r="P533" s="25" t="s">
        <v>303</v>
      </c>
      <c r="Q533" s="25"/>
      <c r="R533" s="25"/>
      <c r="S533" s="3"/>
      <c r="T533" s="55"/>
      <c r="U533" s="25" t="s">
        <v>417</v>
      </c>
      <c r="V533" s="25" t="str">
        <f>VLOOKUP(P533,'Customer List'!B:C,2,)</f>
        <v>Banglore</v>
      </c>
      <c r="W533" s="56"/>
      <c r="X533" s="45"/>
      <c r="Y533" s="25" t="str">
        <f t="shared" si="75"/>
        <v/>
      </c>
      <c r="Z533" s="25" t="str">
        <f t="shared" si="76"/>
        <v>Wednesday</v>
      </c>
      <c r="AA533" s="25" t="str">
        <f t="shared" si="77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hidden="1" x14ac:dyDescent="0.25">
      <c r="A534" s="25">
        <f t="shared" si="79"/>
        <v>533</v>
      </c>
      <c r="B534" s="25">
        <v>173498</v>
      </c>
      <c r="C534" s="45">
        <v>45804</v>
      </c>
      <c r="D534" s="45">
        <v>45810</v>
      </c>
      <c r="E534" s="8">
        <v>378</v>
      </c>
      <c r="F534" s="8">
        <f t="shared" si="73"/>
        <v>33264</v>
      </c>
      <c r="G534" s="54">
        <f t="shared" si="78"/>
        <v>33264</v>
      </c>
      <c r="H534" s="25" t="s">
        <v>421</v>
      </c>
      <c r="I534" s="25" t="s">
        <v>422</v>
      </c>
      <c r="J534" s="25">
        <v>1</v>
      </c>
      <c r="K534" s="25">
        <v>1</v>
      </c>
      <c r="L534" s="25">
        <f t="shared" si="74"/>
        <v>0</v>
      </c>
      <c r="M534" s="25" t="s">
        <v>423</v>
      </c>
      <c r="N534" s="45">
        <v>45810</v>
      </c>
      <c r="O534" s="54">
        <v>46305</v>
      </c>
      <c r="P534" s="25" t="s">
        <v>1900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Banglore</v>
      </c>
      <c r="W534" s="56"/>
      <c r="X534" s="45"/>
      <c r="Y534" s="25" t="str">
        <f t="shared" si="75"/>
        <v/>
      </c>
      <c r="Z534" s="25" t="str">
        <f t="shared" si="76"/>
        <v>Monday</v>
      </c>
      <c r="AA534" s="25" t="str">
        <f t="shared" si="77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hidden="1" x14ac:dyDescent="0.25">
      <c r="A535" s="25">
        <f t="shared" si="79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73"/>
        <v>48100.800000000003</v>
      </c>
      <c r="G535" s="54">
        <f t="shared" si="78"/>
        <v>96201.600000000006</v>
      </c>
      <c r="H535" s="25" t="s">
        <v>425</v>
      </c>
      <c r="I535" s="25" t="s">
        <v>426</v>
      </c>
      <c r="J535" s="25">
        <v>2</v>
      </c>
      <c r="K535" s="25">
        <v>2</v>
      </c>
      <c r="L535" s="25">
        <f t="shared" si="74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75"/>
        <v/>
      </c>
      <c r="Z535" s="25" t="str">
        <f t="shared" si="76"/>
        <v>Monday</v>
      </c>
      <c r="AA535" s="25" t="str">
        <f t="shared" si="77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hidden="1" x14ac:dyDescent="0.25">
      <c r="A536" s="25">
        <f t="shared" si="79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73"/>
        <v>48100.800000000003</v>
      </c>
      <c r="G536" s="54">
        <f t="shared" si="78"/>
        <v>96201.600000000006</v>
      </c>
      <c r="H536" s="25" t="s">
        <v>429</v>
      </c>
      <c r="I536" s="25" t="s">
        <v>430</v>
      </c>
      <c r="J536" s="25">
        <v>2</v>
      </c>
      <c r="K536" s="25">
        <v>2</v>
      </c>
      <c r="L536" s="25">
        <f t="shared" si="74"/>
        <v>0</v>
      </c>
      <c r="M536" s="25" t="s">
        <v>427</v>
      </c>
      <c r="N536" s="45">
        <v>45810</v>
      </c>
      <c r="O536" s="54">
        <v>133917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75"/>
        <v/>
      </c>
      <c r="Z536" s="25" t="str">
        <f t="shared" si="76"/>
        <v>Monday</v>
      </c>
      <c r="AA536" s="25" t="str">
        <f t="shared" si="77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hidden="1" x14ac:dyDescent="0.25">
      <c r="A537" s="25">
        <f t="shared" si="79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73"/>
        <v>48100.800000000003</v>
      </c>
      <c r="G537" s="54">
        <f t="shared" si="78"/>
        <v>48100.800000000003</v>
      </c>
      <c r="H537" s="25" t="s">
        <v>431</v>
      </c>
      <c r="I537" s="25" t="s">
        <v>432</v>
      </c>
      <c r="J537" s="25">
        <v>1</v>
      </c>
      <c r="K537" s="25">
        <v>1</v>
      </c>
      <c r="L537" s="25">
        <f t="shared" si="74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75"/>
        <v/>
      </c>
      <c r="Z537" s="25" t="str">
        <f t="shared" si="76"/>
        <v>Monday</v>
      </c>
      <c r="AA537" s="25" t="str">
        <f t="shared" si="77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hidden="1" x14ac:dyDescent="0.25">
      <c r="A538" s="25">
        <f t="shared" si="79"/>
        <v>537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73"/>
        <v>48100.800000000003</v>
      </c>
      <c r="G538" s="54">
        <f t="shared" si="78"/>
        <v>48100.800000000003</v>
      </c>
      <c r="H538" s="25" t="s">
        <v>433</v>
      </c>
      <c r="I538" s="25" t="s">
        <v>434</v>
      </c>
      <c r="J538" s="25">
        <v>1</v>
      </c>
      <c r="K538" s="25">
        <v>1</v>
      </c>
      <c r="L538" s="25">
        <f t="shared" si="74"/>
        <v>0</v>
      </c>
      <c r="M538" s="25" t="s">
        <v>427</v>
      </c>
      <c r="N538" s="45">
        <v>45810</v>
      </c>
      <c r="O538" s="54">
        <v>66958.5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75"/>
        <v/>
      </c>
      <c r="Z538" s="25" t="str">
        <f t="shared" si="76"/>
        <v>Monday</v>
      </c>
      <c r="AA538" s="25" t="str">
        <f t="shared" si="77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hidden="1" x14ac:dyDescent="0.25">
      <c r="A539" s="25">
        <f t="shared" si="79"/>
        <v>538</v>
      </c>
      <c r="B539" s="25">
        <v>173498</v>
      </c>
      <c r="C539" s="45">
        <v>45804</v>
      </c>
      <c r="D539" s="45">
        <v>45810</v>
      </c>
      <c r="E539" s="8">
        <v>1909.02</v>
      </c>
      <c r="F539" s="8">
        <f t="shared" si="73"/>
        <v>167993.76</v>
      </c>
      <c r="G539" s="54">
        <f t="shared" si="78"/>
        <v>167993.76</v>
      </c>
      <c r="H539" s="25" t="s">
        <v>435</v>
      </c>
      <c r="I539" s="25" t="s">
        <v>436</v>
      </c>
      <c r="J539" s="25">
        <v>1</v>
      </c>
      <c r="K539" s="25">
        <v>1</v>
      </c>
      <c r="L539" s="25">
        <f t="shared" si="74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75"/>
        <v/>
      </c>
      <c r="Z539" s="25" t="str">
        <f t="shared" si="76"/>
        <v>Monday</v>
      </c>
      <c r="AA539" s="25" t="str">
        <f t="shared" si="77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hidden="1" x14ac:dyDescent="0.25">
      <c r="A540" s="25">
        <f t="shared" si="79"/>
        <v>539</v>
      </c>
      <c r="B540" s="25">
        <v>173498</v>
      </c>
      <c r="C540" s="45">
        <v>45804</v>
      </c>
      <c r="D540" s="45">
        <v>45810</v>
      </c>
      <c r="E540" s="8">
        <v>1909.2</v>
      </c>
      <c r="F540" s="8">
        <f t="shared" si="73"/>
        <v>168009.60000000001</v>
      </c>
      <c r="G540" s="54">
        <f t="shared" si="78"/>
        <v>168009.60000000001</v>
      </c>
      <c r="H540" s="25" t="s">
        <v>437</v>
      </c>
      <c r="I540" s="25" t="s">
        <v>438</v>
      </c>
      <c r="J540" s="25">
        <v>1</v>
      </c>
      <c r="K540" s="25">
        <v>1</v>
      </c>
      <c r="L540" s="25">
        <f t="shared" si="74"/>
        <v>0</v>
      </c>
      <c r="M540" s="25" t="s">
        <v>427</v>
      </c>
      <c r="N540" s="45">
        <v>45810</v>
      </c>
      <c r="O540" s="54">
        <v>233877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75"/>
        <v/>
      </c>
      <c r="Z540" s="25" t="str">
        <f t="shared" si="76"/>
        <v>Monday</v>
      </c>
      <c r="AA540" s="25" t="str">
        <f t="shared" si="77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hidden="1" x14ac:dyDescent="0.25">
      <c r="A541" s="25">
        <f t="shared" si="79"/>
        <v>540</v>
      </c>
      <c r="B541" s="25">
        <v>173498</v>
      </c>
      <c r="C541" s="45">
        <v>45804</v>
      </c>
      <c r="D541" s="45">
        <v>45810</v>
      </c>
      <c r="E541" s="8">
        <v>546.6</v>
      </c>
      <c r="F541" s="8">
        <f t="shared" si="73"/>
        <v>48100.800000000003</v>
      </c>
      <c r="G541" s="54">
        <f t="shared" si="78"/>
        <v>48100.800000000003</v>
      </c>
      <c r="H541" s="25" t="s">
        <v>439</v>
      </c>
      <c r="I541" s="25" t="s">
        <v>440</v>
      </c>
      <c r="J541" s="25">
        <v>1</v>
      </c>
      <c r="K541" s="25">
        <v>1</v>
      </c>
      <c r="L541" s="25">
        <f t="shared" si="74"/>
        <v>0</v>
      </c>
      <c r="M541" s="25" t="s">
        <v>441</v>
      </c>
      <c r="N541" s="45">
        <v>45810</v>
      </c>
      <c r="O541" s="54">
        <v>66958.5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/>
      <c r="Y541" s="25" t="str">
        <f t="shared" si="75"/>
        <v/>
      </c>
      <c r="Z541" s="25" t="str">
        <f t="shared" si="76"/>
        <v>Monday</v>
      </c>
      <c r="AA541" s="25" t="str">
        <f t="shared" si="77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hidden="1" x14ac:dyDescent="0.25">
      <c r="A542" s="25">
        <f t="shared" si="79"/>
        <v>541</v>
      </c>
      <c r="B542" s="25">
        <v>173779</v>
      </c>
      <c r="C542" s="45">
        <v>45812</v>
      </c>
      <c r="D542" s="45">
        <v>45815</v>
      </c>
      <c r="E542" s="8">
        <v>2696.4</v>
      </c>
      <c r="F542" s="8">
        <f t="shared" si="73"/>
        <v>237283.20000000001</v>
      </c>
      <c r="G542" s="54">
        <f t="shared" si="78"/>
        <v>474566.40000000002</v>
      </c>
      <c r="H542" s="25" t="s">
        <v>442</v>
      </c>
      <c r="I542" s="25" t="s">
        <v>443</v>
      </c>
      <c r="J542" s="25">
        <v>2</v>
      </c>
      <c r="K542" s="25">
        <v>2</v>
      </c>
      <c r="L542" s="25">
        <f t="shared" si="74"/>
        <v>0</v>
      </c>
      <c r="M542" s="25" t="s">
        <v>444</v>
      </c>
      <c r="N542" s="45">
        <v>45815</v>
      </c>
      <c r="O542" s="54">
        <v>566244</v>
      </c>
      <c r="P542" s="25" t="s">
        <v>320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Gujrat</v>
      </c>
      <c r="W542" s="56"/>
      <c r="X542" s="45"/>
      <c r="Y542" s="25" t="str">
        <f t="shared" si="75"/>
        <v/>
      </c>
      <c r="Z542" s="25" t="str">
        <f t="shared" si="76"/>
        <v>Saturday</v>
      </c>
      <c r="AA542" s="25" t="str">
        <f t="shared" si="77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hidden="1" x14ac:dyDescent="0.25">
      <c r="A543" s="25">
        <f t="shared" si="79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73"/>
        <v>9081.6</v>
      </c>
      <c r="G543" s="54">
        <f t="shared" si="78"/>
        <v>9081.6</v>
      </c>
      <c r="H543" s="25" t="s">
        <v>445</v>
      </c>
      <c r="I543" s="25" t="s">
        <v>446</v>
      </c>
      <c r="J543" s="25">
        <v>1</v>
      </c>
      <c r="K543" s="25">
        <v>1</v>
      </c>
      <c r="L543" s="25">
        <f t="shared" si="74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75"/>
        <v/>
      </c>
      <c r="Z543" s="25" t="str">
        <f t="shared" si="76"/>
        <v>Tuesday</v>
      </c>
      <c r="AA543" s="25" t="str">
        <f t="shared" si="77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hidden="1" x14ac:dyDescent="0.25">
      <c r="A544" s="25">
        <f t="shared" si="79"/>
        <v>543</v>
      </c>
      <c r="B544" s="25">
        <v>174006</v>
      </c>
      <c r="C544" s="45">
        <v>45814</v>
      </c>
      <c r="D544" s="45">
        <v>45818</v>
      </c>
      <c r="E544" s="8">
        <v>103.2</v>
      </c>
      <c r="F544" s="8">
        <f t="shared" si="73"/>
        <v>9081.6</v>
      </c>
      <c r="G544" s="54">
        <f t="shared" si="78"/>
        <v>9081.6</v>
      </c>
      <c r="H544" s="25" t="s">
        <v>448</v>
      </c>
      <c r="I544" s="25" t="s">
        <v>449</v>
      </c>
      <c r="J544" s="25">
        <v>1</v>
      </c>
      <c r="K544" s="25">
        <v>1</v>
      </c>
      <c r="L544" s="25">
        <f t="shared" si="74"/>
        <v>0</v>
      </c>
      <c r="M544" s="25" t="s">
        <v>447</v>
      </c>
      <c r="N544" s="45">
        <v>45818</v>
      </c>
      <c r="O544" s="54">
        <v>12642</v>
      </c>
      <c r="P544" s="25" t="s">
        <v>192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Chandigarh</v>
      </c>
      <c r="W544" s="56"/>
      <c r="X544" s="45"/>
      <c r="Y544" s="25" t="str">
        <f t="shared" si="75"/>
        <v/>
      </c>
      <c r="Z544" s="25" t="str">
        <f t="shared" si="76"/>
        <v>Tuesday</v>
      </c>
      <c r="AA544" s="25" t="str">
        <f t="shared" si="77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hidden="1" x14ac:dyDescent="0.25">
      <c r="A545" s="25">
        <f t="shared" si="79"/>
        <v>544</v>
      </c>
      <c r="B545" s="25">
        <v>174008</v>
      </c>
      <c r="C545" s="45">
        <v>45814</v>
      </c>
      <c r="D545" s="45">
        <v>45818</v>
      </c>
      <c r="E545" s="8">
        <v>103.2</v>
      </c>
      <c r="F545" s="8">
        <f t="shared" si="73"/>
        <v>9081.6</v>
      </c>
      <c r="G545" s="54">
        <f t="shared" si="78"/>
        <v>9081.6</v>
      </c>
      <c r="H545" s="25" t="s">
        <v>450</v>
      </c>
      <c r="I545" s="25" t="s">
        <v>451</v>
      </c>
      <c r="J545" s="25">
        <v>1</v>
      </c>
      <c r="K545" s="25">
        <v>1</v>
      </c>
      <c r="L545" s="25">
        <f t="shared" si="74"/>
        <v>0</v>
      </c>
      <c r="M545" s="25" t="s">
        <v>452</v>
      </c>
      <c r="N545" s="45">
        <v>45818</v>
      </c>
      <c r="O545" s="54">
        <v>12642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75"/>
        <v/>
      </c>
      <c r="Z545" s="25" t="str">
        <f t="shared" si="76"/>
        <v>Tuesday</v>
      </c>
      <c r="AA545" s="25" t="str">
        <f t="shared" si="77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hidden="1" x14ac:dyDescent="0.25">
      <c r="A546" s="25">
        <f t="shared" si="79"/>
        <v>545</v>
      </c>
      <c r="B546" s="25">
        <v>174008</v>
      </c>
      <c r="C546" s="45">
        <v>45814</v>
      </c>
      <c r="D546" s="45">
        <v>45818</v>
      </c>
      <c r="E546" s="8">
        <v>141</v>
      </c>
      <c r="F546" s="8">
        <f t="shared" si="73"/>
        <v>12408</v>
      </c>
      <c r="G546" s="54">
        <f t="shared" si="78"/>
        <v>12408</v>
      </c>
      <c r="H546" s="25" t="s">
        <v>454</v>
      </c>
      <c r="I546" s="25" t="s">
        <v>455</v>
      </c>
      <c r="J546" s="25">
        <v>1</v>
      </c>
      <c r="K546" s="25">
        <v>1</v>
      </c>
      <c r="L546" s="25">
        <f t="shared" si="74"/>
        <v>0</v>
      </c>
      <c r="M546" s="25" t="s">
        <v>452</v>
      </c>
      <c r="N546" s="45">
        <v>45818</v>
      </c>
      <c r="O546" s="54">
        <v>17272.5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75"/>
        <v/>
      </c>
      <c r="Z546" s="25" t="str">
        <f t="shared" si="76"/>
        <v>Tuesday</v>
      </c>
      <c r="AA546" s="25" t="str">
        <f t="shared" si="77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hidden="1" x14ac:dyDescent="0.25">
      <c r="A547" s="25">
        <f t="shared" si="79"/>
        <v>546</v>
      </c>
      <c r="B547" s="25">
        <v>174008</v>
      </c>
      <c r="C547" s="45">
        <v>45814</v>
      </c>
      <c r="D547" s="45">
        <v>45818</v>
      </c>
      <c r="E547" s="8">
        <v>378</v>
      </c>
      <c r="F547" s="8">
        <f t="shared" si="73"/>
        <v>33264</v>
      </c>
      <c r="G547" s="54">
        <f t="shared" si="78"/>
        <v>33264</v>
      </c>
      <c r="H547" s="25" t="s">
        <v>456</v>
      </c>
      <c r="I547" s="25" t="s">
        <v>457</v>
      </c>
      <c r="J547" s="25">
        <v>1</v>
      </c>
      <c r="K547" s="25">
        <v>1</v>
      </c>
      <c r="L547" s="25">
        <f t="shared" si="74"/>
        <v>0</v>
      </c>
      <c r="M547" s="25" t="s">
        <v>452</v>
      </c>
      <c r="N547" s="45">
        <v>45818</v>
      </c>
      <c r="O547" s="54">
        <v>46305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/>
      <c r="Y547" s="25" t="str">
        <f t="shared" si="75"/>
        <v/>
      </c>
      <c r="Z547" s="25" t="str">
        <f t="shared" si="76"/>
        <v>Tuesday</v>
      </c>
      <c r="AA547" s="25" t="str">
        <f t="shared" si="77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hidden="1" x14ac:dyDescent="0.25">
      <c r="A548" s="25">
        <f t="shared" si="79"/>
        <v>547</v>
      </c>
      <c r="B548" s="25">
        <v>174509</v>
      </c>
      <c r="C548" s="45">
        <v>45824</v>
      </c>
      <c r="D548" s="45">
        <v>45828</v>
      </c>
      <c r="E548" s="8">
        <v>405.16</v>
      </c>
      <c r="F548" s="8">
        <f t="shared" si="73"/>
        <v>35654.080000000002</v>
      </c>
      <c r="G548" s="54">
        <f t="shared" si="78"/>
        <v>71308.160000000003</v>
      </c>
      <c r="H548" s="25" t="s">
        <v>458</v>
      </c>
      <c r="I548" s="25" t="s">
        <v>459</v>
      </c>
      <c r="J548" s="25">
        <v>2</v>
      </c>
      <c r="K548" s="25">
        <v>2</v>
      </c>
      <c r="L548" s="25">
        <f t="shared" si="74"/>
        <v>0</v>
      </c>
      <c r="M548" s="25" t="s">
        <v>460</v>
      </c>
      <c r="N548" s="45">
        <v>45829</v>
      </c>
      <c r="O548" s="54">
        <v>97755</v>
      </c>
      <c r="P548" s="25" t="s">
        <v>461</v>
      </c>
      <c r="Q548" s="25">
        <v>58152284643</v>
      </c>
      <c r="R548" s="25" t="s">
        <v>41</v>
      </c>
      <c r="S548" s="3">
        <v>4</v>
      </c>
      <c r="T548" s="55"/>
      <c r="U548" s="25" t="s">
        <v>424</v>
      </c>
      <c r="V548" s="25" t="str">
        <f>VLOOKUP(P548,'Customer List'!B:C,2,)</f>
        <v>Hyderabad</v>
      </c>
      <c r="W548" s="56"/>
      <c r="X548" s="45">
        <v>45831</v>
      </c>
      <c r="Y548" s="25">
        <f t="shared" si="75"/>
        <v>2</v>
      </c>
      <c r="Z548" s="25" t="str">
        <f t="shared" si="76"/>
        <v>Saturday</v>
      </c>
      <c r="AA548" s="25" t="str">
        <f t="shared" si="77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hidden="1" x14ac:dyDescent="0.25">
      <c r="A549" s="25">
        <f t="shared" si="79"/>
        <v>548</v>
      </c>
      <c r="B549" s="25">
        <v>174509</v>
      </c>
      <c r="C549" s="45">
        <v>45824</v>
      </c>
      <c r="D549" s="45">
        <v>45828</v>
      </c>
      <c r="E549" s="8">
        <v>164.8</v>
      </c>
      <c r="F549" s="8">
        <f t="shared" si="73"/>
        <v>14502.400000000001</v>
      </c>
      <c r="G549" s="54">
        <f t="shared" si="78"/>
        <v>14502.400000000001</v>
      </c>
      <c r="H549" s="25" t="s">
        <v>462</v>
      </c>
      <c r="I549" s="25" t="s">
        <v>463</v>
      </c>
      <c r="J549" s="25">
        <v>1</v>
      </c>
      <c r="K549" s="25">
        <v>1</v>
      </c>
      <c r="L549" s="25">
        <f t="shared" si="74"/>
        <v>0</v>
      </c>
      <c r="M549" s="25" t="s">
        <v>464</v>
      </c>
      <c r="N549" s="45">
        <v>45829</v>
      </c>
      <c r="O549" s="54">
        <v>21609</v>
      </c>
      <c r="P549" s="25" t="s">
        <v>166</v>
      </c>
      <c r="Q549" s="25">
        <v>58152284750</v>
      </c>
      <c r="R549" s="25" t="s">
        <v>41</v>
      </c>
      <c r="S549" s="3">
        <v>4</v>
      </c>
      <c r="T549" s="55" t="s">
        <v>465</v>
      </c>
      <c r="U549" s="25" t="s">
        <v>424</v>
      </c>
      <c r="V549" s="25" t="str">
        <f>VLOOKUP(P549,'Customer List'!B:C,2,)</f>
        <v>Lucknow</v>
      </c>
      <c r="W549" s="56"/>
      <c r="X549" s="45">
        <v>45831</v>
      </c>
      <c r="Y549" s="25">
        <f t="shared" si="75"/>
        <v>2</v>
      </c>
      <c r="Z549" s="25" t="str">
        <f t="shared" si="76"/>
        <v>Saturday</v>
      </c>
      <c r="AA549" s="25" t="str">
        <f t="shared" si="77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hidden="1" x14ac:dyDescent="0.25">
      <c r="A550" s="25">
        <f t="shared" si="79"/>
        <v>549</v>
      </c>
      <c r="B550" s="25" t="s">
        <v>14</v>
      </c>
      <c r="C550" s="45">
        <v>45808</v>
      </c>
      <c r="D550" s="45">
        <v>45808</v>
      </c>
      <c r="E550" s="8">
        <v>276.25</v>
      </c>
      <c r="F550" s="8">
        <f t="shared" si="73"/>
        <v>24310</v>
      </c>
      <c r="G550" s="54">
        <f t="shared" si="78"/>
        <v>24310</v>
      </c>
      <c r="H550" s="25" t="s">
        <v>466</v>
      </c>
      <c r="I550" s="25" t="s">
        <v>467</v>
      </c>
      <c r="J550" s="25">
        <v>1</v>
      </c>
      <c r="K550" s="25">
        <v>1</v>
      </c>
      <c r="L550" s="25">
        <f t="shared" si="74"/>
        <v>0</v>
      </c>
      <c r="M550" s="25" t="s">
        <v>1918</v>
      </c>
      <c r="N550" s="45">
        <v>45857</v>
      </c>
      <c r="O550" s="54">
        <v>28427</v>
      </c>
      <c r="P550" s="25" t="s">
        <v>468</v>
      </c>
      <c r="Q550" s="25">
        <v>58153394832</v>
      </c>
      <c r="R550" s="25" t="s">
        <v>41</v>
      </c>
      <c r="S550" s="3">
        <v>-20</v>
      </c>
      <c r="T550" s="55"/>
      <c r="U550" s="25" t="s">
        <v>611</v>
      </c>
      <c r="V550" s="25" t="str">
        <f>VLOOKUP(P550,'Customer List'!B:C,2,)</f>
        <v>Kolkata</v>
      </c>
      <c r="W550" s="56"/>
      <c r="X550" s="45">
        <v>45859</v>
      </c>
      <c r="Y550" s="25">
        <f t="shared" si="75"/>
        <v>2</v>
      </c>
      <c r="Z550" s="25" t="str">
        <f t="shared" si="76"/>
        <v>Saturday</v>
      </c>
      <c r="AA550" s="25" t="str">
        <f t="shared" si="77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hidden="1" x14ac:dyDescent="0.25">
      <c r="A551" s="25">
        <f t="shared" si="79"/>
        <v>550</v>
      </c>
      <c r="B551" s="25">
        <v>919364</v>
      </c>
      <c r="C551" s="45">
        <v>45814</v>
      </c>
      <c r="D551" s="45">
        <v>45818</v>
      </c>
      <c r="E551" s="8">
        <v>535.5</v>
      </c>
      <c r="F551" s="8">
        <f t="shared" si="73"/>
        <v>47124</v>
      </c>
      <c r="G551" s="54">
        <f t="shared" si="78"/>
        <v>47124</v>
      </c>
      <c r="H551" s="25" t="s">
        <v>469</v>
      </c>
      <c r="I551" s="25" t="s">
        <v>470</v>
      </c>
      <c r="J551" s="25">
        <v>1</v>
      </c>
      <c r="K551" s="25">
        <v>1</v>
      </c>
      <c r="L551" s="25">
        <f t="shared" si="74"/>
        <v>0</v>
      </c>
      <c r="M551" s="25" t="s">
        <v>471</v>
      </c>
      <c r="N551" s="45">
        <v>45818</v>
      </c>
      <c r="O551" s="54">
        <v>52352</v>
      </c>
      <c r="P551" s="25" t="s">
        <v>472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Hawrah, West Bengal</v>
      </c>
      <c r="W551" s="56"/>
      <c r="X551" s="45"/>
      <c r="Y551" s="25" t="str">
        <f t="shared" si="75"/>
        <v/>
      </c>
      <c r="Z551" s="25" t="str">
        <f t="shared" si="76"/>
        <v>Tuesday</v>
      </c>
      <c r="AA551" s="25" t="str">
        <f t="shared" si="77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hidden="1" x14ac:dyDescent="0.25">
      <c r="A552" s="25">
        <f t="shared" si="79"/>
        <v>551</v>
      </c>
      <c r="B552" s="25">
        <v>919467</v>
      </c>
      <c r="C552" s="45">
        <v>45814</v>
      </c>
      <c r="D552" s="45">
        <v>45818</v>
      </c>
      <c r="E552" s="8">
        <v>612</v>
      </c>
      <c r="F552" s="8">
        <f t="shared" si="73"/>
        <v>53856</v>
      </c>
      <c r="G552" s="54">
        <f t="shared" si="78"/>
        <v>107712</v>
      </c>
      <c r="H552" s="25" t="s">
        <v>473</v>
      </c>
      <c r="I552" s="25" t="s">
        <v>474</v>
      </c>
      <c r="J552" s="25">
        <v>2</v>
      </c>
      <c r="K552" s="25">
        <v>2</v>
      </c>
      <c r="L552" s="25">
        <f t="shared" si="74"/>
        <v>0</v>
      </c>
      <c r="M552" s="25" t="s">
        <v>475</v>
      </c>
      <c r="N552" s="45">
        <v>45818</v>
      </c>
      <c r="O552" s="54">
        <v>128275.2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75"/>
        <v/>
      </c>
      <c r="Z552" s="25" t="str">
        <f t="shared" si="76"/>
        <v>Tuesday</v>
      </c>
      <c r="AA552" s="25" t="str">
        <f t="shared" si="77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hidden="1" x14ac:dyDescent="0.25">
      <c r="A553" s="25">
        <f t="shared" si="79"/>
        <v>552</v>
      </c>
      <c r="B553" s="25">
        <v>919467</v>
      </c>
      <c r="C553" s="45">
        <v>45814</v>
      </c>
      <c r="D553" s="45">
        <v>45818</v>
      </c>
      <c r="E553" s="8">
        <v>884</v>
      </c>
      <c r="F553" s="8">
        <f t="shared" si="73"/>
        <v>77792</v>
      </c>
      <c r="G553" s="54">
        <f t="shared" si="78"/>
        <v>155584</v>
      </c>
      <c r="H553" s="25" t="s">
        <v>476</v>
      </c>
      <c r="I553" s="25" t="s">
        <v>477</v>
      </c>
      <c r="J553" s="25">
        <v>2</v>
      </c>
      <c r="K553" s="25">
        <v>2</v>
      </c>
      <c r="L553" s="25">
        <f t="shared" si="74"/>
        <v>0</v>
      </c>
      <c r="M553" s="25" t="s">
        <v>475</v>
      </c>
      <c r="N553" s="45">
        <v>45818</v>
      </c>
      <c r="O553" s="54">
        <v>185286.39999999999</v>
      </c>
      <c r="P553" s="25" t="s">
        <v>517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Pune</v>
      </c>
      <c r="W553" s="56"/>
      <c r="X553" s="45"/>
      <c r="Y553" s="25" t="str">
        <f t="shared" si="75"/>
        <v/>
      </c>
      <c r="Z553" s="25" t="str">
        <f t="shared" si="76"/>
        <v>Tuesday</v>
      </c>
      <c r="AA553" s="25" t="str">
        <f t="shared" si="77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hidden="1" x14ac:dyDescent="0.25">
      <c r="A554" s="25">
        <f t="shared" si="79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73"/>
        <v>21318</v>
      </c>
      <c r="G554" s="54">
        <f t="shared" si="78"/>
        <v>21318</v>
      </c>
      <c r="H554" s="25" t="s">
        <v>478</v>
      </c>
      <c r="I554" s="25" t="s">
        <v>479</v>
      </c>
      <c r="J554" s="25">
        <v>1</v>
      </c>
      <c r="K554" s="25">
        <v>1</v>
      </c>
      <c r="L554" s="25">
        <f t="shared" si="74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75"/>
        <v>0</v>
      </c>
      <c r="Z554" s="25" t="str">
        <f t="shared" si="76"/>
        <v>Thursday</v>
      </c>
      <c r="AA554" s="25" t="str">
        <f t="shared" si="77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hidden="1" x14ac:dyDescent="0.25">
      <c r="A555" s="25">
        <f t="shared" si="79"/>
        <v>554</v>
      </c>
      <c r="B555" s="25">
        <v>919601</v>
      </c>
      <c r="C555" s="45">
        <v>45814</v>
      </c>
      <c r="D555" s="45">
        <v>45818</v>
      </c>
      <c r="E555" s="8">
        <v>242.25</v>
      </c>
      <c r="F555" s="8">
        <f t="shared" si="73"/>
        <v>21318</v>
      </c>
      <c r="G555" s="54">
        <f t="shared" si="78"/>
        <v>21318</v>
      </c>
      <c r="H555" s="25" t="s">
        <v>481</v>
      </c>
      <c r="I555" s="25" t="s">
        <v>482</v>
      </c>
      <c r="J555" s="25">
        <v>1</v>
      </c>
      <c r="K555" s="25">
        <v>1</v>
      </c>
      <c r="L555" s="25">
        <f t="shared" si="74"/>
        <v>0</v>
      </c>
      <c r="M555" s="25" t="s">
        <v>480</v>
      </c>
      <c r="N555" s="45">
        <v>45820</v>
      </c>
      <c r="O555" s="54">
        <v>27254.55</v>
      </c>
      <c r="P555" s="25" t="s">
        <v>504</v>
      </c>
      <c r="Q555" s="25" t="s">
        <v>637</v>
      </c>
      <c r="R555" s="25" t="s">
        <v>638</v>
      </c>
      <c r="S555" s="3">
        <v>-20</v>
      </c>
      <c r="T555" s="55"/>
      <c r="U555" s="25" t="s">
        <v>611</v>
      </c>
      <c r="V555" s="25" t="str">
        <f>VLOOKUP(P555,'Customer List'!B:C,2,)</f>
        <v>Delhi</v>
      </c>
      <c r="W555" s="56"/>
      <c r="X555" s="45">
        <v>45820</v>
      </c>
      <c r="Y555" s="25">
        <f t="shared" si="75"/>
        <v>0</v>
      </c>
      <c r="Z555" s="25" t="str">
        <f t="shared" si="76"/>
        <v>Thursday</v>
      </c>
      <c r="AA555" s="25" t="str">
        <f t="shared" si="77"/>
        <v>Thursday</v>
      </c>
      <c r="AB555" s="25" t="str">
        <f>VLOOKUP(U555,'Currency Sheet'!A:C,3,)</f>
        <v>DOLLAR</v>
      </c>
      <c r="AC555" s="67" t="str">
        <f>VLOOKUP(P555,'Customer List'!B:D,3,)</f>
        <v>Local</v>
      </c>
    </row>
    <row r="556" spans="1:29" hidden="1" x14ac:dyDescent="0.25">
      <c r="A556" s="25">
        <f t="shared" si="79"/>
        <v>555</v>
      </c>
      <c r="B556" s="25" t="s">
        <v>483</v>
      </c>
      <c r="C556" s="45">
        <v>45821</v>
      </c>
      <c r="D556" s="45">
        <v>45828</v>
      </c>
      <c r="E556" s="8">
        <v>735.25</v>
      </c>
      <c r="F556" s="8">
        <f t="shared" si="73"/>
        <v>64702</v>
      </c>
      <c r="G556" s="54">
        <f t="shared" si="78"/>
        <v>129404</v>
      </c>
      <c r="H556" s="25" t="s">
        <v>484</v>
      </c>
      <c r="I556" s="25" t="s">
        <v>485</v>
      </c>
      <c r="J556" s="25">
        <v>2</v>
      </c>
      <c r="K556" s="25">
        <v>2</v>
      </c>
      <c r="L556" s="25">
        <f t="shared" si="74"/>
        <v>0</v>
      </c>
      <c r="M556" s="25" t="s">
        <v>486</v>
      </c>
      <c r="N556" s="45">
        <v>45829</v>
      </c>
      <c r="O556" s="54">
        <v>154108.4</v>
      </c>
      <c r="P556" s="25" t="s">
        <v>517</v>
      </c>
      <c r="Q556" s="25">
        <v>58152285015</v>
      </c>
      <c r="R556" s="25" t="s">
        <v>41</v>
      </c>
      <c r="S556" s="3">
        <v>4</v>
      </c>
      <c r="T556" s="55"/>
      <c r="U556" s="25" t="s">
        <v>611</v>
      </c>
      <c r="V556" s="25" t="str">
        <f>VLOOKUP(P556,'Customer List'!B:C,2,)</f>
        <v>Pune</v>
      </c>
      <c r="W556" s="56"/>
      <c r="X556" s="45">
        <v>45831</v>
      </c>
      <c r="Y556" s="25">
        <f t="shared" si="75"/>
        <v>2</v>
      </c>
      <c r="Z556" s="25" t="str">
        <f t="shared" si="76"/>
        <v>Saturday</v>
      </c>
      <c r="AA556" s="25" t="str">
        <f t="shared" si="77"/>
        <v>Monday</v>
      </c>
      <c r="AB556" s="25" t="str">
        <f>VLOOKUP(U556,'Currency Sheet'!A:C,3,)</f>
        <v>DOLLAR</v>
      </c>
      <c r="AC556" s="67" t="str">
        <f>VLOOKUP(P556,'Customer List'!B:D,3,)</f>
        <v>OutStation</v>
      </c>
    </row>
    <row r="557" spans="1:29" hidden="1" x14ac:dyDescent="0.25">
      <c r="A557" s="25">
        <f t="shared" si="79"/>
        <v>556</v>
      </c>
      <c r="B557" s="25">
        <v>919889</v>
      </c>
      <c r="C557" s="45">
        <v>45821</v>
      </c>
      <c r="D557" s="45">
        <v>45828</v>
      </c>
      <c r="E557" s="8">
        <v>221</v>
      </c>
      <c r="F557" s="8">
        <f t="shared" si="73"/>
        <v>19448</v>
      </c>
      <c r="G557" s="54">
        <f t="shared" si="78"/>
        <v>19448</v>
      </c>
      <c r="H557" s="25" t="s">
        <v>487</v>
      </c>
      <c r="I557" s="25" t="s">
        <v>488</v>
      </c>
      <c r="J557" s="25">
        <v>1</v>
      </c>
      <c r="K557" s="25">
        <v>1</v>
      </c>
      <c r="L557" s="25">
        <f t="shared" si="74"/>
        <v>0</v>
      </c>
      <c r="M557" s="25" t="s">
        <v>644</v>
      </c>
      <c r="N557" s="45">
        <v>45835</v>
      </c>
      <c r="O557" s="54">
        <v>24863</v>
      </c>
      <c r="P557" s="25" t="s">
        <v>504</v>
      </c>
      <c r="Q557" s="25" t="s">
        <v>637</v>
      </c>
      <c r="R557" s="25" t="s">
        <v>638</v>
      </c>
      <c r="S557" s="3">
        <v>4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45835</v>
      </c>
      <c r="Y557" s="25">
        <f t="shared" si="75"/>
        <v>0</v>
      </c>
      <c r="Z557" s="25" t="str">
        <f t="shared" si="76"/>
        <v>Friday</v>
      </c>
      <c r="AA557" s="25" t="str">
        <f t="shared" si="77"/>
        <v>Friday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hidden="1" x14ac:dyDescent="0.25">
      <c r="A558" s="25">
        <f t="shared" si="79"/>
        <v>557</v>
      </c>
      <c r="B558" s="25" t="s">
        <v>489</v>
      </c>
      <c r="C558" s="45">
        <v>45806</v>
      </c>
      <c r="D558" s="45">
        <v>45811</v>
      </c>
      <c r="E558" s="8">
        <v>1227</v>
      </c>
      <c r="F558" s="8">
        <f t="shared" si="73"/>
        <v>107976</v>
      </c>
      <c r="G558" s="54">
        <f t="shared" si="78"/>
        <v>107976</v>
      </c>
      <c r="H558" s="25">
        <v>78383</v>
      </c>
      <c r="I558" s="25" t="s">
        <v>490</v>
      </c>
      <c r="J558" s="25">
        <v>1</v>
      </c>
      <c r="K558" s="25">
        <v>1</v>
      </c>
      <c r="L558" s="25">
        <f t="shared" si="74"/>
        <v>0</v>
      </c>
      <c r="M558" s="25" t="s">
        <v>491</v>
      </c>
      <c r="N558" s="45">
        <v>45812</v>
      </c>
      <c r="O558" s="54">
        <v>214725</v>
      </c>
      <c r="P558" s="25" t="s">
        <v>492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Haridwar</v>
      </c>
      <c r="W558" s="56"/>
      <c r="X558" s="45"/>
      <c r="Y558" s="25" t="str">
        <f t="shared" si="75"/>
        <v/>
      </c>
      <c r="Z558" s="25" t="str">
        <f t="shared" si="76"/>
        <v>Wednesday</v>
      </c>
      <c r="AA558" s="25" t="str">
        <f t="shared" si="77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hidden="1" x14ac:dyDescent="0.25">
      <c r="A559" s="25">
        <f t="shared" si="79"/>
        <v>558</v>
      </c>
      <c r="B559" s="25" t="s">
        <v>494</v>
      </c>
      <c r="C559" s="45">
        <v>45806</v>
      </c>
      <c r="D559" s="45">
        <v>45811</v>
      </c>
      <c r="E559" s="8">
        <v>804</v>
      </c>
      <c r="F559" s="8">
        <f t="shared" si="73"/>
        <v>70752</v>
      </c>
      <c r="G559" s="54">
        <f t="shared" si="78"/>
        <v>70752</v>
      </c>
      <c r="H559" s="25">
        <v>79326</v>
      </c>
      <c r="I559" s="25" t="s">
        <v>495</v>
      </c>
      <c r="J559" s="25">
        <v>1</v>
      </c>
      <c r="K559" s="25">
        <v>1</v>
      </c>
      <c r="L559" s="25">
        <f t="shared" si="74"/>
        <v>0</v>
      </c>
      <c r="M559" s="25" t="s">
        <v>496</v>
      </c>
      <c r="N559" s="45">
        <v>45812</v>
      </c>
      <c r="O559" s="54">
        <v>152425</v>
      </c>
      <c r="P559" s="25" t="s">
        <v>27</v>
      </c>
      <c r="Q559" s="25"/>
      <c r="R559" s="25"/>
      <c r="S559" s="3"/>
      <c r="T559" s="55"/>
      <c r="U559" s="25" t="s">
        <v>493</v>
      </c>
      <c r="V559" s="25" t="str">
        <f>VLOOKUP(P559,'Customer List'!B:C,2,)</f>
        <v>Chandigarh</v>
      </c>
      <c r="W559" s="56"/>
      <c r="X559" s="45"/>
      <c r="Y559" s="25" t="str">
        <f t="shared" si="75"/>
        <v/>
      </c>
      <c r="Z559" s="25" t="str">
        <f t="shared" si="76"/>
        <v>Wednesday</v>
      </c>
      <c r="AA559" s="25" t="str">
        <f t="shared" si="77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hidden="1" x14ac:dyDescent="0.25">
      <c r="A560" s="25">
        <f t="shared" si="79"/>
        <v>559</v>
      </c>
      <c r="B560" s="25" t="s">
        <v>497</v>
      </c>
      <c r="C560" s="45">
        <v>45806</v>
      </c>
      <c r="D560" s="45">
        <v>45811</v>
      </c>
      <c r="E560" s="8">
        <v>0.01</v>
      </c>
      <c r="F560" s="8">
        <f t="shared" si="73"/>
        <v>0.88</v>
      </c>
      <c r="G560" s="54">
        <f t="shared" si="78"/>
        <v>0.88</v>
      </c>
      <c r="H560" s="25">
        <v>27003</v>
      </c>
      <c r="I560" s="25" t="s">
        <v>498</v>
      </c>
      <c r="J560" s="25">
        <v>1</v>
      </c>
      <c r="K560" s="25">
        <v>1</v>
      </c>
      <c r="L560" s="25">
        <f t="shared" si="74"/>
        <v>0</v>
      </c>
      <c r="M560" s="25" t="s">
        <v>499</v>
      </c>
      <c r="N560" s="45">
        <v>45812</v>
      </c>
      <c r="O560" s="54">
        <v>0</v>
      </c>
      <c r="P560" s="25" t="s">
        <v>500</v>
      </c>
      <c r="Q560" s="25"/>
      <c r="R560" s="25"/>
      <c r="S560" s="3"/>
      <c r="T560" s="55" t="s">
        <v>859</v>
      </c>
      <c r="U560" s="25" t="s">
        <v>493</v>
      </c>
      <c r="V560" s="25" t="str">
        <f>VLOOKUP(P560,'Customer List'!B:C,2,)</f>
        <v>Guwahati</v>
      </c>
      <c r="W560" s="56"/>
      <c r="X560" s="45"/>
      <c r="Y560" s="25" t="str">
        <f t="shared" si="75"/>
        <v/>
      </c>
      <c r="Z560" s="25" t="str">
        <f t="shared" si="76"/>
        <v>Wednesday</v>
      </c>
      <c r="AA560" s="25" t="str">
        <f t="shared" si="77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hidden="1" x14ac:dyDescent="0.25">
      <c r="A561" s="25">
        <f t="shared" si="79"/>
        <v>560</v>
      </c>
      <c r="B561" s="25" t="s">
        <v>501</v>
      </c>
      <c r="C561" s="45">
        <v>45814</v>
      </c>
      <c r="D561" s="45">
        <v>45818</v>
      </c>
      <c r="E561" s="8">
        <v>354</v>
      </c>
      <c r="F561" s="8">
        <f t="shared" si="73"/>
        <v>31152</v>
      </c>
      <c r="G561" s="54">
        <f t="shared" si="78"/>
        <v>62304</v>
      </c>
      <c r="H561" s="25">
        <v>40321</v>
      </c>
      <c r="I561" s="25" t="s">
        <v>502</v>
      </c>
      <c r="J561" s="25">
        <v>2</v>
      </c>
      <c r="K561" s="25">
        <v>2</v>
      </c>
      <c r="L561" s="25">
        <f t="shared" si="74"/>
        <v>0</v>
      </c>
      <c r="M561" s="25" t="s">
        <v>503</v>
      </c>
      <c r="N561" s="45">
        <v>45820</v>
      </c>
      <c r="O561" s="54">
        <v>136290</v>
      </c>
      <c r="P561" s="25" t="s">
        <v>504</v>
      </c>
      <c r="Q561" s="25" t="s">
        <v>637</v>
      </c>
      <c r="R561" s="25" t="s">
        <v>638</v>
      </c>
      <c r="S561" s="3">
        <v>4</v>
      </c>
      <c r="T561" s="55"/>
      <c r="U561" s="25" t="s">
        <v>493</v>
      </c>
      <c r="V561" s="25" t="str">
        <f>VLOOKUP(P561,'Customer List'!B:C,2,)</f>
        <v>Delhi</v>
      </c>
      <c r="W561" s="56"/>
      <c r="X561" s="45">
        <v>45820</v>
      </c>
      <c r="Y561" s="25">
        <f t="shared" si="75"/>
        <v>0</v>
      </c>
      <c r="Z561" s="25" t="str">
        <f t="shared" si="76"/>
        <v>Thursday</v>
      </c>
      <c r="AA561" s="25" t="str">
        <f t="shared" si="77"/>
        <v>Thursday</v>
      </c>
      <c r="AB561" s="25" t="str">
        <f>VLOOKUP(U561,'Currency Sheet'!A:C,3,)</f>
        <v>DOLLAR</v>
      </c>
      <c r="AC561" s="67" t="str">
        <f>VLOOKUP(P561,'Customer List'!B:D,3,)</f>
        <v>Local</v>
      </c>
    </row>
    <row r="562" spans="1:29" hidden="1" x14ac:dyDescent="0.25">
      <c r="A562" s="25">
        <f t="shared" si="79"/>
        <v>561</v>
      </c>
      <c r="B562" s="25" t="s">
        <v>14</v>
      </c>
      <c r="C562" s="45">
        <v>45808</v>
      </c>
      <c r="D562" s="45">
        <v>45808</v>
      </c>
      <c r="E562" s="8">
        <v>77.599999999999994</v>
      </c>
      <c r="F562" s="8">
        <f t="shared" si="73"/>
        <v>6828.7999999999993</v>
      </c>
      <c r="G562" s="54">
        <f t="shared" si="78"/>
        <v>6828.7999999999993</v>
      </c>
      <c r="H562" s="25">
        <v>41010</v>
      </c>
      <c r="I562" s="25" t="s">
        <v>505</v>
      </c>
      <c r="J562" s="25">
        <v>1</v>
      </c>
      <c r="K562" s="25">
        <v>1</v>
      </c>
      <c r="L562" s="25">
        <f t="shared" si="74"/>
        <v>0</v>
      </c>
      <c r="M562" s="25" t="s">
        <v>506</v>
      </c>
      <c r="N562" s="45">
        <v>45812</v>
      </c>
      <c r="O562" s="54">
        <v>41850</v>
      </c>
      <c r="P562" s="25" t="s">
        <v>568</v>
      </c>
      <c r="Q562" s="25"/>
      <c r="R562" s="25"/>
      <c r="S562" s="3"/>
      <c r="T562" s="55" t="s">
        <v>507</v>
      </c>
      <c r="U562" s="25" t="s">
        <v>508</v>
      </c>
      <c r="V562" s="25" t="str">
        <f>VLOOKUP(P562,'Customer List'!B:C,2,)</f>
        <v>Banglore</v>
      </c>
      <c r="W562" s="56"/>
      <c r="X562" s="45"/>
      <c r="Y562" s="25" t="str">
        <f t="shared" si="75"/>
        <v/>
      </c>
      <c r="Z562" s="25" t="str">
        <f t="shared" si="76"/>
        <v>Wednesday</v>
      </c>
      <c r="AA562" s="25" t="str">
        <f t="shared" si="77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hidden="1" x14ac:dyDescent="0.25">
      <c r="A563" s="25">
        <f t="shared" si="79"/>
        <v>562</v>
      </c>
      <c r="B563" s="25">
        <v>3305058</v>
      </c>
      <c r="C563" s="45">
        <v>45807</v>
      </c>
      <c r="D563" s="45">
        <v>45813</v>
      </c>
      <c r="E563" s="8">
        <v>156</v>
      </c>
      <c r="F563" s="8">
        <f t="shared" si="73"/>
        <v>13728</v>
      </c>
      <c r="G563" s="54">
        <f t="shared" si="78"/>
        <v>27456</v>
      </c>
      <c r="H563" s="25" t="s">
        <v>509</v>
      </c>
      <c r="I563" s="25" t="s">
        <v>510</v>
      </c>
      <c r="J563" s="25">
        <v>2</v>
      </c>
      <c r="K563" s="25">
        <v>2</v>
      </c>
      <c r="L563" s="25">
        <f t="shared" si="74"/>
        <v>0</v>
      </c>
      <c r="M563" s="25" t="s">
        <v>511</v>
      </c>
      <c r="N563" s="45">
        <v>45815</v>
      </c>
      <c r="O563" s="54">
        <v>42224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75"/>
        <v/>
      </c>
      <c r="Z563" s="25" t="str">
        <f t="shared" si="76"/>
        <v>Saturday</v>
      </c>
      <c r="AA563" s="25" t="str">
        <f t="shared" si="77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hidden="1" x14ac:dyDescent="0.25">
      <c r="A564" s="25">
        <f t="shared" si="79"/>
        <v>563</v>
      </c>
      <c r="B564" s="25">
        <v>3305058</v>
      </c>
      <c r="C564" s="45">
        <v>45807</v>
      </c>
      <c r="D564" s="45">
        <v>45813</v>
      </c>
      <c r="E564" s="8">
        <v>152.25</v>
      </c>
      <c r="F564" s="8">
        <f t="shared" si="73"/>
        <v>13398</v>
      </c>
      <c r="G564" s="54">
        <f t="shared" si="78"/>
        <v>26796</v>
      </c>
      <c r="H564" s="25" t="s">
        <v>513</v>
      </c>
      <c r="I564" s="25" t="s">
        <v>514</v>
      </c>
      <c r="J564" s="25">
        <v>2</v>
      </c>
      <c r="K564" s="25">
        <v>2</v>
      </c>
      <c r="L564" s="25">
        <f t="shared" si="74"/>
        <v>0</v>
      </c>
      <c r="M564" s="25" t="s">
        <v>511</v>
      </c>
      <c r="N564" s="45">
        <v>45815</v>
      </c>
      <c r="O564" s="54">
        <v>41209</v>
      </c>
      <c r="P564" s="25" t="s">
        <v>399</v>
      </c>
      <c r="Q564" s="25"/>
      <c r="R564" s="25"/>
      <c r="S564" s="3"/>
      <c r="T564" s="55"/>
      <c r="U564" s="25" t="s">
        <v>512</v>
      </c>
      <c r="V564" s="25" t="str">
        <f>VLOOKUP(P564,'Customer List'!B:C,2,)</f>
        <v>Pune</v>
      </c>
      <c r="W564" s="56"/>
      <c r="X564" s="45"/>
      <c r="Y564" s="25" t="str">
        <f t="shared" si="75"/>
        <v/>
      </c>
      <c r="Z564" s="25" t="str">
        <f t="shared" si="76"/>
        <v>Saturday</v>
      </c>
      <c r="AA564" s="25" t="str">
        <f t="shared" si="77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hidden="1" x14ac:dyDescent="0.25">
      <c r="A565" s="25">
        <f t="shared" si="79"/>
        <v>564</v>
      </c>
      <c r="B565" s="25">
        <v>335866</v>
      </c>
      <c r="C565" s="45">
        <v>45828</v>
      </c>
      <c r="D565" s="45">
        <v>45833</v>
      </c>
      <c r="E565" s="8">
        <v>182.25</v>
      </c>
      <c r="F565" s="8">
        <f t="shared" si="73"/>
        <v>16038</v>
      </c>
      <c r="G565" s="54">
        <f t="shared" si="78"/>
        <v>16038</v>
      </c>
      <c r="H565" s="25" t="s">
        <v>515</v>
      </c>
      <c r="I565" s="25" t="s">
        <v>516</v>
      </c>
      <c r="J565" s="25">
        <v>1</v>
      </c>
      <c r="K565" s="25">
        <v>1</v>
      </c>
      <c r="L565" s="25">
        <f t="shared" si="74"/>
        <v>0</v>
      </c>
      <c r="M565" s="25" t="s">
        <v>704</v>
      </c>
      <c r="N565" s="45">
        <v>45836</v>
      </c>
      <c r="O565" s="54">
        <v>26426</v>
      </c>
      <c r="P565" s="25" t="s">
        <v>517</v>
      </c>
      <c r="Q565" s="25">
        <v>58152578385</v>
      </c>
      <c r="R565" s="25" t="s">
        <v>41</v>
      </c>
      <c r="S565" s="3">
        <v>4</v>
      </c>
      <c r="T565" s="55"/>
      <c r="U565" s="25" t="s">
        <v>512</v>
      </c>
      <c r="V565" s="25" t="str">
        <f>VLOOKUP(P565,'Customer List'!B:C,2,)</f>
        <v>Pune</v>
      </c>
      <c r="W565" s="56"/>
      <c r="X565" s="45">
        <v>45838</v>
      </c>
      <c r="Y565" s="25">
        <f t="shared" si="75"/>
        <v>2</v>
      </c>
      <c r="Z565" s="25" t="str">
        <f t="shared" si="76"/>
        <v>Saturday</v>
      </c>
      <c r="AA565" s="25" t="str">
        <f t="shared" si="77"/>
        <v>Monday</v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hidden="1" x14ac:dyDescent="0.25">
      <c r="A566" s="25">
        <f t="shared" si="79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73"/>
        <v>440</v>
      </c>
      <c r="G566" s="54">
        <f t="shared" si="78"/>
        <v>880</v>
      </c>
      <c r="H566" s="25" t="s">
        <v>518</v>
      </c>
      <c r="I566" s="25" t="s">
        <v>519</v>
      </c>
      <c r="J566" s="25">
        <v>2</v>
      </c>
      <c r="K566" s="25">
        <v>2</v>
      </c>
      <c r="L566" s="25">
        <f t="shared" si="74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75"/>
        <v>0</v>
      </c>
      <c r="Z566" s="25" t="str">
        <f t="shared" si="76"/>
        <v>Thursday</v>
      </c>
      <c r="AA566" s="25" t="str">
        <f t="shared" si="77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hidden="1" x14ac:dyDescent="0.25">
      <c r="A567" s="25">
        <f t="shared" si="79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73"/>
        <v>440</v>
      </c>
      <c r="G567" s="54">
        <f t="shared" si="78"/>
        <v>880</v>
      </c>
      <c r="H567" s="25" t="s">
        <v>522</v>
      </c>
      <c r="I567" s="25" t="s">
        <v>523</v>
      </c>
      <c r="J567" s="25">
        <v>2</v>
      </c>
      <c r="K567" s="25">
        <v>2</v>
      </c>
      <c r="L567" s="25">
        <f t="shared" si="74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75"/>
        <v>0</v>
      </c>
      <c r="Z567" s="25" t="str">
        <f t="shared" si="76"/>
        <v>Thursday</v>
      </c>
      <c r="AA567" s="25" t="str">
        <f t="shared" si="77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hidden="1" x14ac:dyDescent="0.25">
      <c r="A568" s="25">
        <f t="shared" si="79"/>
        <v>567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73"/>
        <v>440</v>
      </c>
      <c r="G568" s="54">
        <f t="shared" si="78"/>
        <v>880</v>
      </c>
      <c r="H568" s="25" t="s">
        <v>524</v>
      </c>
      <c r="I568" s="25" t="s">
        <v>525</v>
      </c>
      <c r="J568" s="25">
        <v>2</v>
      </c>
      <c r="K568" s="25">
        <v>2</v>
      </c>
      <c r="L568" s="25">
        <f t="shared" si="74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75"/>
        <v>0</v>
      </c>
      <c r="Z568" s="25" t="str">
        <f t="shared" si="76"/>
        <v>Thursday</v>
      </c>
      <c r="AA568" s="25" t="str">
        <f t="shared" si="77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hidden="1" x14ac:dyDescent="0.25">
      <c r="A569" s="25">
        <f t="shared" si="79"/>
        <v>568</v>
      </c>
      <c r="B569" s="25" t="s">
        <v>526</v>
      </c>
      <c r="C569" s="45">
        <v>45814</v>
      </c>
      <c r="D569" s="45">
        <v>45817</v>
      </c>
      <c r="E569" s="8">
        <v>119.4</v>
      </c>
      <c r="F569" s="8">
        <f t="shared" si="73"/>
        <v>10507.2</v>
      </c>
      <c r="G569" s="54">
        <f t="shared" si="78"/>
        <v>10507.2</v>
      </c>
      <c r="H569" s="25" t="s">
        <v>527</v>
      </c>
      <c r="I569" s="25" t="s">
        <v>528</v>
      </c>
      <c r="J569" s="25">
        <v>1</v>
      </c>
      <c r="K569" s="25">
        <v>1</v>
      </c>
      <c r="L569" s="25">
        <f t="shared" si="74"/>
        <v>0</v>
      </c>
      <c r="M569" s="25" t="s">
        <v>529</v>
      </c>
      <c r="N569" s="45">
        <v>45818</v>
      </c>
      <c r="O569" s="54">
        <v>20198.5</v>
      </c>
      <c r="P569" s="25" t="s">
        <v>530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Pondicheri</v>
      </c>
      <c r="W569" s="56"/>
      <c r="X569" s="45"/>
      <c r="Y569" s="25" t="str">
        <f t="shared" si="75"/>
        <v/>
      </c>
      <c r="Z569" s="25" t="str">
        <f t="shared" si="76"/>
        <v>Tuesday</v>
      </c>
      <c r="AA569" s="25" t="str">
        <f t="shared" si="77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hidden="1" x14ac:dyDescent="0.25">
      <c r="A570" s="25">
        <f t="shared" si="79"/>
        <v>569</v>
      </c>
      <c r="B570" s="25" t="s">
        <v>531</v>
      </c>
      <c r="C570" s="45">
        <v>45814</v>
      </c>
      <c r="D570" s="45">
        <v>45817</v>
      </c>
      <c r="E570" s="8">
        <v>193.2</v>
      </c>
      <c r="F570" s="8">
        <f t="shared" si="73"/>
        <v>17001.599999999999</v>
      </c>
      <c r="G570" s="54">
        <f t="shared" si="78"/>
        <v>17001.599999999999</v>
      </c>
      <c r="H570" s="25" t="s">
        <v>532</v>
      </c>
      <c r="I570" s="25" t="s">
        <v>533</v>
      </c>
      <c r="J570" s="25">
        <v>1</v>
      </c>
      <c r="K570" s="25">
        <v>1</v>
      </c>
      <c r="L570" s="25">
        <f t="shared" si="74"/>
        <v>0</v>
      </c>
      <c r="M570" s="25" t="s">
        <v>534</v>
      </c>
      <c r="N570" s="45">
        <v>45818</v>
      </c>
      <c r="O570" s="54">
        <v>32683</v>
      </c>
      <c r="P570" s="25" t="s">
        <v>243</v>
      </c>
      <c r="Q570" s="25"/>
      <c r="R570" s="25"/>
      <c r="S570" s="3">
        <v>-20</v>
      </c>
      <c r="T570" s="55"/>
      <c r="U570" s="25" t="s">
        <v>521</v>
      </c>
      <c r="V570" s="25" t="str">
        <f>VLOOKUP(P570,'Customer List'!B:C,2,)</f>
        <v>Mumbai</v>
      </c>
      <c r="W570" s="56"/>
      <c r="X570" s="45"/>
      <c r="Y570" s="25" t="str">
        <f t="shared" si="75"/>
        <v/>
      </c>
      <c r="Z570" s="25" t="str">
        <f t="shared" si="76"/>
        <v>Tuesday</v>
      </c>
      <c r="AA570" s="25" t="str">
        <f t="shared" si="77"/>
        <v/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hidden="1" x14ac:dyDescent="0.25">
      <c r="A571" s="25">
        <f t="shared" si="79"/>
        <v>570</v>
      </c>
      <c r="B571" s="25" t="s">
        <v>535</v>
      </c>
      <c r="C571" s="45">
        <v>45821</v>
      </c>
      <c r="D571" s="45">
        <v>45826</v>
      </c>
      <c r="E571" s="8">
        <v>251.4</v>
      </c>
      <c r="F571" s="8">
        <f t="shared" si="73"/>
        <v>22123.200000000001</v>
      </c>
      <c r="G571" s="54">
        <f t="shared" si="78"/>
        <v>22123.200000000001</v>
      </c>
      <c r="H571" s="25" t="s">
        <v>536</v>
      </c>
      <c r="I571" s="25" t="s">
        <v>537</v>
      </c>
      <c r="J571" s="25">
        <v>1</v>
      </c>
      <c r="K571" s="25">
        <v>1</v>
      </c>
      <c r="L571" s="25">
        <f t="shared" si="74"/>
        <v>0</v>
      </c>
      <c r="M571" s="25" t="s">
        <v>697</v>
      </c>
      <c r="N571" s="45">
        <v>45836</v>
      </c>
      <c r="O571" s="54">
        <v>42528.5</v>
      </c>
      <c r="P571" s="25" t="s">
        <v>696</v>
      </c>
      <c r="Q571" s="25" t="s">
        <v>732</v>
      </c>
      <c r="R571" s="25" t="s">
        <v>41</v>
      </c>
      <c r="S571" s="3">
        <v>-20</v>
      </c>
      <c r="T571" s="55" t="s">
        <v>608</v>
      </c>
      <c r="U571" s="25" t="s">
        <v>521</v>
      </c>
      <c r="V571" s="25" t="str">
        <f>VLOOKUP(P571,'Customer List'!B:C,2,)</f>
        <v>Dehradoon</v>
      </c>
      <c r="W571" s="56"/>
      <c r="X571" s="45">
        <v>45839</v>
      </c>
      <c r="Y571" s="25">
        <f t="shared" si="75"/>
        <v>3</v>
      </c>
      <c r="Z571" s="25" t="str">
        <f t="shared" si="76"/>
        <v>Saturday</v>
      </c>
      <c r="AA571" s="25" t="str">
        <f t="shared" si="77"/>
        <v>Tuesday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hidden="1" x14ac:dyDescent="0.25">
      <c r="A572" s="25">
        <f t="shared" si="79"/>
        <v>571</v>
      </c>
      <c r="B572" s="25" t="s">
        <v>538</v>
      </c>
      <c r="C572" s="45">
        <v>45821</v>
      </c>
      <c r="D572" s="45">
        <v>45826</v>
      </c>
      <c r="E572" s="8">
        <v>81.599999999999994</v>
      </c>
      <c r="F572" s="8">
        <f t="shared" si="73"/>
        <v>7180.7999999999993</v>
      </c>
      <c r="G572" s="54">
        <f t="shared" si="78"/>
        <v>7180.7999999999993</v>
      </c>
      <c r="H572" s="25" t="s">
        <v>539</v>
      </c>
      <c r="I572" s="25" t="s">
        <v>540</v>
      </c>
      <c r="J572" s="25">
        <v>1</v>
      </c>
      <c r="K572" s="25">
        <v>1</v>
      </c>
      <c r="L572" s="25">
        <f t="shared" si="74"/>
        <v>0</v>
      </c>
      <c r="M572" s="25" t="s">
        <v>541</v>
      </c>
      <c r="N572" s="45">
        <v>45829</v>
      </c>
      <c r="O572" s="54">
        <v>13804</v>
      </c>
      <c r="P572" s="25" t="s">
        <v>542</v>
      </c>
      <c r="Q572" s="25">
        <v>58152286371</v>
      </c>
      <c r="R572" s="25" t="s">
        <v>41</v>
      </c>
      <c r="S572" s="3">
        <v>-20</v>
      </c>
      <c r="T572" s="55"/>
      <c r="U572" s="25" t="s">
        <v>521</v>
      </c>
      <c r="V572" s="25" t="str">
        <f>VLOOKUP(P572,'Customer List'!B:C,2,)</f>
        <v>Banglore</v>
      </c>
      <c r="W572" s="56"/>
      <c r="X572" s="45">
        <v>45831</v>
      </c>
      <c r="Y572" s="25">
        <f t="shared" si="75"/>
        <v>2</v>
      </c>
      <c r="Z572" s="25" t="str">
        <f t="shared" si="76"/>
        <v>Saturday</v>
      </c>
      <c r="AA572" s="25" t="str">
        <f t="shared" si="77"/>
        <v>Monday</v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hidden="1" x14ac:dyDescent="0.25">
      <c r="A573" s="25">
        <f t="shared" si="79"/>
        <v>572</v>
      </c>
      <c r="B573" s="25" t="s">
        <v>538</v>
      </c>
      <c r="C573" s="45">
        <v>45821</v>
      </c>
      <c r="D573" s="45">
        <v>45826</v>
      </c>
      <c r="E573" s="8">
        <v>30</v>
      </c>
      <c r="F573" s="8">
        <f t="shared" si="73"/>
        <v>2640</v>
      </c>
      <c r="G573" s="54">
        <f t="shared" si="78"/>
        <v>2640</v>
      </c>
      <c r="H573" s="25" t="s">
        <v>543</v>
      </c>
      <c r="I573" s="25" t="s">
        <v>544</v>
      </c>
      <c r="J573" s="25">
        <v>1</v>
      </c>
      <c r="K573" s="25">
        <v>1</v>
      </c>
      <c r="L573" s="25">
        <f t="shared" si="74"/>
        <v>0</v>
      </c>
      <c r="M573" s="25" t="s">
        <v>545</v>
      </c>
      <c r="N573" s="45">
        <v>45832</v>
      </c>
      <c r="O573" s="54">
        <v>5075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75"/>
        <v>0</v>
      </c>
      <c r="Z573" s="25" t="str">
        <f t="shared" si="76"/>
        <v>Tuesday</v>
      </c>
      <c r="AA573" s="25" t="str">
        <f t="shared" si="77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hidden="1" x14ac:dyDescent="0.25">
      <c r="A574" s="25">
        <f t="shared" si="79"/>
        <v>573</v>
      </c>
      <c r="B574" s="25" t="s">
        <v>538</v>
      </c>
      <c r="C574" s="45">
        <v>45821</v>
      </c>
      <c r="D574" s="45">
        <v>45826</v>
      </c>
      <c r="E574" s="8">
        <v>32.4</v>
      </c>
      <c r="F574" s="8">
        <f t="shared" si="73"/>
        <v>2851.2</v>
      </c>
      <c r="G574" s="54">
        <f t="shared" si="78"/>
        <v>2851.2</v>
      </c>
      <c r="H574" s="25" t="s">
        <v>546</v>
      </c>
      <c r="I574" s="25" t="s">
        <v>547</v>
      </c>
      <c r="J574" s="25">
        <v>1</v>
      </c>
      <c r="K574" s="25">
        <v>1</v>
      </c>
      <c r="L574" s="25">
        <f t="shared" si="74"/>
        <v>0</v>
      </c>
      <c r="M574" s="25" t="s">
        <v>545</v>
      </c>
      <c r="N574" s="45">
        <v>45832</v>
      </c>
      <c r="O574" s="54">
        <v>5481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75"/>
        <v>0</v>
      </c>
      <c r="Z574" s="25" t="str">
        <f t="shared" si="76"/>
        <v>Tuesday</v>
      </c>
      <c r="AA574" s="25" t="str">
        <f t="shared" si="77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hidden="1" x14ac:dyDescent="0.25">
      <c r="A575" s="25">
        <f t="shared" si="79"/>
        <v>574</v>
      </c>
      <c r="B575" s="25" t="s">
        <v>538</v>
      </c>
      <c r="C575" s="45">
        <v>45821</v>
      </c>
      <c r="D575" s="45">
        <v>45826</v>
      </c>
      <c r="E575" s="8">
        <v>27.6</v>
      </c>
      <c r="F575" s="8">
        <f t="shared" si="73"/>
        <v>2428.8000000000002</v>
      </c>
      <c r="G575" s="54">
        <f t="shared" si="78"/>
        <v>2428.8000000000002</v>
      </c>
      <c r="H575" s="25" t="s">
        <v>548</v>
      </c>
      <c r="I575" s="25" t="s">
        <v>549</v>
      </c>
      <c r="J575" s="25">
        <v>1</v>
      </c>
      <c r="K575" s="25">
        <v>1</v>
      </c>
      <c r="L575" s="25">
        <f t="shared" si="74"/>
        <v>0</v>
      </c>
      <c r="M575" s="25" t="s">
        <v>545</v>
      </c>
      <c r="N575" s="45">
        <v>45832</v>
      </c>
      <c r="O575" s="54">
        <v>4669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75"/>
        <v>0</v>
      </c>
      <c r="Z575" s="25" t="str">
        <f t="shared" si="76"/>
        <v>Tuesday</v>
      </c>
      <c r="AA575" s="25" t="str">
        <f t="shared" si="77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hidden="1" x14ac:dyDescent="0.25">
      <c r="A576" s="25">
        <f t="shared" si="79"/>
        <v>575</v>
      </c>
      <c r="B576" s="25" t="s">
        <v>538</v>
      </c>
      <c r="C576" s="45">
        <v>45821</v>
      </c>
      <c r="D576" s="45">
        <v>45826</v>
      </c>
      <c r="E576" s="8">
        <v>43.2</v>
      </c>
      <c r="F576" s="8">
        <f t="shared" si="73"/>
        <v>3801.6000000000004</v>
      </c>
      <c r="G576" s="54">
        <f t="shared" si="78"/>
        <v>3801.6000000000004</v>
      </c>
      <c r="H576" s="25" t="s">
        <v>550</v>
      </c>
      <c r="I576" s="25" t="s">
        <v>551</v>
      </c>
      <c r="J576" s="25">
        <v>1</v>
      </c>
      <c r="K576" s="25">
        <v>1</v>
      </c>
      <c r="L576" s="25">
        <f t="shared" si="74"/>
        <v>0</v>
      </c>
      <c r="M576" s="25" t="s">
        <v>545</v>
      </c>
      <c r="N576" s="45">
        <v>45832</v>
      </c>
      <c r="O576" s="54">
        <v>7308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75"/>
        <v>0</v>
      </c>
      <c r="Z576" s="25" t="str">
        <f t="shared" si="76"/>
        <v>Tuesday</v>
      </c>
      <c r="AA576" s="25" t="str">
        <f t="shared" si="77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hidden="1" x14ac:dyDescent="0.25">
      <c r="A577" s="25">
        <f t="shared" si="79"/>
        <v>576</v>
      </c>
      <c r="B577" s="25" t="s">
        <v>538</v>
      </c>
      <c r="C577" s="45">
        <v>45821</v>
      </c>
      <c r="D577" s="45">
        <v>45826</v>
      </c>
      <c r="E577" s="8">
        <v>18</v>
      </c>
      <c r="F577" s="8">
        <f t="shared" si="73"/>
        <v>1584</v>
      </c>
      <c r="G577" s="54">
        <f t="shared" si="78"/>
        <v>1584</v>
      </c>
      <c r="H577" s="25" t="s">
        <v>552</v>
      </c>
      <c r="I577" s="25" t="s">
        <v>553</v>
      </c>
      <c r="J577" s="25">
        <v>1</v>
      </c>
      <c r="K577" s="25">
        <v>1</v>
      </c>
      <c r="L577" s="25">
        <f t="shared" si="74"/>
        <v>0</v>
      </c>
      <c r="M577" s="25" t="s">
        <v>554</v>
      </c>
      <c r="N577" s="45">
        <v>45831</v>
      </c>
      <c r="O577" s="54">
        <v>3262.5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75"/>
        <v/>
      </c>
      <c r="Z577" s="25" t="str">
        <f t="shared" si="76"/>
        <v>Monday</v>
      </c>
      <c r="AA577" s="25" t="str">
        <f t="shared" si="77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hidden="1" x14ac:dyDescent="0.25">
      <c r="A578" s="25">
        <f t="shared" si="79"/>
        <v>577</v>
      </c>
      <c r="B578" s="25" t="s">
        <v>538</v>
      </c>
      <c r="C578" s="45">
        <v>45821</v>
      </c>
      <c r="D578" s="45">
        <v>45826</v>
      </c>
      <c r="E578" s="8">
        <v>71.400000000000006</v>
      </c>
      <c r="F578" s="8">
        <f t="shared" si="73"/>
        <v>6283.2000000000007</v>
      </c>
      <c r="G578" s="54">
        <f t="shared" si="78"/>
        <v>6283.2000000000007</v>
      </c>
      <c r="H578" s="25" t="s">
        <v>555</v>
      </c>
      <c r="I578" s="25" t="s">
        <v>556</v>
      </c>
      <c r="J578" s="25">
        <v>1</v>
      </c>
      <c r="K578" s="25">
        <v>1</v>
      </c>
      <c r="L578" s="25">
        <f t="shared" si="74"/>
        <v>0</v>
      </c>
      <c r="M578" s="25" t="s">
        <v>554</v>
      </c>
      <c r="N578" s="45">
        <v>45831</v>
      </c>
      <c r="O578" s="54">
        <v>12941.25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si="75"/>
        <v/>
      </c>
      <c r="Z578" s="25" t="str">
        <f t="shared" si="76"/>
        <v>Monday</v>
      </c>
      <c r="AA578" s="25" t="str">
        <f t="shared" si="77"/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hidden="1" x14ac:dyDescent="0.25">
      <c r="A579" s="25">
        <f t="shared" si="79"/>
        <v>578</v>
      </c>
      <c r="B579" s="25" t="s">
        <v>538</v>
      </c>
      <c r="C579" s="45">
        <v>45821</v>
      </c>
      <c r="D579" s="45">
        <v>45826</v>
      </c>
      <c r="E579" s="8">
        <v>73.2</v>
      </c>
      <c r="F579" s="8">
        <f t="shared" ref="F579:F642" si="80">IF(AB579="DOLLAR",E579*88,E579)</f>
        <v>6441.6</v>
      </c>
      <c r="G579" s="54">
        <f t="shared" si="78"/>
        <v>6441.6</v>
      </c>
      <c r="H579" s="25" t="s">
        <v>557</v>
      </c>
      <c r="I579" s="25" t="s">
        <v>558</v>
      </c>
      <c r="J579" s="25">
        <v>1</v>
      </c>
      <c r="K579" s="25">
        <v>1</v>
      </c>
      <c r="L579" s="25">
        <f t="shared" ref="L579:L642" si="81">J579-K579</f>
        <v>0</v>
      </c>
      <c r="M579" s="25" t="s">
        <v>554</v>
      </c>
      <c r="N579" s="45">
        <v>45831</v>
      </c>
      <c r="O579" s="54">
        <v>13267.5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/>
      <c r="Y579" s="25" t="str">
        <f t="shared" ref="Y579:Y642" si="82">IF(X579="", "", X579-N579)</f>
        <v/>
      </c>
      <c r="Z579" s="25" t="str">
        <f t="shared" ref="Z579:Z642" si="83">IF(N579="", "", TEXT(N579, "dddd"))</f>
        <v>Monday</v>
      </c>
      <c r="AA579" s="25" t="str">
        <f t="shared" ref="AA579:AA642" si="84">IF(X579="", "", TEXT(X579, "dddd"))</f>
        <v/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hidden="1" x14ac:dyDescent="0.25">
      <c r="A580" s="25">
        <f t="shared" si="79"/>
        <v>579</v>
      </c>
      <c r="B580" s="25" t="s">
        <v>559</v>
      </c>
      <c r="C580" s="45">
        <v>45821</v>
      </c>
      <c r="D580" s="45">
        <v>45826</v>
      </c>
      <c r="E580" s="8">
        <v>295.2</v>
      </c>
      <c r="F580" s="8">
        <f t="shared" si="80"/>
        <v>25977.599999999999</v>
      </c>
      <c r="G580" s="54">
        <f t="shared" si="78"/>
        <v>25977.599999999999</v>
      </c>
      <c r="H580" s="25" t="s">
        <v>560</v>
      </c>
      <c r="I580" s="25" t="s">
        <v>561</v>
      </c>
      <c r="J580" s="25">
        <v>1</v>
      </c>
      <c r="K580" s="25">
        <v>1</v>
      </c>
      <c r="L580" s="25">
        <f t="shared" si="81"/>
        <v>0</v>
      </c>
      <c r="M580" s="25" t="s">
        <v>562</v>
      </c>
      <c r="N580" s="45">
        <v>45829</v>
      </c>
      <c r="O580" s="54">
        <v>48511.199999999997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82"/>
        <v>3</v>
      </c>
      <c r="Z580" s="25" t="str">
        <f t="shared" si="83"/>
        <v>Saturday</v>
      </c>
      <c r="AA580" s="25" t="str">
        <f t="shared" si="84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hidden="1" x14ac:dyDescent="0.25">
      <c r="A581" s="25">
        <f t="shared" si="79"/>
        <v>580</v>
      </c>
      <c r="B581" s="25" t="s">
        <v>559</v>
      </c>
      <c r="C581" s="45">
        <v>45821</v>
      </c>
      <c r="D581" s="45">
        <v>45826</v>
      </c>
      <c r="E581" s="8">
        <v>78</v>
      </c>
      <c r="F581" s="8">
        <f t="shared" si="80"/>
        <v>6864</v>
      </c>
      <c r="G581" s="54">
        <f t="shared" ref="G581:G644" si="85">F581*J581</f>
        <v>6864</v>
      </c>
      <c r="H581" s="25" t="s">
        <v>563</v>
      </c>
      <c r="I581" s="25" t="s">
        <v>564</v>
      </c>
      <c r="J581" s="25">
        <v>1</v>
      </c>
      <c r="K581" s="25">
        <v>1</v>
      </c>
      <c r="L581" s="25">
        <f t="shared" si="81"/>
        <v>0</v>
      </c>
      <c r="M581" s="25" t="s">
        <v>562</v>
      </c>
      <c r="N581" s="45">
        <v>45829</v>
      </c>
      <c r="O581" s="54">
        <v>12818</v>
      </c>
      <c r="P581" s="25" t="s">
        <v>530</v>
      </c>
      <c r="Q581" s="25">
        <v>58152284433</v>
      </c>
      <c r="R581" s="25" t="s">
        <v>41</v>
      </c>
      <c r="S581" s="3">
        <v>-20</v>
      </c>
      <c r="T581" s="55"/>
      <c r="U581" s="25" t="s">
        <v>521</v>
      </c>
      <c r="V581" s="25" t="str">
        <f>VLOOKUP(P581,'Customer List'!B:C,2,)</f>
        <v>Pondicheri</v>
      </c>
      <c r="W581" s="56"/>
      <c r="X581" s="45">
        <v>45832</v>
      </c>
      <c r="Y581" s="25">
        <f t="shared" si="82"/>
        <v>3</v>
      </c>
      <c r="Z581" s="25" t="str">
        <f t="shared" si="83"/>
        <v>Saturday</v>
      </c>
      <c r="AA581" s="25" t="str">
        <f t="shared" si="84"/>
        <v>Tuesday</v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hidden="1" x14ac:dyDescent="0.25">
      <c r="A582" s="25">
        <f t="shared" ref="A582:A645" si="86">A581+1</f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80"/>
        <v>12038.400000000001</v>
      </c>
      <c r="G582" s="54">
        <f t="shared" si="85"/>
        <v>120384.00000000001</v>
      </c>
      <c r="H582" s="25" t="s">
        <v>565</v>
      </c>
      <c r="I582" s="25" t="s">
        <v>566</v>
      </c>
      <c r="J582" s="25">
        <v>10</v>
      </c>
      <c r="K582" s="25">
        <v>10</v>
      </c>
      <c r="L582" s="25">
        <f t="shared" si="81"/>
        <v>0</v>
      </c>
      <c r="M582" s="25" t="s">
        <v>567</v>
      </c>
      <c r="N582" s="45">
        <v>45818</v>
      </c>
      <c r="O582" s="54">
        <v>150000</v>
      </c>
      <c r="P582" s="25" t="s">
        <v>568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Banglore</v>
      </c>
      <c r="W582" s="56"/>
      <c r="X582" s="45"/>
      <c r="Y582" s="25" t="str">
        <f t="shared" si="82"/>
        <v/>
      </c>
      <c r="Z582" s="25" t="str">
        <f t="shared" si="83"/>
        <v>Tuesday</v>
      </c>
      <c r="AA582" s="25" t="str">
        <f t="shared" si="84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hidden="1" x14ac:dyDescent="0.25">
      <c r="A583" s="25">
        <f t="shared" si="86"/>
        <v>582</v>
      </c>
      <c r="B583" s="25">
        <v>44075</v>
      </c>
      <c r="C583" s="45">
        <v>45812</v>
      </c>
      <c r="D583" s="45">
        <v>45817</v>
      </c>
      <c r="E583" s="8">
        <v>136.80000000000001</v>
      </c>
      <c r="F583" s="8">
        <f t="shared" si="80"/>
        <v>12038.400000000001</v>
      </c>
      <c r="G583" s="54">
        <f t="shared" si="85"/>
        <v>60192.000000000007</v>
      </c>
      <c r="H583" s="25" t="s">
        <v>565</v>
      </c>
      <c r="I583" s="25" t="s">
        <v>566</v>
      </c>
      <c r="J583" s="25">
        <v>5</v>
      </c>
      <c r="K583" s="25">
        <v>5</v>
      </c>
      <c r="L583" s="25">
        <f t="shared" si="81"/>
        <v>0</v>
      </c>
      <c r="M583" s="25" t="s">
        <v>570</v>
      </c>
      <c r="N583" s="45">
        <v>45818</v>
      </c>
      <c r="O583" s="54">
        <v>93100</v>
      </c>
      <c r="P583" s="25" t="s">
        <v>371</v>
      </c>
      <c r="Q583" s="25"/>
      <c r="R583" s="25"/>
      <c r="S583" s="3"/>
      <c r="T583" s="55"/>
      <c r="U583" s="25" t="s">
        <v>2033</v>
      </c>
      <c r="V583" s="25" t="str">
        <f>VLOOKUP(P583,'Customer List'!B:C,2,)</f>
        <v>Gujrat</v>
      </c>
      <c r="W583" s="56"/>
      <c r="X583" s="45"/>
      <c r="Y583" s="25" t="str">
        <f t="shared" si="82"/>
        <v/>
      </c>
      <c r="Z583" s="25" t="str">
        <f t="shared" si="83"/>
        <v>Tuesday</v>
      </c>
      <c r="AA583" s="25" t="str">
        <f t="shared" si="84"/>
        <v/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hidden="1" x14ac:dyDescent="0.25">
      <c r="A584" s="25">
        <f t="shared" si="86"/>
        <v>583</v>
      </c>
      <c r="B584" s="25" t="s">
        <v>571</v>
      </c>
      <c r="C584" s="45">
        <v>45812</v>
      </c>
      <c r="D584" s="45">
        <v>45820</v>
      </c>
      <c r="E584" s="8">
        <v>50</v>
      </c>
      <c r="F584" s="8">
        <f t="shared" si="80"/>
        <v>4400</v>
      </c>
      <c r="G584" s="54">
        <f t="shared" si="85"/>
        <v>4400</v>
      </c>
      <c r="H584" s="25" t="s">
        <v>572</v>
      </c>
      <c r="I584" s="25" t="s">
        <v>573</v>
      </c>
      <c r="J584" s="25">
        <v>1</v>
      </c>
      <c r="K584" s="25">
        <v>1</v>
      </c>
      <c r="L584" s="25">
        <f t="shared" si="81"/>
        <v>0</v>
      </c>
      <c r="M584" s="25" t="s">
        <v>574</v>
      </c>
      <c r="N584" s="45">
        <v>45825</v>
      </c>
      <c r="O584" s="54">
        <v>7000</v>
      </c>
      <c r="P584" s="25" t="s">
        <v>575</v>
      </c>
      <c r="Q584" s="25">
        <v>58152139636</v>
      </c>
      <c r="R584" s="25" t="s">
        <v>41</v>
      </c>
      <c r="S584" s="3">
        <v>-20</v>
      </c>
      <c r="T584" s="55"/>
      <c r="U584" s="25" t="s">
        <v>576</v>
      </c>
      <c r="V584" s="25" t="str">
        <f>VLOOKUP(P584,'Customer List'!B:C,2,)</f>
        <v>Odisha</v>
      </c>
      <c r="W584" s="56"/>
      <c r="X584" s="45">
        <v>45827</v>
      </c>
      <c r="Y584" s="25">
        <f t="shared" si="82"/>
        <v>2</v>
      </c>
      <c r="Z584" s="25" t="str">
        <f t="shared" si="83"/>
        <v>Tuesday</v>
      </c>
      <c r="AA584" s="25" t="str">
        <f t="shared" si="84"/>
        <v>Thursday</v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hidden="1" x14ac:dyDescent="0.25">
      <c r="A585" s="25">
        <f t="shared" si="86"/>
        <v>584</v>
      </c>
      <c r="B585" s="25" t="s">
        <v>571</v>
      </c>
      <c r="C585" s="45">
        <v>45812</v>
      </c>
      <c r="D585" s="45">
        <v>45820</v>
      </c>
      <c r="E585" s="8">
        <v>140</v>
      </c>
      <c r="F585" s="8">
        <f t="shared" si="80"/>
        <v>12320</v>
      </c>
      <c r="G585" s="54">
        <f t="shared" si="85"/>
        <v>12320</v>
      </c>
      <c r="H585" s="25" t="s">
        <v>577</v>
      </c>
      <c r="I585" s="25" t="s">
        <v>578</v>
      </c>
      <c r="J585" s="25">
        <v>1</v>
      </c>
      <c r="K585" s="25">
        <v>1</v>
      </c>
      <c r="L585" s="25">
        <f t="shared" si="81"/>
        <v>0</v>
      </c>
      <c r="M585" s="25" t="s">
        <v>579</v>
      </c>
      <c r="N585" s="45">
        <v>45822</v>
      </c>
      <c r="O585" s="54">
        <v>19600</v>
      </c>
      <c r="P585" s="25" t="s">
        <v>173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Kolkata</v>
      </c>
      <c r="W585" s="56"/>
      <c r="X585" s="45"/>
      <c r="Y585" s="25" t="str">
        <f t="shared" si="82"/>
        <v/>
      </c>
      <c r="Z585" s="25" t="str">
        <f t="shared" si="83"/>
        <v>Saturday</v>
      </c>
      <c r="AA585" s="25" t="str">
        <f t="shared" si="84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hidden="1" x14ac:dyDescent="0.25">
      <c r="A586" s="25">
        <f t="shared" si="86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80"/>
        <v>12320</v>
      </c>
      <c r="G586" s="54">
        <f t="shared" si="85"/>
        <v>12320</v>
      </c>
      <c r="H586" s="25" t="s">
        <v>581</v>
      </c>
      <c r="I586" s="25" t="s">
        <v>582</v>
      </c>
      <c r="J586" s="25">
        <v>1</v>
      </c>
      <c r="K586" s="25">
        <v>1</v>
      </c>
      <c r="L586" s="25">
        <f t="shared" si="81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82"/>
        <v/>
      </c>
      <c r="Z586" s="25" t="str">
        <f t="shared" si="83"/>
        <v>Saturday</v>
      </c>
      <c r="AA586" s="25" t="str">
        <f t="shared" si="84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hidden="1" x14ac:dyDescent="0.25">
      <c r="A587" s="25">
        <f t="shared" si="86"/>
        <v>586</v>
      </c>
      <c r="B587" s="25" t="s">
        <v>580</v>
      </c>
      <c r="C587" s="45">
        <v>45812</v>
      </c>
      <c r="D587" s="45">
        <v>45820</v>
      </c>
      <c r="E587" s="8">
        <v>140</v>
      </c>
      <c r="F587" s="8">
        <f t="shared" si="80"/>
        <v>12320</v>
      </c>
      <c r="G587" s="54">
        <f t="shared" si="85"/>
        <v>12320</v>
      </c>
      <c r="H587" s="25" t="s">
        <v>585</v>
      </c>
      <c r="I587" s="25" t="s">
        <v>586</v>
      </c>
      <c r="J587" s="25">
        <v>1</v>
      </c>
      <c r="K587" s="25">
        <v>1</v>
      </c>
      <c r="L587" s="25">
        <f t="shared" si="81"/>
        <v>0</v>
      </c>
      <c r="M587" s="25" t="s">
        <v>583</v>
      </c>
      <c r="N587" s="45">
        <v>45822</v>
      </c>
      <c r="O587" s="54">
        <v>18200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82"/>
        <v/>
      </c>
      <c r="Z587" s="25" t="str">
        <f t="shared" si="83"/>
        <v>Saturday</v>
      </c>
      <c r="AA587" s="25" t="str">
        <f t="shared" si="84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hidden="1" x14ac:dyDescent="0.25">
      <c r="A588" s="25">
        <f t="shared" si="86"/>
        <v>587</v>
      </c>
      <c r="B588" s="25" t="s">
        <v>580</v>
      </c>
      <c r="C588" s="45">
        <v>45812</v>
      </c>
      <c r="D588" s="45">
        <v>45820</v>
      </c>
      <c r="E588" s="8">
        <v>125</v>
      </c>
      <c r="F588" s="8">
        <f t="shared" si="80"/>
        <v>11000</v>
      </c>
      <c r="G588" s="54">
        <f t="shared" si="85"/>
        <v>11000</v>
      </c>
      <c r="H588" s="25" t="s">
        <v>587</v>
      </c>
      <c r="I588" s="25" t="s">
        <v>588</v>
      </c>
      <c r="J588" s="25">
        <v>1</v>
      </c>
      <c r="K588" s="25">
        <v>1</v>
      </c>
      <c r="L588" s="25">
        <f t="shared" si="81"/>
        <v>0</v>
      </c>
      <c r="M588" s="25" t="s">
        <v>583</v>
      </c>
      <c r="N588" s="45">
        <v>45822</v>
      </c>
      <c r="O588" s="54">
        <v>16250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82"/>
        <v/>
      </c>
      <c r="Z588" s="25" t="str">
        <f t="shared" si="83"/>
        <v>Saturday</v>
      </c>
      <c r="AA588" s="25" t="str">
        <f t="shared" si="84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hidden="1" x14ac:dyDescent="0.25">
      <c r="A589" s="25">
        <f t="shared" si="86"/>
        <v>588</v>
      </c>
      <c r="B589" s="25" t="s">
        <v>580</v>
      </c>
      <c r="C589" s="45">
        <v>45812</v>
      </c>
      <c r="D589" s="45">
        <v>45820</v>
      </c>
      <c r="E589" s="8">
        <v>175</v>
      </c>
      <c r="F589" s="8">
        <f t="shared" si="80"/>
        <v>15400</v>
      </c>
      <c r="G589" s="54">
        <f t="shared" si="85"/>
        <v>15400</v>
      </c>
      <c r="H589" s="25" t="s">
        <v>589</v>
      </c>
      <c r="I589" s="25" t="s">
        <v>590</v>
      </c>
      <c r="J589" s="25">
        <v>1</v>
      </c>
      <c r="K589" s="25">
        <v>1</v>
      </c>
      <c r="L589" s="25">
        <f t="shared" si="81"/>
        <v>0</v>
      </c>
      <c r="M589" s="25" t="s">
        <v>583</v>
      </c>
      <c r="N589" s="45">
        <v>45822</v>
      </c>
      <c r="O589" s="54">
        <v>22750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/>
      <c r="Y589" s="25" t="str">
        <f t="shared" si="82"/>
        <v/>
      </c>
      <c r="Z589" s="25" t="str">
        <f t="shared" si="83"/>
        <v>Saturday</v>
      </c>
      <c r="AA589" s="25" t="str">
        <f t="shared" si="84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hidden="1" x14ac:dyDescent="0.25">
      <c r="A590" s="25">
        <f t="shared" si="86"/>
        <v>589</v>
      </c>
      <c r="B590" s="25">
        <v>19795</v>
      </c>
      <c r="C590" s="45">
        <v>45819</v>
      </c>
      <c r="D590" s="45">
        <v>45824</v>
      </c>
      <c r="E590" s="8">
        <v>519.79999999999995</v>
      </c>
      <c r="F590" s="8">
        <f t="shared" si="80"/>
        <v>45742.399999999994</v>
      </c>
      <c r="G590" s="54">
        <f t="shared" si="85"/>
        <v>45742.399999999994</v>
      </c>
      <c r="H590" s="25" t="s">
        <v>591</v>
      </c>
      <c r="I590" s="25" t="s">
        <v>592</v>
      </c>
      <c r="J590" s="25">
        <v>1</v>
      </c>
      <c r="K590" s="25">
        <v>1</v>
      </c>
      <c r="L590" s="25">
        <f t="shared" si="81"/>
        <v>0</v>
      </c>
      <c r="M590" s="25" t="s">
        <v>593</v>
      </c>
      <c r="N590" s="45">
        <v>45825</v>
      </c>
      <c r="O590" s="54">
        <v>60333</v>
      </c>
      <c r="P590" s="25" t="s">
        <v>594</v>
      </c>
      <c r="Q590" s="25">
        <v>58152139636</v>
      </c>
      <c r="R590" s="25" t="s">
        <v>41</v>
      </c>
      <c r="S590" s="3">
        <v>4</v>
      </c>
      <c r="T590" s="55"/>
      <c r="U590" s="25" t="s">
        <v>612</v>
      </c>
      <c r="V590" s="25" t="str">
        <f>VLOOKUP(P590,'Customer List'!B:C,2,)</f>
        <v>Odisha</v>
      </c>
      <c r="W590" s="56"/>
      <c r="X590" s="45">
        <v>45827</v>
      </c>
      <c r="Y590" s="25">
        <f t="shared" si="82"/>
        <v>2</v>
      </c>
      <c r="Z590" s="25" t="str">
        <f t="shared" si="83"/>
        <v>Tuesday</v>
      </c>
      <c r="AA590" s="25" t="str">
        <f t="shared" si="84"/>
        <v>Thursday</v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hidden="1" x14ac:dyDescent="0.25">
      <c r="A591" s="25">
        <f t="shared" si="86"/>
        <v>590</v>
      </c>
      <c r="B591" s="25" t="s">
        <v>595</v>
      </c>
      <c r="C591" s="45">
        <v>45831</v>
      </c>
      <c r="D591" s="45">
        <v>45831</v>
      </c>
      <c r="E591" s="8">
        <v>9024</v>
      </c>
      <c r="F591" s="8">
        <f t="shared" si="80"/>
        <v>9024</v>
      </c>
      <c r="G591" s="54">
        <f t="shared" si="85"/>
        <v>9024</v>
      </c>
      <c r="H591" s="25" t="s">
        <v>596</v>
      </c>
      <c r="I591" s="25"/>
      <c r="J591" s="25">
        <v>1</v>
      </c>
      <c r="K591" s="25">
        <v>1</v>
      </c>
      <c r="L591" s="25">
        <f t="shared" si="81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82"/>
        <v>0</v>
      </c>
      <c r="Z591" s="25" t="str">
        <f t="shared" si="83"/>
        <v>Monday</v>
      </c>
      <c r="AA591" s="25" t="str">
        <f t="shared" si="84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hidden="1" x14ac:dyDescent="0.25">
      <c r="A592" s="25">
        <f t="shared" si="86"/>
        <v>591</v>
      </c>
      <c r="B592" s="25" t="s">
        <v>595</v>
      </c>
      <c r="C592" s="45">
        <v>45831</v>
      </c>
      <c r="D592" s="45">
        <v>45831</v>
      </c>
      <c r="E592" s="8">
        <v>8008.8</v>
      </c>
      <c r="F592" s="8">
        <f t="shared" si="80"/>
        <v>8008.8</v>
      </c>
      <c r="G592" s="54">
        <f t="shared" si="85"/>
        <v>8008.8</v>
      </c>
      <c r="H592" s="25" t="s">
        <v>598</v>
      </c>
      <c r="I592" s="25"/>
      <c r="J592" s="25">
        <v>1</v>
      </c>
      <c r="K592" s="25">
        <v>1</v>
      </c>
      <c r="L592" s="25">
        <f t="shared" si="81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82"/>
        <v>0</v>
      </c>
      <c r="Z592" s="25" t="str">
        <f t="shared" si="83"/>
        <v>Monday</v>
      </c>
      <c r="AA592" s="25" t="str">
        <f t="shared" si="84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hidden="1" x14ac:dyDescent="0.25">
      <c r="A593" s="25">
        <f t="shared" si="86"/>
        <v>592</v>
      </c>
      <c r="B593" s="25" t="s">
        <v>595</v>
      </c>
      <c r="C593" s="45">
        <v>45831</v>
      </c>
      <c r="D593" s="45">
        <v>45831</v>
      </c>
      <c r="E593" s="8">
        <v>8911.2000000000007</v>
      </c>
      <c r="F593" s="8">
        <f t="shared" si="80"/>
        <v>8911.2000000000007</v>
      </c>
      <c r="G593" s="54">
        <f t="shared" si="85"/>
        <v>8911.2000000000007</v>
      </c>
      <c r="H593" s="25" t="s">
        <v>599</v>
      </c>
      <c r="I593" s="25"/>
      <c r="J593" s="25">
        <v>1</v>
      </c>
      <c r="K593" s="25">
        <v>1</v>
      </c>
      <c r="L593" s="25">
        <f t="shared" si="81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82"/>
        <v>0</v>
      </c>
      <c r="Z593" s="25" t="str">
        <f t="shared" si="83"/>
        <v>Monday</v>
      </c>
      <c r="AA593" s="25" t="str">
        <f t="shared" si="84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hidden="1" x14ac:dyDescent="0.25">
      <c r="A594" s="25">
        <f t="shared" si="86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80"/>
        <v>7783.2</v>
      </c>
      <c r="G594" s="54">
        <f t="shared" si="85"/>
        <v>7783.2</v>
      </c>
      <c r="H594" s="25" t="s">
        <v>600</v>
      </c>
      <c r="I594" s="25"/>
      <c r="J594" s="25">
        <v>1</v>
      </c>
      <c r="K594" s="25">
        <v>1</v>
      </c>
      <c r="L594" s="25">
        <f t="shared" si="81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82"/>
        <v>0</v>
      </c>
      <c r="Z594" s="25" t="str">
        <f t="shared" si="83"/>
        <v>Monday</v>
      </c>
      <c r="AA594" s="25" t="str">
        <f t="shared" si="84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hidden="1" x14ac:dyDescent="0.25">
      <c r="A595" s="25">
        <f t="shared" si="86"/>
        <v>594</v>
      </c>
      <c r="B595" s="25" t="s">
        <v>595</v>
      </c>
      <c r="C595" s="45">
        <v>45831</v>
      </c>
      <c r="D595" s="45">
        <v>45831</v>
      </c>
      <c r="E595" s="8">
        <v>7783.2</v>
      </c>
      <c r="F595" s="8">
        <f t="shared" si="80"/>
        <v>7783.2</v>
      </c>
      <c r="G595" s="54">
        <f t="shared" si="85"/>
        <v>7783.2</v>
      </c>
      <c r="H595" s="25" t="s">
        <v>601</v>
      </c>
      <c r="I595" s="25"/>
      <c r="J595" s="25">
        <v>1</v>
      </c>
      <c r="K595" s="25">
        <v>1</v>
      </c>
      <c r="L595" s="25">
        <f t="shared" si="81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82"/>
        <v>0</v>
      </c>
      <c r="Z595" s="25" t="str">
        <f t="shared" si="83"/>
        <v>Monday</v>
      </c>
      <c r="AA595" s="25" t="str">
        <f t="shared" si="84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hidden="1" x14ac:dyDescent="0.25">
      <c r="A596" s="25">
        <f t="shared" si="86"/>
        <v>595</v>
      </c>
      <c r="B596" s="25" t="s">
        <v>613</v>
      </c>
      <c r="C596" s="45">
        <v>45827</v>
      </c>
      <c r="D596" s="45">
        <v>45834</v>
      </c>
      <c r="E596" s="8">
        <v>926.5</v>
      </c>
      <c r="F596" s="8">
        <f t="shared" si="80"/>
        <v>81532</v>
      </c>
      <c r="G596" s="54">
        <f t="shared" si="85"/>
        <v>163064</v>
      </c>
      <c r="H596" s="25" t="s">
        <v>614</v>
      </c>
      <c r="I596" s="25"/>
      <c r="J596" s="25">
        <v>2</v>
      </c>
      <c r="K596" s="25">
        <v>2</v>
      </c>
      <c r="L596" s="25">
        <f t="shared" si="81"/>
        <v>0</v>
      </c>
      <c r="M596" s="25" t="s">
        <v>705</v>
      </c>
      <c r="N596" s="45">
        <v>45836</v>
      </c>
      <c r="O596" s="54">
        <v>194194</v>
      </c>
      <c r="P596" s="25" t="s">
        <v>517</v>
      </c>
      <c r="Q596" s="25">
        <v>58152578385</v>
      </c>
      <c r="R596" s="25" t="s">
        <v>41</v>
      </c>
      <c r="S596" s="3">
        <v>4</v>
      </c>
      <c r="T596" s="55" t="s">
        <v>706</v>
      </c>
      <c r="U596" s="25" t="s">
        <v>611</v>
      </c>
      <c r="V596" s="25" t="str">
        <f>VLOOKUP(P596,'Customer List'!B:C,2,)</f>
        <v>Pune</v>
      </c>
      <c r="W596" s="56"/>
      <c r="X596" s="45">
        <v>45838</v>
      </c>
      <c r="Y596" s="25">
        <f t="shared" si="82"/>
        <v>2</v>
      </c>
      <c r="Z596" s="25" t="str">
        <f t="shared" si="83"/>
        <v>Saturday</v>
      </c>
      <c r="AA596" s="25" t="str">
        <f t="shared" si="84"/>
        <v>Monday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hidden="1" x14ac:dyDescent="0.25">
      <c r="A597" s="25">
        <f t="shared" si="86"/>
        <v>596</v>
      </c>
      <c r="B597" s="25" t="s">
        <v>615</v>
      </c>
      <c r="C597" s="45">
        <v>45828</v>
      </c>
      <c r="D597" s="45">
        <v>45834</v>
      </c>
      <c r="E597" s="8">
        <v>132.6</v>
      </c>
      <c r="F597" s="8">
        <f t="shared" si="80"/>
        <v>11668.8</v>
      </c>
      <c r="G597" s="54">
        <f t="shared" si="85"/>
        <v>11668.8</v>
      </c>
      <c r="H597" s="25">
        <v>100209</v>
      </c>
      <c r="I597" s="25" t="s">
        <v>1534</v>
      </c>
      <c r="J597" s="25">
        <v>1</v>
      </c>
      <c r="K597" s="25">
        <v>1</v>
      </c>
      <c r="L597" s="25">
        <f t="shared" si="81"/>
        <v>0</v>
      </c>
      <c r="M597" s="25" t="s">
        <v>695</v>
      </c>
      <c r="N597" s="45">
        <v>45836</v>
      </c>
      <c r="O597" s="54">
        <v>18895.5</v>
      </c>
      <c r="P597" s="25" t="s">
        <v>618</v>
      </c>
      <c r="Q597" s="25">
        <v>58152577475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Bhuvneshwar</v>
      </c>
      <c r="W597" s="56"/>
      <c r="X597" s="45">
        <v>45839</v>
      </c>
      <c r="Y597" s="25">
        <f t="shared" si="82"/>
        <v>3</v>
      </c>
      <c r="Z597" s="25" t="str">
        <f t="shared" si="83"/>
        <v>Saturday</v>
      </c>
      <c r="AA597" s="25" t="str">
        <f t="shared" si="84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hidden="1" x14ac:dyDescent="0.25">
      <c r="A598" s="25">
        <f t="shared" si="86"/>
        <v>597</v>
      </c>
      <c r="B598" s="25" t="s">
        <v>615</v>
      </c>
      <c r="C598" s="45">
        <v>45828</v>
      </c>
      <c r="D598" s="45">
        <v>45834</v>
      </c>
      <c r="E598" s="8">
        <v>137.4</v>
      </c>
      <c r="F598" s="8">
        <f t="shared" si="80"/>
        <v>12091.2</v>
      </c>
      <c r="G598" s="54">
        <f t="shared" si="85"/>
        <v>12091.2</v>
      </c>
      <c r="H598" s="25">
        <v>100210</v>
      </c>
      <c r="I598" s="25" t="s">
        <v>1535</v>
      </c>
      <c r="J598" s="25">
        <v>1</v>
      </c>
      <c r="K598" s="25">
        <v>1</v>
      </c>
      <c r="L598" s="25">
        <f t="shared" si="81"/>
        <v>0</v>
      </c>
      <c r="M598" s="25" t="s">
        <v>716</v>
      </c>
      <c r="N598" s="45">
        <v>45838</v>
      </c>
      <c r="O598" s="54">
        <v>21297</v>
      </c>
      <c r="P598" s="25" t="s">
        <v>173</v>
      </c>
      <c r="Q598" s="25">
        <v>58152616292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Kolkata</v>
      </c>
      <c r="W598" s="56"/>
      <c r="X598" s="45">
        <v>45839</v>
      </c>
      <c r="Y598" s="25">
        <f t="shared" si="82"/>
        <v>1</v>
      </c>
      <c r="Z598" s="25" t="str">
        <f t="shared" si="83"/>
        <v>Monday</v>
      </c>
      <c r="AA598" s="25" t="str">
        <f t="shared" si="84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hidden="1" x14ac:dyDescent="0.25">
      <c r="A599" s="25">
        <f t="shared" si="86"/>
        <v>598</v>
      </c>
      <c r="B599" s="25" t="s">
        <v>615</v>
      </c>
      <c r="C599" s="45">
        <v>45828</v>
      </c>
      <c r="D599" s="45">
        <v>45834</v>
      </c>
      <c r="E599" s="8">
        <v>165</v>
      </c>
      <c r="F599" s="8">
        <f t="shared" si="80"/>
        <v>14520</v>
      </c>
      <c r="G599" s="54">
        <f t="shared" si="85"/>
        <v>14520</v>
      </c>
      <c r="H599" s="25">
        <v>100229</v>
      </c>
      <c r="I599" s="25" t="s">
        <v>1273</v>
      </c>
      <c r="J599" s="25">
        <v>1</v>
      </c>
      <c r="K599" s="25">
        <v>1</v>
      </c>
      <c r="L599" s="25">
        <f t="shared" si="81"/>
        <v>0</v>
      </c>
      <c r="M599" s="25" t="s">
        <v>695</v>
      </c>
      <c r="N599" s="45">
        <v>45836</v>
      </c>
      <c r="O599" s="54">
        <v>18810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82"/>
        <v>3</v>
      </c>
      <c r="Z599" s="25" t="str">
        <f t="shared" si="83"/>
        <v>Saturday</v>
      </c>
      <c r="AA599" s="25" t="str">
        <f t="shared" si="84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hidden="1" x14ac:dyDescent="0.25">
      <c r="A600" s="25">
        <f t="shared" si="86"/>
        <v>599</v>
      </c>
      <c r="B600" s="25" t="s">
        <v>615</v>
      </c>
      <c r="C600" s="45">
        <v>45828</v>
      </c>
      <c r="D600" s="45">
        <v>45834</v>
      </c>
      <c r="E600" s="8">
        <v>118.8</v>
      </c>
      <c r="F600" s="8">
        <f t="shared" si="80"/>
        <v>10454.4</v>
      </c>
      <c r="G600" s="54">
        <f t="shared" si="85"/>
        <v>10454.4</v>
      </c>
      <c r="H600" s="25">
        <v>100320</v>
      </c>
      <c r="I600" s="25" t="s">
        <v>1536</v>
      </c>
      <c r="J600" s="25">
        <v>1</v>
      </c>
      <c r="K600" s="25">
        <v>1</v>
      </c>
      <c r="L600" s="25">
        <f t="shared" si="81"/>
        <v>0</v>
      </c>
      <c r="M600" s="25" t="s">
        <v>677</v>
      </c>
      <c r="N600" s="45">
        <v>45836</v>
      </c>
      <c r="O600" s="54">
        <v>18414</v>
      </c>
      <c r="P600" s="25" t="s">
        <v>1900</v>
      </c>
      <c r="Q600" s="25">
        <v>58152580474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Banglore</v>
      </c>
      <c r="W600" s="56"/>
      <c r="X600" s="45">
        <v>45837</v>
      </c>
      <c r="Y600" s="25">
        <f t="shared" si="82"/>
        <v>1</v>
      </c>
      <c r="Z600" s="25" t="str">
        <f t="shared" si="83"/>
        <v>Saturday</v>
      </c>
      <c r="AA600" s="25" t="str">
        <f t="shared" si="84"/>
        <v>Sunday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hidden="1" x14ac:dyDescent="0.25">
      <c r="A601" s="25">
        <f t="shared" si="86"/>
        <v>600</v>
      </c>
      <c r="B601" s="25" t="s">
        <v>615</v>
      </c>
      <c r="C601" s="45">
        <v>45828</v>
      </c>
      <c r="D601" s="45">
        <v>45834</v>
      </c>
      <c r="E601" s="8">
        <v>98.4</v>
      </c>
      <c r="F601" s="8">
        <f t="shared" si="80"/>
        <v>8659.2000000000007</v>
      </c>
      <c r="G601" s="54">
        <f t="shared" si="85"/>
        <v>8659.2000000000007</v>
      </c>
      <c r="H601" s="25">
        <v>100340</v>
      </c>
      <c r="I601" s="25" t="s">
        <v>1537</v>
      </c>
      <c r="J601" s="25">
        <v>1</v>
      </c>
      <c r="K601" s="25">
        <v>1</v>
      </c>
      <c r="L601" s="25">
        <f t="shared" si="81"/>
        <v>0</v>
      </c>
      <c r="M601" s="25" t="s">
        <v>702</v>
      </c>
      <c r="N601" s="45">
        <v>45836</v>
      </c>
      <c r="O601" s="54">
        <v>18302.400000000001</v>
      </c>
      <c r="P601" s="25" t="s">
        <v>619</v>
      </c>
      <c r="Q601" s="25">
        <v>58152580813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Kerala</v>
      </c>
      <c r="W601" s="56"/>
      <c r="X601" s="45">
        <v>45839</v>
      </c>
      <c r="Y601" s="25">
        <f t="shared" si="82"/>
        <v>3</v>
      </c>
      <c r="Z601" s="25" t="str">
        <f t="shared" si="83"/>
        <v>Saturday</v>
      </c>
      <c r="AA601" s="25" t="str">
        <f t="shared" si="84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hidden="1" x14ac:dyDescent="0.25">
      <c r="A602" s="25">
        <f t="shared" si="86"/>
        <v>601</v>
      </c>
      <c r="B602" s="25" t="s">
        <v>615</v>
      </c>
      <c r="C602" s="45">
        <v>45828</v>
      </c>
      <c r="D602" s="45">
        <v>45834</v>
      </c>
      <c r="E602" s="8">
        <v>172.8</v>
      </c>
      <c r="F602" s="8">
        <f t="shared" si="80"/>
        <v>15206.400000000001</v>
      </c>
      <c r="G602" s="54">
        <f t="shared" si="85"/>
        <v>15206.400000000001</v>
      </c>
      <c r="H602" s="25">
        <v>100432</v>
      </c>
      <c r="I602" s="25" t="s">
        <v>1278</v>
      </c>
      <c r="J602" s="25">
        <v>1</v>
      </c>
      <c r="K602" s="25">
        <v>1</v>
      </c>
      <c r="L602" s="25">
        <f t="shared" si="81"/>
        <v>0</v>
      </c>
      <c r="M602" s="25" t="s">
        <v>716</v>
      </c>
      <c r="N602" s="45">
        <v>45838</v>
      </c>
      <c r="O602" s="54">
        <v>26784</v>
      </c>
      <c r="P602" s="25" t="s">
        <v>173</v>
      </c>
      <c r="Q602" s="25">
        <v>58152616292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Kolkata</v>
      </c>
      <c r="W602" s="56"/>
      <c r="X602" s="45">
        <v>45839</v>
      </c>
      <c r="Y602" s="25">
        <f t="shared" si="82"/>
        <v>1</v>
      </c>
      <c r="Z602" s="25" t="str">
        <f t="shared" si="83"/>
        <v>Monday</v>
      </c>
      <c r="AA602" s="25" t="str">
        <f t="shared" si="84"/>
        <v>Tuesday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hidden="1" x14ac:dyDescent="0.25">
      <c r="A603" s="25">
        <f t="shared" si="86"/>
        <v>602</v>
      </c>
      <c r="B603" s="25" t="s">
        <v>615</v>
      </c>
      <c r="C603" s="45">
        <v>45828</v>
      </c>
      <c r="D603" s="45">
        <v>45834</v>
      </c>
      <c r="E603" s="8">
        <v>422.4</v>
      </c>
      <c r="F603" s="8">
        <f t="shared" si="80"/>
        <v>37171.199999999997</v>
      </c>
      <c r="G603" s="54">
        <f t="shared" si="85"/>
        <v>297369.59999999998</v>
      </c>
      <c r="H603" s="25">
        <v>100527</v>
      </c>
      <c r="I603" s="25" t="s">
        <v>1538</v>
      </c>
      <c r="J603" s="25">
        <v>8</v>
      </c>
      <c r="K603" s="25">
        <v>8</v>
      </c>
      <c r="L603" s="25">
        <f t="shared" si="81"/>
        <v>0</v>
      </c>
      <c r="M603" s="25" t="s">
        <v>679</v>
      </c>
      <c r="N603" s="45">
        <v>45836</v>
      </c>
      <c r="O603" s="54">
        <v>65472</v>
      </c>
      <c r="P603" s="25" t="s">
        <v>673</v>
      </c>
      <c r="Q603" s="25">
        <v>58152574561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Hyderabad</v>
      </c>
      <c r="W603" s="56"/>
      <c r="X603" s="45">
        <v>45838</v>
      </c>
      <c r="Y603" s="25">
        <f t="shared" si="82"/>
        <v>2</v>
      </c>
      <c r="Z603" s="25" t="str">
        <f t="shared" si="83"/>
        <v>Saturday</v>
      </c>
      <c r="AA603" s="25" t="str">
        <f t="shared" si="84"/>
        <v>Monday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hidden="1" x14ac:dyDescent="0.25">
      <c r="A604" s="25">
        <f t="shared" si="86"/>
        <v>603</v>
      </c>
      <c r="B604" s="25" t="s">
        <v>615</v>
      </c>
      <c r="C604" s="45">
        <v>45828</v>
      </c>
      <c r="D604" s="45">
        <v>45834</v>
      </c>
      <c r="E604" s="8">
        <v>51.6</v>
      </c>
      <c r="F604" s="8">
        <f t="shared" si="80"/>
        <v>4540.8</v>
      </c>
      <c r="G604" s="54">
        <f t="shared" si="85"/>
        <v>4540.8</v>
      </c>
      <c r="H604" s="25">
        <v>100607</v>
      </c>
      <c r="I604" s="25" t="s">
        <v>1539</v>
      </c>
      <c r="J604" s="25">
        <v>1</v>
      </c>
      <c r="K604" s="25">
        <v>1</v>
      </c>
      <c r="L604" s="25">
        <f t="shared" si="81"/>
        <v>0</v>
      </c>
      <c r="M604" s="25" t="s">
        <v>716</v>
      </c>
      <c r="N604" s="45">
        <v>45838</v>
      </c>
      <c r="O604" s="54">
        <v>7998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82"/>
        <v>1</v>
      </c>
      <c r="Z604" s="25" t="str">
        <f t="shared" si="83"/>
        <v>Monday</v>
      </c>
      <c r="AA604" s="25" t="str">
        <f t="shared" si="84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hidden="1" x14ac:dyDescent="0.25">
      <c r="A605" s="25">
        <f t="shared" si="86"/>
        <v>604</v>
      </c>
      <c r="B605" s="25" t="s">
        <v>615</v>
      </c>
      <c r="C605" s="45">
        <v>45828</v>
      </c>
      <c r="D605" s="45">
        <v>45834</v>
      </c>
      <c r="E605" s="8">
        <v>83.4</v>
      </c>
      <c r="F605" s="8">
        <f t="shared" si="80"/>
        <v>7339.2000000000007</v>
      </c>
      <c r="G605" s="54">
        <f t="shared" si="85"/>
        <v>7339.2000000000007</v>
      </c>
      <c r="H605" s="25">
        <v>100761</v>
      </c>
      <c r="I605" s="25" t="s">
        <v>1540</v>
      </c>
      <c r="J605" s="25">
        <v>1</v>
      </c>
      <c r="K605" s="25">
        <v>1</v>
      </c>
      <c r="L605" s="25">
        <f t="shared" si="81"/>
        <v>0</v>
      </c>
      <c r="M605" s="25" t="s">
        <v>695</v>
      </c>
      <c r="N605" s="45">
        <v>45836</v>
      </c>
      <c r="O605" s="54">
        <v>11884.5</v>
      </c>
      <c r="P605" s="25" t="s">
        <v>618</v>
      </c>
      <c r="Q605" s="25">
        <v>58152577475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Bhuvneshwar</v>
      </c>
      <c r="W605" s="56"/>
      <c r="X605" s="45">
        <v>45839</v>
      </c>
      <c r="Y605" s="25">
        <f t="shared" si="82"/>
        <v>3</v>
      </c>
      <c r="Z605" s="25" t="str">
        <f t="shared" si="83"/>
        <v>Saturday</v>
      </c>
      <c r="AA605" s="25" t="str">
        <f t="shared" si="84"/>
        <v>Tuesday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hidden="1" x14ac:dyDescent="0.25">
      <c r="A606" s="25">
        <f t="shared" si="86"/>
        <v>605</v>
      </c>
      <c r="B606" s="25" t="s">
        <v>615</v>
      </c>
      <c r="C606" s="45">
        <v>45828</v>
      </c>
      <c r="D606" s="45">
        <v>45834</v>
      </c>
      <c r="E606" s="8">
        <v>63</v>
      </c>
      <c r="F606" s="8">
        <f t="shared" si="80"/>
        <v>5544</v>
      </c>
      <c r="G606" s="54">
        <f t="shared" si="85"/>
        <v>5544</v>
      </c>
      <c r="H606" s="25">
        <v>101212</v>
      </c>
      <c r="I606" s="25" t="s">
        <v>1430</v>
      </c>
      <c r="J606" s="25">
        <v>1</v>
      </c>
      <c r="K606" s="25">
        <v>1</v>
      </c>
      <c r="L606" s="25">
        <f t="shared" si="81"/>
        <v>0</v>
      </c>
      <c r="M606" s="25" t="s">
        <v>848</v>
      </c>
      <c r="N606" s="45">
        <v>45842</v>
      </c>
      <c r="O606" s="54">
        <v>0</v>
      </c>
      <c r="P606" s="25" t="s">
        <v>620</v>
      </c>
      <c r="Q606" s="25" t="s">
        <v>637</v>
      </c>
      <c r="R606" s="25" t="s">
        <v>849</v>
      </c>
      <c r="S606" s="3">
        <v>4</v>
      </c>
      <c r="T606" s="55" t="s">
        <v>850</v>
      </c>
      <c r="U606" s="25" t="s">
        <v>19</v>
      </c>
      <c r="V606" s="25" t="str">
        <f>VLOOKUP(P606,'Customer List'!B:C,2,)</f>
        <v>Delhi</v>
      </c>
      <c r="W606" s="56"/>
      <c r="X606" s="45">
        <v>45842</v>
      </c>
      <c r="Y606" s="25">
        <f t="shared" si="82"/>
        <v>0</v>
      </c>
      <c r="Z606" s="25" t="str">
        <f t="shared" si="83"/>
        <v>Friday</v>
      </c>
      <c r="AA606" s="25" t="str">
        <f t="shared" si="84"/>
        <v>Friday</v>
      </c>
      <c r="AB606" s="25" t="str">
        <f>VLOOKUP(U606,'Currency Sheet'!A:C,3,)</f>
        <v>DOLLAR</v>
      </c>
      <c r="AC606" s="67" t="str">
        <f>VLOOKUP(P606,'Customer List'!B:D,3,)</f>
        <v>Local</v>
      </c>
    </row>
    <row r="607" spans="1:29" hidden="1" x14ac:dyDescent="0.25">
      <c r="A607" s="25">
        <f t="shared" si="86"/>
        <v>606</v>
      </c>
      <c r="B607" s="25" t="s">
        <v>615</v>
      </c>
      <c r="C607" s="45">
        <v>45828</v>
      </c>
      <c r="D607" s="45">
        <v>45834</v>
      </c>
      <c r="E607" s="8">
        <v>247.5</v>
      </c>
      <c r="F607" s="8">
        <f t="shared" si="80"/>
        <v>21780</v>
      </c>
      <c r="G607" s="54">
        <f t="shared" si="85"/>
        <v>43560</v>
      </c>
      <c r="H607" s="25">
        <v>101245</v>
      </c>
      <c r="I607" s="25" t="s">
        <v>1541</v>
      </c>
      <c r="J607" s="25">
        <v>2</v>
      </c>
      <c r="K607" s="25">
        <v>2</v>
      </c>
      <c r="L607" s="25">
        <f t="shared" si="81"/>
        <v>0</v>
      </c>
      <c r="M607" s="25" t="s">
        <v>701</v>
      </c>
      <c r="N607" s="45">
        <v>45836</v>
      </c>
      <c r="O607" s="54">
        <v>30360</v>
      </c>
      <c r="P607" s="25" t="s">
        <v>621</v>
      </c>
      <c r="Q607" s="25">
        <v>58152579634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Mumbai</v>
      </c>
      <c r="W607" s="56"/>
      <c r="X607" s="45">
        <v>45838</v>
      </c>
      <c r="Y607" s="25">
        <f t="shared" si="82"/>
        <v>2</v>
      </c>
      <c r="Z607" s="25" t="str">
        <f t="shared" si="83"/>
        <v>Saturday</v>
      </c>
      <c r="AA607" s="25" t="str">
        <f t="shared" si="84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hidden="1" x14ac:dyDescent="0.25">
      <c r="A608" s="25">
        <f t="shared" si="86"/>
        <v>607</v>
      </c>
      <c r="B608" s="25" t="s">
        <v>615</v>
      </c>
      <c r="C608" s="45">
        <v>45828</v>
      </c>
      <c r="D608" s="45">
        <v>45834</v>
      </c>
      <c r="E608" s="8">
        <v>75.599999999999994</v>
      </c>
      <c r="F608" s="8">
        <f t="shared" si="80"/>
        <v>6652.7999999999993</v>
      </c>
      <c r="G608" s="54">
        <f t="shared" si="85"/>
        <v>6652.7999999999993</v>
      </c>
      <c r="H608" s="25">
        <v>101255</v>
      </c>
      <c r="I608" s="25" t="s">
        <v>1432</v>
      </c>
      <c r="J608" s="25">
        <v>1</v>
      </c>
      <c r="K608" s="25">
        <v>1</v>
      </c>
      <c r="L608" s="25">
        <f t="shared" si="81"/>
        <v>0</v>
      </c>
      <c r="M608" s="25" t="s">
        <v>687</v>
      </c>
      <c r="N608" s="45">
        <v>45836</v>
      </c>
      <c r="O608" s="54">
        <v>11718</v>
      </c>
      <c r="P608" s="25" t="s">
        <v>622</v>
      </c>
      <c r="Q608" s="25">
        <v>58152577136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Hyderabad</v>
      </c>
      <c r="W608" s="56"/>
      <c r="X608" s="45">
        <v>45838</v>
      </c>
      <c r="Y608" s="25">
        <f t="shared" si="82"/>
        <v>2</v>
      </c>
      <c r="Z608" s="25" t="str">
        <f t="shared" si="83"/>
        <v>Saturday</v>
      </c>
      <c r="AA608" s="25" t="str">
        <f t="shared" si="84"/>
        <v>Monday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hidden="1" x14ac:dyDescent="0.25">
      <c r="A609" s="25">
        <f t="shared" si="86"/>
        <v>608</v>
      </c>
      <c r="B609" s="25" t="s">
        <v>615</v>
      </c>
      <c r="C609" s="45">
        <v>45828</v>
      </c>
      <c r="D609" s="45">
        <v>45834</v>
      </c>
      <c r="E609" s="8">
        <v>139.19999999999999</v>
      </c>
      <c r="F609" s="8">
        <f t="shared" si="80"/>
        <v>12249.599999999999</v>
      </c>
      <c r="G609" s="54">
        <f t="shared" si="85"/>
        <v>12249.599999999999</v>
      </c>
      <c r="H609" s="25">
        <v>101620</v>
      </c>
      <c r="I609" s="25" t="s">
        <v>1542</v>
      </c>
      <c r="J609" s="25">
        <v>1</v>
      </c>
      <c r="K609" s="25">
        <v>1</v>
      </c>
      <c r="L609" s="25">
        <f t="shared" si="81"/>
        <v>0</v>
      </c>
      <c r="M609" s="25" t="s">
        <v>716</v>
      </c>
      <c r="N609" s="45">
        <v>45838</v>
      </c>
      <c r="O609" s="54">
        <v>21576</v>
      </c>
      <c r="P609" s="25" t="s">
        <v>173</v>
      </c>
      <c r="Q609" s="25">
        <v>58152616292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Kolkata</v>
      </c>
      <c r="W609" s="56"/>
      <c r="X609" s="45">
        <v>45839</v>
      </c>
      <c r="Y609" s="25">
        <f t="shared" si="82"/>
        <v>1</v>
      </c>
      <c r="Z609" s="25" t="str">
        <f t="shared" si="83"/>
        <v>Monday</v>
      </c>
      <c r="AA609" s="25" t="str">
        <f t="shared" si="84"/>
        <v>Tuesday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hidden="1" x14ac:dyDescent="0.25">
      <c r="A610" s="25">
        <f t="shared" si="86"/>
        <v>609</v>
      </c>
      <c r="B610" s="25" t="s">
        <v>615</v>
      </c>
      <c r="C610" s="45">
        <v>45828</v>
      </c>
      <c r="D610" s="45">
        <v>45834</v>
      </c>
      <c r="E610" s="8">
        <v>67.2</v>
      </c>
      <c r="F610" s="8">
        <f t="shared" si="80"/>
        <v>5913.6</v>
      </c>
      <c r="G610" s="54">
        <f t="shared" si="85"/>
        <v>5913.6</v>
      </c>
      <c r="H610" s="25">
        <v>102227</v>
      </c>
      <c r="I610" s="25" t="s">
        <v>1543</v>
      </c>
      <c r="J610" s="25">
        <v>1</v>
      </c>
      <c r="K610" s="25">
        <v>1</v>
      </c>
      <c r="L610" s="25">
        <f t="shared" si="81"/>
        <v>0</v>
      </c>
      <c r="M610" s="25" t="s">
        <v>687</v>
      </c>
      <c r="N610" s="45">
        <v>45836</v>
      </c>
      <c r="O610" s="54">
        <v>10416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82"/>
        <v>2</v>
      </c>
      <c r="Z610" s="25" t="str">
        <f t="shared" si="83"/>
        <v>Saturday</v>
      </c>
      <c r="AA610" s="25" t="str">
        <f t="shared" si="84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hidden="1" x14ac:dyDescent="0.25">
      <c r="A611" s="25">
        <f t="shared" si="86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80"/>
        <v>4699.2</v>
      </c>
      <c r="G611" s="54">
        <f t="shared" si="85"/>
        <v>4699.2</v>
      </c>
      <c r="H611" s="25">
        <v>102405</v>
      </c>
      <c r="I611" s="25" t="s">
        <v>1544</v>
      </c>
      <c r="J611" s="25">
        <v>1</v>
      </c>
      <c r="K611" s="25">
        <v>1</v>
      </c>
      <c r="L611" s="25">
        <f t="shared" si="81"/>
        <v>0</v>
      </c>
      <c r="M611" s="25" t="s">
        <v>687</v>
      </c>
      <c r="N611" s="45">
        <v>45836</v>
      </c>
      <c r="O611" s="54">
        <v>8277</v>
      </c>
      <c r="P611" s="25" t="s">
        <v>622</v>
      </c>
      <c r="Q611" s="25">
        <v>58152577136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Hyderabad</v>
      </c>
      <c r="W611" s="56"/>
      <c r="X611" s="45">
        <v>45838</v>
      </c>
      <c r="Y611" s="25">
        <f t="shared" si="82"/>
        <v>2</v>
      </c>
      <c r="Z611" s="25" t="str">
        <f t="shared" si="83"/>
        <v>Saturday</v>
      </c>
      <c r="AA611" s="25" t="str">
        <f t="shared" si="84"/>
        <v>Monday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hidden="1" x14ac:dyDescent="0.25">
      <c r="A612" s="25">
        <f t="shared" si="86"/>
        <v>611</v>
      </c>
      <c r="B612" s="25" t="s">
        <v>615</v>
      </c>
      <c r="C612" s="45">
        <v>45828</v>
      </c>
      <c r="D612" s="45">
        <v>45834</v>
      </c>
      <c r="E612" s="8">
        <v>53.4</v>
      </c>
      <c r="F612" s="8">
        <f t="shared" si="80"/>
        <v>4699.2</v>
      </c>
      <c r="G612" s="54">
        <f t="shared" si="85"/>
        <v>4699.2</v>
      </c>
      <c r="H612" s="25">
        <v>102705</v>
      </c>
      <c r="I612" s="25" t="s">
        <v>1545</v>
      </c>
      <c r="J612" s="25">
        <v>1</v>
      </c>
      <c r="K612" s="25">
        <v>1</v>
      </c>
      <c r="L612" s="25">
        <f t="shared" si="81"/>
        <v>0</v>
      </c>
      <c r="M612" s="25" t="s">
        <v>695</v>
      </c>
      <c r="N612" s="45">
        <v>45836</v>
      </c>
      <c r="O612" s="54">
        <v>7609.5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82"/>
        <v>3</v>
      </c>
      <c r="Z612" s="25" t="str">
        <f t="shared" si="83"/>
        <v>Saturday</v>
      </c>
      <c r="AA612" s="25" t="str">
        <f t="shared" si="84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hidden="1" x14ac:dyDescent="0.25">
      <c r="A613" s="25">
        <f t="shared" si="86"/>
        <v>612</v>
      </c>
      <c r="B613" s="25" t="s">
        <v>615</v>
      </c>
      <c r="C613" s="45">
        <v>45828</v>
      </c>
      <c r="D613" s="45">
        <v>45834</v>
      </c>
      <c r="E613" s="8">
        <v>28.2</v>
      </c>
      <c r="F613" s="8">
        <f t="shared" si="80"/>
        <v>2481.6</v>
      </c>
      <c r="G613" s="54">
        <f t="shared" si="85"/>
        <v>2481.6</v>
      </c>
      <c r="H613" s="25">
        <v>103005</v>
      </c>
      <c r="I613" s="25" t="s">
        <v>1285</v>
      </c>
      <c r="J613" s="25">
        <v>1</v>
      </c>
      <c r="K613" s="25">
        <v>1</v>
      </c>
      <c r="L613" s="25">
        <f t="shared" si="81"/>
        <v>0</v>
      </c>
      <c r="M613" s="25" t="s">
        <v>695</v>
      </c>
      <c r="N613" s="45">
        <v>45836</v>
      </c>
      <c r="O613" s="54">
        <v>4018.5</v>
      </c>
      <c r="P613" s="25" t="s">
        <v>618</v>
      </c>
      <c r="Q613" s="25">
        <v>58152577475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Bhuvneshwar</v>
      </c>
      <c r="W613" s="56"/>
      <c r="X613" s="45">
        <v>45839</v>
      </c>
      <c r="Y613" s="25">
        <f t="shared" si="82"/>
        <v>3</v>
      </c>
      <c r="Z613" s="25" t="str">
        <f t="shared" si="83"/>
        <v>Saturday</v>
      </c>
      <c r="AA613" s="25" t="str">
        <f t="shared" si="84"/>
        <v>Tuesday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hidden="1" x14ac:dyDescent="0.25">
      <c r="A614" s="25">
        <f t="shared" si="86"/>
        <v>613</v>
      </c>
      <c r="B614" s="25" t="s">
        <v>615</v>
      </c>
      <c r="C614" s="45">
        <v>45828</v>
      </c>
      <c r="D614" s="45">
        <v>45834</v>
      </c>
      <c r="E614" s="8">
        <v>21.6</v>
      </c>
      <c r="F614" s="8">
        <f t="shared" si="80"/>
        <v>1900.8000000000002</v>
      </c>
      <c r="G614" s="54">
        <f t="shared" si="85"/>
        <v>1900.8000000000002</v>
      </c>
      <c r="H614" s="25">
        <v>103107</v>
      </c>
      <c r="I614" s="25" t="s">
        <v>78</v>
      </c>
      <c r="J614" s="25">
        <v>1</v>
      </c>
      <c r="K614" s="25">
        <v>1</v>
      </c>
      <c r="L614" s="25">
        <f t="shared" si="81"/>
        <v>0</v>
      </c>
      <c r="M614" s="25" t="s">
        <v>687</v>
      </c>
      <c r="N614" s="45">
        <v>45836</v>
      </c>
      <c r="O614" s="54">
        <v>3348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82"/>
        <v>2</v>
      </c>
      <c r="Z614" s="25" t="str">
        <f t="shared" si="83"/>
        <v>Saturday</v>
      </c>
      <c r="AA614" s="25" t="str">
        <f t="shared" si="84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hidden="1" x14ac:dyDescent="0.25">
      <c r="A615" s="25">
        <f t="shared" si="86"/>
        <v>614</v>
      </c>
      <c r="B615" s="25" t="s">
        <v>615</v>
      </c>
      <c r="C615" s="45">
        <v>45828</v>
      </c>
      <c r="D615" s="45">
        <v>45834</v>
      </c>
      <c r="E615" s="8">
        <v>49.8</v>
      </c>
      <c r="F615" s="8">
        <f t="shared" si="80"/>
        <v>4382.3999999999996</v>
      </c>
      <c r="G615" s="54">
        <f t="shared" si="85"/>
        <v>4382.3999999999996</v>
      </c>
      <c r="H615" s="25">
        <v>103605</v>
      </c>
      <c r="I615" s="25" t="s">
        <v>1546</v>
      </c>
      <c r="J615" s="25">
        <v>1</v>
      </c>
      <c r="K615" s="25">
        <v>1</v>
      </c>
      <c r="L615" s="25">
        <f t="shared" si="81"/>
        <v>0</v>
      </c>
      <c r="M615" s="25" t="s">
        <v>687</v>
      </c>
      <c r="N615" s="45">
        <v>45836</v>
      </c>
      <c r="O615" s="54">
        <v>7719</v>
      </c>
      <c r="P615" s="25" t="s">
        <v>622</v>
      </c>
      <c r="Q615" s="25">
        <v>58152577136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Hyderabad</v>
      </c>
      <c r="W615" s="56"/>
      <c r="X615" s="45">
        <v>45838</v>
      </c>
      <c r="Y615" s="25">
        <f t="shared" si="82"/>
        <v>2</v>
      </c>
      <c r="Z615" s="25" t="str">
        <f t="shared" si="83"/>
        <v>Saturday</v>
      </c>
      <c r="AA615" s="25" t="str">
        <f t="shared" si="84"/>
        <v>Monday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hidden="1" x14ac:dyDescent="0.25">
      <c r="A616" s="25">
        <f t="shared" si="86"/>
        <v>615</v>
      </c>
      <c r="B616" s="25" t="s">
        <v>615</v>
      </c>
      <c r="C616" s="45">
        <v>45828</v>
      </c>
      <c r="D616" s="45">
        <v>45834</v>
      </c>
      <c r="E616" s="8">
        <v>204.75</v>
      </c>
      <c r="F616" s="8">
        <f t="shared" si="80"/>
        <v>18018</v>
      </c>
      <c r="G616" s="54">
        <f t="shared" si="85"/>
        <v>18018</v>
      </c>
      <c r="H616" s="25" t="s">
        <v>616</v>
      </c>
      <c r="I616" s="25" t="s">
        <v>3288</v>
      </c>
      <c r="J616" s="25">
        <v>1</v>
      </c>
      <c r="K616" s="25">
        <v>1</v>
      </c>
      <c r="L616" s="25">
        <f t="shared" si="81"/>
        <v>0</v>
      </c>
      <c r="M616" s="25" t="s">
        <v>695</v>
      </c>
      <c r="N616" s="45">
        <v>45836</v>
      </c>
      <c r="O616" s="54">
        <v>23341.5</v>
      </c>
      <c r="P616" s="25" t="s">
        <v>618</v>
      </c>
      <c r="Q616" s="25">
        <v>58152577475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Bhuvneshwar</v>
      </c>
      <c r="W616" s="56"/>
      <c r="X616" s="45">
        <v>45839</v>
      </c>
      <c r="Y616" s="25">
        <f t="shared" si="82"/>
        <v>3</v>
      </c>
      <c r="Z616" s="25" t="str">
        <f t="shared" si="83"/>
        <v>Saturday</v>
      </c>
      <c r="AA616" s="25" t="str">
        <f t="shared" si="84"/>
        <v>Tuesday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hidden="1" x14ac:dyDescent="0.25">
      <c r="A617" s="25">
        <f t="shared" si="86"/>
        <v>616</v>
      </c>
      <c r="B617" s="25" t="s">
        <v>615</v>
      </c>
      <c r="C617" s="45">
        <v>45828</v>
      </c>
      <c r="D617" s="45">
        <v>45834</v>
      </c>
      <c r="E617" s="8">
        <v>42.6</v>
      </c>
      <c r="F617" s="8">
        <f t="shared" si="80"/>
        <v>3748.8</v>
      </c>
      <c r="G617" s="54">
        <f t="shared" si="85"/>
        <v>3748.8</v>
      </c>
      <c r="H617" s="25">
        <v>104705</v>
      </c>
      <c r="I617" s="25" t="s">
        <v>1547</v>
      </c>
      <c r="J617" s="25">
        <v>1</v>
      </c>
      <c r="K617" s="25">
        <v>1</v>
      </c>
      <c r="L617" s="25">
        <f t="shared" si="81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82"/>
        <v>0</v>
      </c>
      <c r="Z617" s="25" t="str">
        <f t="shared" si="83"/>
        <v>Friday</v>
      </c>
      <c r="AA617" s="25" t="str">
        <f t="shared" si="84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hidden="1" x14ac:dyDescent="0.25">
      <c r="A618" s="25">
        <f t="shared" si="86"/>
        <v>617</v>
      </c>
      <c r="B618" s="25" t="s">
        <v>615</v>
      </c>
      <c r="C618" s="45">
        <v>45828</v>
      </c>
      <c r="D618" s="45">
        <v>45834</v>
      </c>
      <c r="E618" s="8">
        <v>57.6</v>
      </c>
      <c r="F618" s="8">
        <f t="shared" si="80"/>
        <v>5068.8</v>
      </c>
      <c r="G618" s="54">
        <f t="shared" si="85"/>
        <v>5068.8</v>
      </c>
      <c r="H618" s="25">
        <v>105011</v>
      </c>
      <c r="I618" s="25" t="s">
        <v>1548</v>
      </c>
      <c r="J618" s="25">
        <v>1</v>
      </c>
      <c r="K618" s="25">
        <v>1</v>
      </c>
      <c r="L618" s="25">
        <f t="shared" si="81"/>
        <v>0</v>
      </c>
      <c r="M618" s="25" t="s">
        <v>646</v>
      </c>
      <c r="N618" s="45">
        <v>45835</v>
      </c>
      <c r="O618" s="54">
        <v>0</v>
      </c>
      <c r="P618" s="25" t="s">
        <v>623</v>
      </c>
      <c r="Q618" s="25" t="s">
        <v>637</v>
      </c>
      <c r="R618" s="25" t="s">
        <v>638</v>
      </c>
      <c r="S618" s="3">
        <v>4</v>
      </c>
      <c r="T618" s="55"/>
      <c r="U618" s="25" t="s">
        <v>19</v>
      </c>
      <c r="V618" s="25" t="str">
        <f>VLOOKUP(P618,'Customer List'!B:C,2,)</f>
        <v>Delhi</v>
      </c>
      <c r="W618" s="56"/>
      <c r="X618" s="45">
        <v>45835</v>
      </c>
      <c r="Y618" s="25">
        <f t="shared" si="82"/>
        <v>0</v>
      </c>
      <c r="Z618" s="25" t="str">
        <f t="shared" si="83"/>
        <v>Friday</v>
      </c>
      <c r="AA618" s="25" t="str">
        <f t="shared" si="84"/>
        <v>Friday</v>
      </c>
      <c r="AB618" s="25" t="str">
        <f>VLOOKUP(U618,'Currency Sheet'!A:C,3,)</f>
        <v>DOLLAR</v>
      </c>
      <c r="AC618" s="67" t="str">
        <f>VLOOKUP(P618,'Customer List'!B:D,3,)</f>
        <v>Local</v>
      </c>
    </row>
    <row r="619" spans="1:29" hidden="1" x14ac:dyDescent="0.25">
      <c r="A619" s="25">
        <f t="shared" si="86"/>
        <v>618</v>
      </c>
      <c r="B619" s="25" t="s">
        <v>615</v>
      </c>
      <c r="C619" s="45">
        <v>45828</v>
      </c>
      <c r="D619" s="45">
        <v>45834</v>
      </c>
      <c r="E619" s="8">
        <v>66</v>
      </c>
      <c r="F619" s="8">
        <f t="shared" si="80"/>
        <v>5808</v>
      </c>
      <c r="G619" s="54">
        <f t="shared" si="85"/>
        <v>5808</v>
      </c>
      <c r="H619" s="25">
        <v>106305</v>
      </c>
      <c r="I619" s="25" t="s">
        <v>1549</v>
      </c>
      <c r="J619" s="25">
        <v>1</v>
      </c>
      <c r="K619" s="25">
        <v>1</v>
      </c>
      <c r="L619" s="25">
        <f t="shared" si="81"/>
        <v>0</v>
      </c>
      <c r="M619" s="25" t="s">
        <v>695</v>
      </c>
      <c r="N619" s="45">
        <v>45836</v>
      </c>
      <c r="O619" s="54">
        <v>9405</v>
      </c>
      <c r="P619" s="25" t="s">
        <v>618</v>
      </c>
      <c r="Q619" s="25">
        <v>58152577475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Bhuvneshwar</v>
      </c>
      <c r="W619" s="56"/>
      <c r="X619" s="45">
        <v>45839</v>
      </c>
      <c r="Y619" s="25">
        <f t="shared" si="82"/>
        <v>3</v>
      </c>
      <c r="Z619" s="25" t="str">
        <f t="shared" si="83"/>
        <v>Saturday</v>
      </c>
      <c r="AA619" s="25" t="str">
        <f t="shared" si="84"/>
        <v>Tuesday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hidden="1" x14ac:dyDescent="0.25">
      <c r="A620" s="25">
        <f t="shared" si="86"/>
        <v>619</v>
      </c>
      <c r="B620" s="25" t="s">
        <v>615</v>
      </c>
      <c r="C620" s="45">
        <v>45828</v>
      </c>
      <c r="D620" s="45">
        <v>45834</v>
      </c>
      <c r="E620" s="8">
        <v>175.2</v>
      </c>
      <c r="F620" s="8">
        <f t="shared" si="80"/>
        <v>15417.599999999999</v>
      </c>
      <c r="G620" s="54">
        <f t="shared" si="85"/>
        <v>15417.599999999999</v>
      </c>
      <c r="H620" s="25">
        <v>107628</v>
      </c>
      <c r="I620" s="25" t="s">
        <v>1550</v>
      </c>
      <c r="J620" s="25">
        <v>1</v>
      </c>
      <c r="K620" s="25">
        <v>1</v>
      </c>
      <c r="L620" s="25">
        <f t="shared" si="81"/>
        <v>0</v>
      </c>
      <c r="M620" s="25" t="s">
        <v>701</v>
      </c>
      <c r="N620" s="45">
        <v>45836</v>
      </c>
      <c r="O620" s="54">
        <v>26864</v>
      </c>
      <c r="P620" s="25" t="s">
        <v>621</v>
      </c>
      <c r="Q620" s="25">
        <v>58152579634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Mumbai</v>
      </c>
      <c r="W620" s="56"/>
      <c r="X620" s="45">
        <v>45838</v>
      </c>
      <c r="Y620" s="25">
        <f t="shared" si="82"/>
        <v>2</v>
      </c>
      <c r="Z620" s="25" t="str">
        <f t="shared" si="83"/>
        <v>Saturday</v>
      </c>
      <c r="AA620" s="25" t="str">
        <f t="shared" si="84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hidden="1" x14ac:dyDescent="0.25">
      <c r="A621" s="25">
        <f t="shared" si="86"/>
        <v>620</v>
      </c>
      <c r="B621" s="25" t="s">
        <v>615</v>
      </c>
      <c r="C621" s="45">
        <v>45828</v>
      </c>
      <c r="D621" s="45">
        <v>45834</v>
      </c>
      <c r="E621" s="8">
        <v>49.8</v>
      </c>
      <c r="F621" s="8">
        <f t="shared" si="80"/>
        <v>4382.3999999999996</v>
      </c>
      <c r="G621" s="54">
        <f t="shared" si="85"/>
        <v>4382.3999999999996</v>
      </c>
      <c r="H621" s="25">
        <v>108111</v>
      </c>
      <c r="I621" s="25" t="s">
        <v>1551</v>
      </c>
      <c r="J621" s="25">
        <v>1</v>
      </c>
      <c r="K621" s="25">
        <v>1</v>
      </c>
      <c r="L621" s="25">
        <f t="shared" si="81"/>
        <v>0</v>
      </c>
      <c r="M621" s="25" t="s">
        <v>687</v>
      </c>
      <c r="N621" s="45">
        <v>45836</v>
      </c>
      <c r="O621" s="54">
        <v>7719</v>
      </c>
      <c r="P621" s="25" t="s">
        <v>622</v>
      </c>
      <c r="Q621" s="25">
        <v>58152577136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Hyderabad</v>
      </c>
      <c r="W621" s="56"/>
      <c r="X621" s="45">
        <v>45838</v>
      </c>
      <c r="Y621" s="25">
        <f t="shared" si="82"/>
        <v>2</v>
      </c>
      <c r="Z621" s="25" t="str">
        <f t="shared" si="83"/>
        <v>Saturday</v>
      </c>
      <c r="AA621" s="25" t="str">
        <f t="shared" si="84"/>
        <v>Monday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hidden="1" x14ac:dyDescent="0.25">
      <c r="A622" s="25">
        <f t="shared" si="86"/>
        <v>621</v>
      </c>
      <c r="B622" s="25" t="s">
        <v>615</v>
      </c>
      <c r="C622" s="45">
        <v>45828</v>
      </c>
      <c r="D622" s="45">
        <v>45834</v>
      </c>
      <c r="E622" s="8">
        <v>53.4</v>
      </c>
      <c r="F622" s="8">
        <f t="shared" si="80"/>
        <v>4699.2</v>
      </c>
      <c r="G622" s="54">
        <f t="shared" si="85"/>
        <v>4699.2</v>
      </c>
      <c r="H622" s="25">
        <v>115533</v>
      </c>
      <c r="I622" s="25" t="s">
        <v>55</v>
      </c>
      <c r="J622" s="25">
        <v>1</v>
      </c>
      <c r="K622" s="25">
        <v>1</v>
      </c>
      <c r="L622" s="25">
        <f t="shared" si="81"/>
        <v>0</v>
      </c>
      <c r="M622" s="25" t="s">
        <v>716</v>
      </c>
      <c r="N622" s="45">
        <v>45838</v>
      </c>
      <c r="O622" s="54">
        <v>8277</v>
      </c>
      <c r="P622" s="25" t="s">
        <v>173</v>
      </c>
      <c r="Q622" s="25">
        <v>58152616292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Kolkata</v>
      </c>
      <c r="W622" s="56"/>
      <c r="X622" s="45">
        <v>45839</v>
      </c>
      <c r="Y622" s="25">
        <f t="shared" si="82"/>
        <v>1</v>
      </c>
      <c r="Z622" s="25" t="str">
        <f t="shared" si="83"/>
        <v>Monday</v>
      </c>
      <c r="AA622" s="25" t="str">
        <f t="shared" si="84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hidden="1" x14ac:dyDescent="0.25">
      <c r="A623" s="25">
        <f t="shared" si="86"/>
        <v>622</v>
      </c>
      <c r="B623" s="25" t="s">
        <v>615</v>
      </c>
      <c r="C623" s="45">
        <v>45828</v>
      </c>
      <c r="D623" s="45">
        <v>45834</v>
      </c>
      <c r="E623" s="8">
        <v>219</v>
      </c>
      <c r="F623" s="8">
        <f t="shared" si="80"/>
        <v>19272</v>
      </c>
      <c r="G623" s="54">
        <f t="shared" si="85"/>
        <v>19272</v>
      </c>
      <c r="H623" s="25">
        <v>117339</v>
      </c>
      <c r="I623" s="25" t="s">
        <v>1552</v>
      </c>
      <c r="J623" s="25">
        <v>1</v>
      </c>
      <c r="K623" s="25">
        <v>1</v>
      </c>
      <c r="L623" s="25">
        <f t="shared" si="81"/>
        <v>0</v>
      </c>
      <c r="M623" s="25" t="s">
        <v>695</v>
      </c>
      <c r="N623" s="45">
        <v>45836</v>
      </c>
      <c r="O623" s="54">
        <v>24966</v>
      </c>
      <c r="P623" s="25" t="s">
        <v>618</v>
      </c>
      <c r="Q623" s="25">
        <v>58152577475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Bhuvneshwar</v>
      </c>
      <c r="W623" s="56"/>
      <c r="X623" s="45">
        <v>45839</v>
      </c>
      <c r="Y623" s="25">
        <f t="shared" si="82"/>
        <v>3</v>
      </c>
      <c r="Z623" s="25" t="str">
        <f t="shared" si="83"/>
        <v>Saturday</v>
      </c>
      <c r="AA623" s="25" t="str">
        <f t="shared" si="84"/>
        <v>Tuesday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hidden="1" x14ac:dyDescent="0.25">
      <c r="A624" s="25">
        <f t="shared" si="86"/>
        <v>623</v>
      </c>
      <c r="B624" s="25" t="s">
        <v>615</v>
      </c>
      <c r="C624" s="45">
        <v>45828</v>
      </c>
      <c r="D624" s="45">
        <v>45834</v>
      </c>
      <c r="E624" s="8">
        <v>57</v>
      </c>
      <c r="F624" s="8">
        <f t="shared" si="80"/>
        <v>5016</v>
      </c>
      <c r="G624" s="54">
        <f t="shared" si="85"/>
        <v>5016</v>
      </c>
      <c r="H624" s="25">
        <v>119309</v>
      </c>
      <c r="I624" s="25" t="s">
        <v>1553</v>
      </c>
      <c r="J624" s="25">
        <v>1</v>
      </c>
      <c r="K624" s="25">
        <v>1</v>
      </c>
      <c r="L624" s="25">
        <f t="shared" si="81"/>
        <v>0</v>
      </c>
      <c r="M624" s="25" t="s">
        <v>687</v>
      </c>
      <c r="N624" s="45">
        <v>45836</v>
      </c>
      <c r="O624" s="54">
        <v>8835</v>
      </c>
      <c r="P624" s="25" t="s">
        <v>622</v>
      </c>
      <c r="Q624" s="25">
        <v>58152577136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Hyderabad</v>
      </c>
      <c r="W624" s="56"/>
      <c r="X624" s="45">
        <v>45838</v>
      </c>
      <c r="Y624" s="25">
        <f t="shared" si="82"/>
        <v>2</v>
      </c>
      <c r="Z624" s="25" t="str">
        <f t="shared" si="83"/>
        <v>Saturday</v>
      </c>
      <c r="AA624" s="25" t="str">
        <f t="shared" si="84"/>
        <v>Monday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hidden="1" x14ac:dyDescent="0.25">
      <c r="A625" s="25">
        <f t="shared" si="86"/>
        <v>624</v>
      </c>
      <c r="B625" s="25" t="s">
        <v>615</v>
      </c>
      <c r="C625" s="45">
        <v>45828</v>
      </c>
      <c r="D625" s="45">
        <v>45834</v>
      </c>
      <c r="E625" s="8">
        <v>74.400000000000006</v>
      </c>
      <c r="F625" s="8">
        <f t="shared" si="80"/>
        <v>6547.2000000000007</v>
      </c>
      <c r="G625" s="54">
        <f t="shared" si="85"/>
        <v>6547.2000000000007</v>
      </c>
      <c r="H625" s="25">
        <v>119715</v>
      </c>
      <c r="I625" s="25" t="s">
        <v>1554</v>
      </c>
      <c r="J625" s="25">
        <v>1</v>
      </c>
      <c r="K625" s="25">
        <v>1</v>
      </c>
      <c r="L625" s="25">
        <f t="shared" si="81"/>
        <v>0</v>
      </c>
      <c r="M625" s="25" t="s">
        <v>695</v>
      </c>
      <c r="N625" s="45">
        <v>45836</v>
      </c>
      <c r="O625" s="54">
        <v>10602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82"/>
        <v>3</v>
      </c>
      <c r="Z625" s="25" t="str">
        <f t="shared" si="83"/>
        <v>Saturday</v>
      </c>
      <c r="AA625" s="25" t="str">
        <f t="shared" si="84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hidden="1" x14ac:dyDescent="0.25">
      <c r="A626" s="25">
        <f t="shared" si="86"/>
        <v>625</v>
      </c>
      <c r="B626" s="25" t="s">
        <v>615</v>
      </c>
      <c r="C626" s="45">
        <v>45828</v>
      </c>
      <c r="D626" s="45">
        <v>45834</v>
      </c>
      <c r="E626" s="8">
        <v>25.8</v>
      </c>
      <c r="F626" s="8">
        <f t="shared" si="80"/>
        <v>2270.4</v>
      </c>
      <c r="G626" s="54">
        <f t="shared" si="85"/>
        <v>2270.4</v>
      </c>
      <c r="H626" s="25">
        <v>123109</v>
      </c>
      <c r="I626" s="25" t="s">
        <v>1457</v>
      </c>
      <c r="J626" s="25">
        <v>1</v>
      </c>
      <c r="K626" s="25">
        <v>1</v>
      </c>
      <c r="L626" s="25">
        <f t="shared" si="81"/>
        <v>0</v>
      </c>
      <c r="M626" s="25" t="s">
        <v>695</v>
      </c>
      <c r="N626" s="45">
        <v>45836</v>
      </c>
      <c r="O626" s="54">
        <v>3676.5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82"/>
        <v>3</v>
      </c>
      <c r="Z626" s="25" t="str">
        <f t="shared" si="83"/>
        <v>Saturday</v>
      </c>
      <c r="AA626" s="25" t="str">
        <f t="shared" si="84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hidden="1" x14ac:dyDescent="0.25">
      <c r="A627" s="25">
        <f t="shared" si="86"/>
        <v>626</v>
      </c>
      <c r="B627" s="25" t="s">
        <v>615</v>
      </c>
      <c r="C627" s="45">
        <v>45828</v>
      </c>
      <c r="D627" s="45">
        <v>45834</v>
      </c>
      <c r="E627" s="8">
        <v>88.2</v>
      </c>
      <c r="F627" s="8">
        <f t="shared" si="80"/>
        <v>7761.6</v>
      </c>
      <c r="G627" s="54">
        <f t="shared" si="85"/>
        <v>7761.6</v>
      </c>
      <c r="H627" s="25">
        <v>124225</v>
      </c>
      <c r="I627" s="25" t="s">
        <v>1555</v>
      </c>
      <c r="J627" s="25">
        <v>1</v>
      </c>
      <c r="K627" s="25">
        <v>1</v>
      </c>
      <c r="L627" s="25">
        <f t="shared" si="81"/>
        <v>0</v>
      </c>
      <c r="M627" s="25" t="s">
        <v>695</v>
      </c>
      <c r="N627" s="45">
        <v>45836</v>
      </c>
      <c r="O627" s="54">
        <v>12568.5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82"/>
        <v>3</v>
      </c>
      <c r="Z627" s="25" t="str">
        <f t="shared" si="83"/>
        <v>Saturday</v>
      </c>
      <c r="AA627" s="25" t="str">
        <f t="shared" si="84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hidden="1" x14ac:dyDescent="0.25">
      <c r="A628" s="25">
        <f t="shared" si="86"/>
        <v>627</v>
      </c>
      <c r="B628" s="25" t="s">
        <v>615</v>
      </c>
      <c r="C628" s="45">
        <v>45828</v>
      </c>
      <c r="D628" s="45">
        <v>45834</v>
      </c>
      <c r="E628" s="8">
        <v>59.4</v>
      </c>
      <c r="F628" s="8">
        <f t="shared" si="80"/>
        <v>5227.2</v>
      </c>
      <c r="G628" s="54">
        <f t="shared" si="85"/>
        <v>5227.2</v>
      </c>
      <c r="H628" s="25">
        <v>127617</v>
      </c>
      <c r="I628" s="25" t="s">
        <v>1556</v>
      </c>
      <c r="J628" s="25">
        <v>1</v>
      </c>
      <c r="K628" s="25">
        <v>1</v>
      </c>
      <c r="L628" s="25">
        <f t="shared" si="81"/>
        <v>0</v>
      </c>
      <c r="M628" s="25" t="s">
        <v>695</v>
      </c>
      <c r="N628" s="45">
        <v>45836</v>
      </c>
      <c r="O628" s="54">
        <v>8464.5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82"/>
        <v>3</v>
      </c>
      <c r="Z628" s="25" t="str">
        <f t="shared" si="83"/>
        <v>Saturday</v>
      </c>
      <c r="AA628" s="25" t="str">
        <f t="shared" si="84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hidden="1" x14ac:dyDescent="0.25">
      <c r="A629" s="25">
        <f t="shared" si="86"/>
        <v>628</v>
      </c>
      <c r="B629" s="25" t="s">
        <v>615</v>
      </c>
      <c r="C629" s="45">
        <v>45828</v>
      </c>
      <c r="D629" s="45">
        <v>45834</v>
      </c>
      <c r="E629" s="8">
        <v>181.8</v>
      </c>
      <c r="F629" s="8">
        <f t="shared" si="80"/>
        <v>15998.400000000001</v>
      </c>
      <c r="G629" s="54">
        <f t="shared" si="85"/>
        <v>15998.400000000001</v>
      </c>
      <c r="H629" s="25">
        <v>127624</v>
      </c>
      <c r="I629" s="25" t="s">
        <v>1557</v>
      </c>
      <c r="J629" s="25">
        <v>1</v>
      </c>
      <c r="K629" s="25">
        <v>1</v>
      </c>
      <c r="L629" s="25">
        <f t="shared" si="81"/>
        <v>0</v>
      </c>
      <c r="M629" s="25" t="s">
        <v>701</v>
      </c>
      <c r="N629" s="45">
        <v>45836</v>
      </c>
      <c r="O629" s="54">
        <v>27876</v>
      </c>
      <c r="P629" s="25" t="s">
        <v>621</v>
      </c>
      <c r="Q629" s="25">
        <v>58152579634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Mumbai</v>
      </c>
      <c r="W629" s="56"/>
      <c r="X629" s="45">
        <v>45838</v>
      </c>
      <c r="Y629" s="25">
        <f t="shared" si="82"/>
        <v>2</v>
      </c>
      <c r="Z629" s="25" t="str">
        <f t="shared" si="83"/>
        <v>Saturday</v>
      </c>
      <c r="AA629" s="25" t="str">
        <f t="shared" si="84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hidden="1" x14ac:dyDescent="0.25">
      <c r="A630" s="25">
        <f t="shared" si="86"/>
        <v>629</v>
      </c>
      <c r="B630" s="25" t="s">
        <v>615</v>
      </c>
      <c r="C630" s="45">
        <v>45828</v>
      </c>
      <c r="D630" s="45">
        <v>45834</v>
      </c>
      <c r="E630" s="8">
        <v>84.6</v>
      </c>
      <c r="F630" s="8">
        <f t="shared" si="80"/>
        <v>7444.7999999999993</v>
      </c>
      <c r="G630" s="54">
        <f t="shared" si="85"/>
        <v>7444.7999999999993</v>
      </c>
      <c r="H630" s="25">
        <v>128011</v>
      </c>
      <c r="I630" s="25" t="s">
        <v>1558</v>
      </c>
      <c r="J630" s="25">
        <v>1</v>
      </c>
      <c r="K630" s="25">
        <v>1</v>
      </c>
      <c r="L630" s="25">
        <f t="shared" si="81"/>
        <v>0</v>
      </c>
      <c r="M630" s="25" t="s">
        <v>687</v>
      </c>
      <c r="N630" s="45">
        <v>45836</v>
      </c>
      <c r="O630" s="54">
        <v>13113</v>
      </c>
      <c r="P630" s="25" t="s">
        <v>622</v>
      </c>
      <c r="Q630" s="25">
        <v>58152577136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Hyderabad</v>
      </c>
      <c r="W630" s="56"/>
      <c r="X630" s="45">
        <v>45838</v>
      </c>
      <c r="Y630" s="25">
        <f t="shared" si="82"/>
        <v>2</v>
      </c>
      <c r="Z630" s="25" t="str">
        <f t="shared" si="83"/>
        <v>Saturday</v>
      </c>
      <c r="AA630" s="25" t="str">
        <f t="shared" si="84"/>
        <v>Monday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hidden="1" x14ac:dyDescent="0.25">
      <c r="A631" s="25">
        <f t="shared" si="86"/>
        <v>630</v>
      </c>
      <c r="B631" s="25" t="s">
        <v>615</v>
      </c>
      <c r="C631" s="45">
        <v>45828</v>
      </c>
      <c r="D631" s="45">
        <v>45834</v>
      </c>
      <c r="E631" s="8">
        <v>77.400000000000006</v>
      </c>
      <c r="F631" s="8">
        <f t="shared" si="80"/>
        <v>6811.2000000000007</v>
      </c>
      <c r="G631" s="54">
        <f t="shared" si="85"/>
        <v>6811.2000000000007</v>
      </c>
      <c r="H631" s="25">
        <v>128025</v>
      </c>
      <c r="I631" s="25" t="s">
        <v>1559</v>
      </c>
      <c r="J631" s="25">
        <v>1</v>
      </c>
      <c r="K631" s="25">
        <v>1</v>
      </c>
      <c r="L631" s="25">
        <f t="shared" si="81"/>
        <v>0</v>
      </c>
      <c r="M631" s="25" t="s">
        <v>695</v>
      </c>
      <c r="N631" s="45">
        <v>45836</v>
      </c>
      <c r="O631" s="54">
        <v>11029.5</v>
      </c>
      <c r="P631" s="25" t="s">
        <v>618</v>
      </c>
      <c r="Q631" s="25">
        <v>58152577475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Bhuvneshwar</v>
      </c>
      <c r="W631" s="56"/>
      <c r="X631" s="45">
        <v>45839</v>
      </c>
      <c r="Y631" s="25">
        <f t="shared" si="82"/>
        <v>3</v>
      </c>
      <c r="Z631" s="25" t="str">
        <f t="shared" si="83"/>
        <v>Saturday</v>
      </c>
      <c r="AA631" s="25" t="str">
        <f t="shared" si="84"/>
        <v>Tuesday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hidden="1" x14ac:dyDescent="0.25">
      <c r="A632" s="25">
        <f t="shared" si="86"/>
        <v>631</v>
      </c>
      <c r="B632" s="25" t="s">
        <v>615</v>
      </c>
      <c r="C632" s="45">
        <v>45828</v>
      </c>
      <c r="D632" s="45">
        <v>45834</v>
      </c>
      <c r="E632" s="8">
        <v>297</v>
      </c>
      <c r="F632" s="8">
        <f t="shared" si="80"/>
        <v>26136</v>
      </c>
      <c r="G632" s="54">
        <f t="shared" si="85"/>
        <v>26136</v>
      </c>
      <c r="H632" s="25">
        <v>128032</v>
      </c>
      <c r="I632" s="25" t="s">
        <v>1560</v>
      </c>
      <c r="J632" s="25">
        <v>1</v>
      </c>
      <c r="K632" s="25">
        <v>1</v>
      </c>
      <c r="L632" s="25">
        <f t="shared" si="81"/>
        <v>0</v>
      </c>
      <c r="M632" s="25" t="s">
        <v>701</v>
      </c>
      <c r="N632" s="45">
        <v>45836</v>
      </c>
      <c r="O632" s="54">
        <v>36432</v>
      </c>
      <c r="P632" s="25" t="s">
        <v>621</v>
      </c>
      <c r="Q632" s="25">
        <v>58152579634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Mumbai</v>
      </c>
      <c r="W632" s="56"/>
      <c r="X632" s="45">
        <v>45838</v>
      </c>
      <c r="Y632" s="25">
        <f t="shared" si="82"/>
        <v>2</v>
      </c>
      <c r="Z632" s="25" t="str">
        <f t="shared" si="83"/>
        <v>Saturday</v>
      </c>
      <c r="AA632" s="25" t="str">
        <f t="shared" si="84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hidden="1" x14ac:dyDescent="0.25">
      <c r="A633" s="25">
        <f t="shared" si="86"/>
        <v>632</v>
      </c>
      <c r="B633" s="25" t="s">
        <v>615</v>
      </c>
      <c r="C633" s="45">
        <v>45828</v>
      </c>
      <c r="D633" s="45">
        <v>45834</v>
      </c>
      <c r="E633" s="8">
        <v>70.2</v>
      </c>
      <c r="F633" s="8">
        <f t="shared" si="80"/>
        <v>6177.6</v>
      </c>
      <c r="G633" s="54">
        <f t="shared" si="85"/>
        <v>6177.6</v>
      </c>
      <c r="H633" s="25">
        <v>135505</v>
      </c>
      <c r="I633" s="25" t="s">
        <v>1561</v>
      </c>
      <c r="J633" s="25">
        <v>1</v>
      </c>
      <c r="K633" s="25">
        <v>1</v>
      </c>
      <c r="L633" s="25">
        <f t="shared" si="81"/>
        <v>0</v>
      </c>
      <c r="M633" s="25" t="s">
        <v>687</v>
      </c>
      <c r="N633" s="45">
        <v>45836</v>
      </c>
      <c r="O633" s="54">
        <v>10881</v>
      </c>
      <c r="P633" s="25" t="s">
        <v>622</v>
      </c>
      <c r="Q633" s="25">
        <v>58152577136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Hyderabad</v>
      </c>
      <c r="W633" s="56"/>
      <c r="X633" s="45">
        <v>45838</v>
      </c>
      <c r="Y633" s="25">
        <f t="shared" si="82"/>
        <v>2</v>
      </c>
      <c r="Z633" s="25" t="str">
        <f t="shared" si="83"/>
        <v>Saturday</v>
      </c>
      <c r="AA633" s="25" t="str">
        <f t="shared" si="84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hidden="1" x14ac:dyDescent="0.25">
      <c r="A634" s="25">
        <f t="shared" si="86"/>
        <v>633</v>
      </c>
      <c r="B634" s="25" t="s">
        <v>615</v>
      </c>
      <c r="C634" s="45">
        <v>45828</v>
      </c>
      <c r="D634" s="45">
        <v>45834</v>
      </c>
      <c r="E634" s="8">
        <v>218.4</v>
      </c>
      <c r="F634" s="8">
        <f t="shared" si="80"/>
        <v>19219.2</v>
      </c>
      <c r="G634" s="54">
        <f t="shared" si="85"/>
        <v>19219.2</v>
      </c>
      <c r="H634" s="25">
        <v>137618</v>
      </c>
      <c r="I634" s="25" t="s">
        <v>1562</v>
      </c>
      <c r="J634" s="25">
        <v>1</v>
      </c>
      <c r="K634" s="25">
        <v>1</v>
      </c>
      <c r="L634" s="25">
        <f t="shared" si="81"/>
        <v>0</v>
      </c>
      <c r="M634" s="25" t="s">
        <v>701</v>
      </c>
      <c r="N634" s="45">
        <v>45836</v>
      </c>
      <c r="O634" s="54">
        <v>33488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82"/>
        <v>2</v>
      </c>
      <c r="Z634" s="25" t="str">
        <f t="shared" si="83"/>
        <v>Saturday</v>
      </c>
      <c r="AA634" s="25" t="str">
        <f t="shared" si="84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hidden="1" x14ac:dyDescent="0.25">
      <c r="A635" s="25">
        <f t="shared" si="86"/>
        <v>634</v>
      </c>
      <c r="B635" s="25" t="s">
        <v>615</v>
      </c>
      <c r="C635" s="45">
        <v>45828</v>
      </c>
      <c r="D635" s="45">
        <v>45834</v>
      </c>
      <c r="E635" s="8">
        <v>231.75</v>
      </c>
      <c r="F635" s="8">
        <f t="shared" si="80"/>
        <v>20394</v>
      </c>
      <c r="G635" s="54">
        <f t="shared" si="85"/>
        <v>20394</v>
      </c>
      <c r="H635" s="25">
        <v>138421</v>
      </c>
      <c r="I635" s="25" t="s">
        <v>1563</v>
      </c>
      <c r="J635" s="25">
        <v>1</v>
      </c>
      <c r="K635" s="25">
        <v>1</v>
      </c>
      <c r="L635" s="25">
        <f t="shared" si="81"/>
        <v>0</v>
      </c>
      <c r="M635" s="25" t="s">
        <v>684</v>
      </c>
      <c r="N635" s="45">
        <v>45836</v>
      </c>
      <c r="O635" s="54">
        <v>28737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82"/>
        <v>2</v>
      </c>
      <c r="Z635" s="25" t="str">
        <f t="shared" si="83"/>
        <v>Saturday</v>
      </c>
      <c r="AA635" s="25" t="str">
        <f t="shared" si="84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hidden="1" x14ac:dyDescent="0.25">
      <c r="A636" s="25">
        <f t="shared" si="86"/>
        <v>635</v>
      </c>
      <c r="B636" s="25" t="s">
        <v>615</v>
      </c>
      <c r="C636" s="45">
        <v>45828</v>
      </c>
      <c r="D636" s="45">
        <v>45834</v>
      </c>
      <c r="E636" s="8">
        <v>77.400000000000006</v>
      </c>
      <c r="F636" s="8">
        <f t="shared" si="80"/>
        <v>6811.2000000000007</v>
      </c>
      <c r="G636" s="54">
        <f t="shared" si="85"/>
        <v>6811.2000000000007</v>
      </c>
      <c r="H636" s="25">
        <v>141611</v>
      </c>
      <c r="I636" s="25" t="s">
        <v>1564</v>
      </c>
      <c r="J636" s="25">
        <v>1</v>
      </c>
      <c r="K636" s="25">
        <v>1</v>
      </c>
      <c r="L636" s="25">
        <f t="shared" si="81"/>
        <v>0</v>
      </c>
      <c r="M636" s="25" t="s">
        <v>730</v>
      </c>
      <c r="N636" s="45">
        <v>45838</v>
      </c>
      <c r="O636" s="54">
        <v>0</v>
      </c>
      <c r="P636" s="25" t="s">
        <v>255</v>
      </c>
      <c r="Q636" s="25" t="s">
        <v>637</v>
      </c>
      <c r="R636" s="25" t="s">
        <v>638</v>
      </c>
      <c r="S636" s="3">
        <v>4</v>
      </c>
      <c r="T636" s="55" t="s">
        <v>731</v>
      </c>
      <c r="U636" s="25" t="s">
        <v>19</v>
      </c>
      <c r="V636" s="25" t="str">
        <f>VLOOKUP(P636,'Customer List'!B:C,2,)</f>
        <v>Delhi</v>
      </c>
      <c r="W636" s="56"/>
      <c r="X636" s="45">
        <v>45838</v>
      </c>
      <c r="Y636" s="25">
        <f t="shared" si="82"/>
        <v>0</v>
      </c>
      <c r="Z636" s="25" t="str">
        <f t="shared" si="83"/>
        <v>Monday</v>
      </c>
      <c r="AA636" s="25" t="str">
        <f t="shared" si="84"/>
        <v>Monday</v>
      </c>
      <c r="AB636" s="25" t="str">
        <f>VLOOKUP(U636,'Currency Sheet'!A:C,3,)</f>
        <v>DOLLAR</v>
      </c>
      <c r="AC636" s="67" t="str">
        <f>VLOOKUP(P636,'Customer List'!B:D,3,)</f>
        <v>Local</v>
      </c>
    </row>
    <row r="637" spans="1:29" hidden="1" x14ac:dyDescent="0.25">
      <c r="A637" s="25">
        <f t="shared" si="86"/>
        <v>636</v>
      </c>
      <c r="B637" s="25" t="s">
        <v>615</v>
      </c>
      <c r="C637" s="45">
        <v>45828</v>
      </c>
      <c r="D637" s="45">
        <v>45834</v>
      </c>
      <c r="E637" s="8">
        <v>153</v>
      </c>
      <c r="F637" s="8">
        <f t="shared" si="80"/>
        <v>13464</v>
      </c>
      <c r="G637" s="54">
        <f t="shared" si="85"/>
        <v>13464</v>
      </c>
      <c r="H637" s="25">
        <v>141717</v>
      </c>
      <c r="I637" s="25" t="s">
        <v>1565</v>
      </c>
      <c r="J637" s="25">
        <v>1</v>
      </c>
      <c r="K637" s="25">
        <v>1</v>
      </c>
      <c r="L637" s="25">
        <f t="shared" si="81"/>
        <v>0</v>
      </c>
      <c r="M637" s="25" t="s">
        <v>695</v>
      </c>
      <c r="N637" s="45">
        <v>45836</v>
      </c>
      <c r="O637" s="54">
        <v>17442</v>
      </c>
      <c r="P637" s="25" t="s">
        <v>618</v>
      </c>
      <c r="Q637" s="25">
        <v>58152577475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Bhuvneshwar</v>
      </c>
      <c r="W637" s="56"/>
      <c r="X637" s="45">
        <v>45839</v>
      </c>
      <c r="Y637" s="25">
        <f t="shared" si="82"/>
        <v>3</v>
      </c>
      <c r="Z637" s="25" t="str">
        <f t="shared" si="83"/>
        <v>Saturday</v>
      </c>
      <c r="AA637" s="25" t="str">
        <f t="shared" si="84"/>
        <v>Tuesday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hidden="1" x14ac:dyDescent="0.25">
      <c r="A638" s="25">
        <f t="shared" si="86"/>
        <v>637</v>
      </c>
      <c r="B638" s="25" t="s">
        <v>615</v>
      </c>
      <c r="C638" s="45">
        <v>45828</v>
      </c>
      <c r="D638" s="45">
        <v>45834</v>
      </c>
      <c r="E638" s="8">
        <v>214.8</v>
      </c>
      <c r="F638" s="8">
        <f t="shared" si="80"/>
        <v>18902.400000000001</v>
      </c>
      <c r="G638" s="54">
        <f t="shared" si="85"/>
        <v>18902.400000000001</v>
      </c>
      <c r="H638" s="25">
        <v>141720</v>
      </c>
      <c r="I638" s="25" t="s">
        <v>1304</v>
      </c>
      <c r="J638" s="25">
        <v>1</v>
      </c>
      <c r="K638" s="25">
        <v>1</v>
      </c>
      <c r="L638" s="25">
        <f t="shared" si="81"/>
        <v>0</v>
      </c>
      <c r="M638" s="25" t="s">
        <v>701</v>
      </c>
      <c r="N638" s="45">
        <v>45836</v>
      </c>
      <c r="O638" s="54">
        <v>32936</v>
      </c>
      <c r="P638" s="25" t="s">
        <v>621</v>
      </c>
      <c r="Q638" s="25">
        <v>58152579634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Mumbai</v>
      </c>
      <c r="W638" s="56"/>
      <c r="X638" s="45">
        <v>45838</v>
      </c>
      <c r="Y638" s="25">
        <f t="shared" si="82"/>
        <v>2</v>
      </c>
      <c r="Z638" s="25" t="str">
        <f t="shared" si="83"/>
        <v>Saturday</v>
      </c>
      <c r="AA638" s="25" t="str">
        <f t="shared" si="84"/>
        <v>Monday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hidden="1" x14ac:dyDescent="0.25">
      <c r="A639" s="25">
        <f t="shared" si="86"/>
        <v>638</v>
      </c>
      <c r="B639" s="25" t="s">
        <v>615</v>
      </c>
      <c r="C639" s="45">
        <v>45828</v>
      </c>
      <c r="D639" s="45">
        <v>45834</v>
      </c>
      <c r="E639" s="8">
        <v>81</v>
      </c>
      <c r="F639" s="8">
        <f t="shared" si="80"/>
        <v>7128</v>
      </c>
      <c r="G639" s="54">
        <f t="shared" si="85"/>
        <v>7128</v>
      </c>
      <c r="H639" s="25">
        <v>142503</v>
      </c>
      <c r="I639" s="25" t="s">
        <v>1566</v>
      </c>
      <c r="J639" s="25">
        <v>1</v>
      </c>
      <c r="K639" s="25">
        <v>1</v>
      </c>
      <c r="L639" s="25">
        <f t="shared" si="81"/>
        <v>0</v>
      </c>
      <c r="M639" s="25" t="s">
        <v>695</v>
      </c>
      <c r="N639" s="45">
        <v>45836</v>
      </c>
      <c r="O639" s="54">
        <v>11542.5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82"/>
        <v>3</v>
      </c>
      <c r="Z639" s="25" t="str">
        <f t="shared" si="83"/>
        <v>Saturday</v>
      </c>
      <c r="AA639" s="25" t="str">
        <f t="shared" si="84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hidden="1" x14ac:dyDescent="0.25">
      <c r="A640" s="25">
        <f t="shared" si="86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80"/>
        <v>8395.2000000000007</v>
      </c>
      <c r="G640" s="54">
        <f t="shared" si="85"/>
        <v>8395.2000000000007</v>
      </c>
      <c r="H640" s="25">
        <v>143215</v>
      </c>
      <c r="I640" s="25" t="s">
        <v>1567</v>
      </c>
      <c r="J640" s="25">
        <v>1</v>
      </c>
      <c r="K640" s="25">
        <v>1</v>
      </c>
      <c r="L640" s="25">
        <f t="shared" si="81"/>
        <v>0</v>
      </c>
      <c r="M640" s="25" t="s">
        <v>1134</v>
      </c>
      <c r="N640" s="45">
        <v>45849</v>
      </c>
      <c r="O640" s="54">
        <v>14787</v>
      </c>
      <c r="P640" s="25" t="s">
        <v>624</v>
      </c>
      <c r="Q640" s="25" t="s">
        <v>637</v>
      </c>
      <c r="R640" s="25" t="s">
        <v>849</v>
      </c>
      <c r="S640" s="3">
        <v>4</v>
      </c>
      <c r="T640" s="55"/>
      <c r="U640" s="25" t="s">
        <v>19</v>
      </c>
      <c r="V640" s="25" t="str">
        <f>VLOOKUP(P640,'Customer List'!B:C,2,)</f>
        <v>Delhi</v>
      </c>
      <c r="W640" s="56"/>
      <c r="X640" s="45">
        <v>45849</v>
      </c>
      <c r="Y640" s="25">
        <f t="shared" si="82"/>
        <v>0</v>
      </c>
      <c r="Z640" s="25" t="str">
        <f t="shared" si="83"/>
        <v>Friday</v>
      </c>
      <c r="AA640" s="25" t="str">
        <f t="shared" si="84"/>
        <v>Friday</v>
      </c>
      <c r="AB640" s="25" t="str">
        <f>VLOOKUP(U640,'Currency Sheet'!A:C,3,)</f>
        <v>DOLLAR</v>
      </c>
      <c r="AC640" s="67" t="str">
        <f>VLOOKUP(P640,'Customer List'!B:D,3,)</f>
        <v>Local</v>
      </c>
    </row>
    <row r="641" spans="1:29" hidden="1" x14ac:dyDescent="0.25">
      <c r="A641" s="25">
        <f t="shared" si="86"/>
        <v>640</v>
      </c>
      <c r="B641" s="25" t="s">
        <v>615</v>
      </c>
      <c r="C641" s="45">
        <v>45828</v>
      </c>
      <c r="D641" s="45">
        <v>45834</v>
      </c>
      <c r="E641" s="8">
        <v>95.4</v>
      </c>
      <c r="F641" s="8">
        <f t="shared" si="80"/>
        <v>8395.2000000000007</v>
      </c>
      <c r="G641" s="54">
        <f t="shared" si="85"/>
        <v>8395.2000000000007</v>
      </c>
      <c r="H641" s="25">
        <v>151003</v>
      </c>
      <c r="I641" s="25" t="s">
        <v>1568</v>
      </c>
      <c r="J641" s="25">
        <v>1</v>
      </c>
      <c r="K641" s="25">
        <v>1</v>
      </c>
      <c r="L641" s="25">
        <f t="shared" si="81"/>
        <v>0</v>
      </c>
      <c r="M641" s="25" t="s">
        <v>687</v>
      </c>
      <c r="N641" s="45">
        <v>45836</v>
      </c>
      <c r="O641" s="54">
        <v>14787</v>
      </c>
      <c r="P641" s="25" t="s">
        <v>622</v>
      </c>
      <c r="Q641" s="25">
        <v>58152577136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Hyderabad</v>
      </c>
      <c r="W641" s="56"/>
      <c r="X641" s="45">
        <v>45838</v>
      </c>
      <c r="Y641" s="25">
        <f t="shared" si="82"/>
        <v>2</v>
      </c>
      <c r="Z641" s="25" t="str">
        <f t="shared" si="83"/>
        <v>Saturday</v>
      </c>
      <c r="AA641" s="25" t="str">
        <f t="shared" si="84"/>
        <v>Monday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hidden="1" x14ac:dyDescent="0.25">
      <c r="A642" s="25">
        <f t="shared" si="86"/>
        <v>641</v>
      </c>
      <c r="B642" s="25" t="s">
        <v>615</v>
      </c>
      <c r="C642" s="45">
        <v>45828</v>
      </c>
      <c r="D642" s="45">
        <v>45834</v>
      </c>
      <c r="E642" s="8">
        <v>109.8</v>
      </c>
      <c r="F642" s="8">
        <f t="shared" si="80"/>
        <v>9662.4</v>
      </c>
      <c r="G642" s="54">
        <f t="shared" si="85"/>
        <v>9662.4</v>
      </c>
      <c r="H642" s="25">
        <v>152404</v>
      </c>
      <c r="I642" s="25" t="s">
        <v>1569</v>
      </c>
      <c r="J642" s="25">
        <v>1</v>
      </c>
      <c r="K642" s="25">
        <v>1</v>
      </c>
      <c r="L642" s="25">
        <f t="shared" si="81"/>
        <v>0</v>
      </c>
      <c r="M642" s="25" t="s">
        <v>716</v>
      </c>
      <c r="N642" s="45">
        <v>45838</v>
      </c>
      <c r="O642" s="54">
        <v>17019</v>
      </c>
      <c r="P642" s="25" t="s">
        <v>173</v>
      </c>
      <c r="Q642" s="25">
        <v>58152616292</v>
      </c>
      <c r="R642" s="25" t="s">
        <v>41</v>
      </c>
      <c r="S642" s="3">
        <v>4</v>
      </c>
      <c r="T642" s="55"/>
      <c r="U642" s="25" t="s">
        <v>19</v>
      </c>
      <c r="V642" s="25" t="str">
        <f>VLOOKUP(P642,'Customer List'!B:C,2,)</f>
        <v>Kolkata</v>
      </c>
      <c r="W642" s="56"/>
      <c r="X642" s="45">
        <v>45839</v>
      </c>
      <c r="Y642" s="25">
        <f t="shared" si="82"/>
        <v>1</v>
      </c>
      <c r="Z642" s="25" t="str">
        <f t="shared" si="83"/>
        <v>Monday</v>
      </c>
      <c r="AA642" s="25" t="str">
        <f t="shared" si="84"/>
        <v>Tuesday</v>
      </c>
      <c r="AB642" s="25" t="str">
        <f>VLOOKUP(U642,'Currency Sheet'!A:C,3,)</f>
        <v>DOLLAR</v>
      </c>
      <c r="AC642" s="67" t="str">
        <f>VLOOKUP(P642,'Customer List'!B:D,3,)</f>
        <v>OutStation</v>
      </c>
    </row>
    <row r="643" spans="1:29" hidden="1" x14ac:dyDescent="0.25">
      <c r="A643" s="25">
        <f t="shared" si="86"/>
        <v>642</v>
      </c>
      <c r="B643" s="25" t="s">
        <v>615</v>
      </c>
      <c r="C643" s="45">
        <v>45828</v>
      </c>
      <c r="D643" s="45">
        <v>45834</v>
      </c>
      <c r="E643" s="8">
        <v>191.25</v>
      </c>
      <c r="F643" s="8">
        <f t="shared" ref="F643:F706" si="87">IF(AB643="DOLLAR",E643*88,E643)</f>
        <v>16830</v>
      </c>
      <c r="G643" s="54">
        <f t="shared" si="85"/>
        <v>16830</v>
      </c>
      <c r="H643" s="25">
        <v>152421</v>
      </c>
      <c r="I643" s="25" t="s">
        <v>1570</v>
      </c>
      <c r="J643" s="25">
        <v>1</v>
      </c>
      <c r="K643" s="25">
        <v>1</v>
      </c>
      <c r="L643" s="25">
        <f t="shared" ref="L643:L706" si="88">J643-K643</f>
        <v>0</v>
      </c>
      <c r="M643" s="25" t="s">
        <v>744</v>
      </c>
      <c r="N643" s="45">
        <v>45839</v>
      </c>
      <c r="O643" s="54">
        <v>30829.5</v>
      </c>
      <c r="P643" s="25" t="s">
        <v>625</v>
      </c>
      <c r="Q643" s="25" t="s">
        <v>637</v>
      </c>
      <c r="R643" s="25" t="s">
        <v>638</v>
      </c>
      <c r="S643" s="3">
        <v>4</v>
      </c>
      <c r="T643" s="55"/>
      <c r="U643" s="25" t="s">
        <v>19</v>
      </c>
      <c r="V643" s="25" t="str">
        <f>VLOOKUP(P643,'Customer List'!B:C,2,)</f>
        <v>Delhi</v>
      </c>
      <c r="W643" s="56"/>
      <c r="X643" s="45">
        <v>45839</v>
      </c>
      <c r="Y643" s="25">
        <f t="shared" ref="Y643:Y706" si="89">IF(X643="", "", X643-N643)</f>
        <v>0</v>
      </c>
      <c r="Z643" s="25" t="str">
        <f t="shared" ref="Z643:Z706" si="90">IF(N643="", "", TEXT(N643, "dddd"))</f>
        <v>Tuesday</v>
      </c>
      <c r="AA643" s="25" t="str">
        <f t="shared" ref="AA643:AA706" si="91">IF(X643="", "", TEXT(X643, "dddd"))</f>
        <v>Tuesday</v>
      </c>
      <c r="AB643" s="25" t="str">
        <f>VLOOKUP(U643,'Currency Sheet'!A:C,3,)</f>
        <v>DOLLAR</v>
      </c>
      <c r="AC643" s="67" t="str">
        <f>VLOOKUP(P643,'Customer List'!B:D,3,)</f>
        <v>Local</v>
      </c>
    </row>
    <row r="644" spans="1:29" hidden="1" x14ac:dyDescent="0.25">
      <c r="A644" s="25">
        <f t="shared" si="86"/>
        <v>643</v>
      </c>
      <c r="B644" s="25" t="s">
        <v>615</v>
      </c>
      <c r="C644" s="45">
        <v>45828</v>
      </c>
      <c r="D644" s="45">
        <v>45834</v>
      </c>
      <c r="E644" s="8">
        <v>402</v>
      </c>
      <c r="F644" s="8">
        <f t="shared" si="87"/>
        <v>35376</v>
      </c>
      <c r="G644" s="54">
        <f t="shared" si="85"/>
        <v>70752</v>
      </c>
      <c r="H644" s="25">
        <v>153404</v>
      </c>
      <c r="I644" s="25" t="s">
        <v>1571</v>
      </c>
      <c r="J644" s="25">
        <v>2</v>
      </c>
      <c r="K644" s="25">
        <v>2</v>
      </c>
      <c r="L644" s="25">
        <f t="shared" si="88"/>
        <v>0</v>
      </c>
      <c r="M644" s="25" t="s">
        <v>679</v>
      </c>
      <c r="N644" s="45">
        <v>45836</v>
      </c>
      <c r="O644" s="54">
        <v>62310</v>
      </c>
      <c r="P644" s="25" t="s">
        <v>673</v>
      </c>
      <c r="Q644" s="25">
        <v>58152574561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Hyderabad</v>
      </c>
      <c r="W644" s="56"/>
      <c r="X644" s="45">
        <v>45838</v>
      </c>
      <c r="Y644" s="25">
        <f t="shared" si="89"/>
        <v>2</v>
      </c>
      <c r="Z644" s="25" t="str">
        <f t="shared" si="90"/>
        <v>Saturday</v>
      </c>
      <c r="AA644" s="25" t="str">
        <f t="shared" si="91"/>
        <v>Monday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hidden="1" x14ac:dyDescent="0.25">
      <c r="A645" s="25">
        <f t="shared" si="86"/>
        <v>644</v>
      </c>
      <c r="B645" s="25" t="s">
        <v>615</v>
      </c>
      <c r="C645" s="45">
        <v>45828</v>
      </c>
      <c r="D645" s="45">
        <v>45834</v>
      </c>
      <c r="E645" s="8">
        <v>121.2</v>
      </c>
      <c r="F645" s="8">
        <f t="shared" si="87"/>
        <v>10665.6</v>
      </c>
      <c r="G645" s="54">
        <f t="shared" ref="G645:G708" si="92">F645*J645</f>
        <v>21331.200000000001</v>
      </c>
      <c r="H645" s="25">
        <v>156511</v>
      </c>
      <c r="I645" s="25" t="s">
        <v>1572</v>
      </c>
      <c r="J645" s="25">
        <v>2</v>
      </c>
      <c r="K645" s="25">
        <v>2</v>
      </c>
      <c r="L645" s="25">
        <f t="shared" si="88"/>
        <v>0</v>
      </c>
      <c r="M645" s="25" t="s">
        <v>744</v>
      </c>
      <c r="N645" s="45">
        <v>45839</v>
      </c>
      <c r="O645" s="54">
        <v>21917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si="89"/>
        <v>0</v>
      </c>
      <c r="Z645" s="25" t="str">
        <f t="shared" si="90"/>
        <v>Tuesday</v>
      </c>
      <c r="AA645" s="25" t="str">
        <f t="shared" si="91"/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hidden="1" x14ac:dyDescent="0.25">
      <c r="A646" s="25">
        <f t="shared" ref="A646:A709" si="93">A645+1</f>
        <v>645</v>
      </c>
      <c r="B646" s="25" t="s">
        <v>615</v>
      </c>
      <c r="C646" s="45">
        <v>45828</v>
      </c>
      <c r="D646" s="45">
        <v>45834</v>
      </c>
      <c r="E646" s="8">
        <v>49.8</v>
      </c>
      <c r="F646" s="8">
        <f t="shared" si="87"/>
        <v>4382.3999999999996</v>
      </c>
      <c r="G646" s="54">
        <f t="shared" si="92"/>
        <v>4382.3999999999996</v>
      </c>
      <c r="H646" s="25">
        <v>158007</v>
      </c>
      <c r="I646" s="25" t="s">
        <v>1573</v>
      </c>
      <c r="J646" s="25">
        <v>1</v>
      </c>
      <c r="K646" s="25">
        <v>1</v>
      </c>
      <c r="L646" s="25">
        <f t="shared" si="88"/>
        <v>0</v>
      </c>
      <c r="M646" s="25" t="s">
        <v>695</v>
      </c>
      <c r="N646" s="45">
        <v>45836</v>
      </c>
      <c r="O646" s="54">
        <v>7096.5</v>
      </c>
      <c r="P646" s="25" t="s">
        <v>618</v>
      </c>
      <c r="Q646" s="25">
        <v>58152577475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Bhuvneshwar</v>
      </c>
      <c r="W646" s="56"/>
      <c r="X646" s="45">
        <v>45839</v>
      </c>
      <c r="Y646" s="25">
        <f t="shared" si="89"/>
        <v>3</v>
      </c>
      <c r="Z646" s="25" t="str">
        <f t="shared" si="90"/>
        <v>Saturday</v>
      </c>
      <c r="AA646" s="25" t="str">
        <f t="shared" si="91"/>
        <v>Tuesday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hidden="1" x14ac:dyDescent="0.25">
      <c r="A647" s="25">
        <f t="shared" si="93"/>
        <v>646</v>
      </c>
      <c r="B647" s="25" t="s">
        <v>615</v>
      </c>
      <c r="C647" s="45">
        <v>45828</v>
      </c>
      <c r="D647" s="45">
        <v>45834</v>
      </c>
      <c r="E647" s="8">
        <v>95.4</v>
      </c>
      <c r="F647" s="8">
        <f t="shared" si="87"/>
        <v>8395.2000000000007</v>
      </c>
      <c r="G647" s="54">
        <f t="shared" si="92"/>
        <v>8395.2000000000007</v>
      </c>
      <c r="H647" s="25">
        <v>162905</v>
      </c>
      <c r="I647" s="25" t="s">
        <v>1574</v>
      </c>
      <c r="J647" s="25">
        <v>1</v>
      </c>
      <c r="K647" s="25">
        <v>1</v>
      </c>
      <c r="L647" s="25">
        <f t="shared" si="88"/>
        <v>0</v>
      </c>
      <c r="M647" s="25" t="s">
        <v>687</v>
      </c>
      <c r="N647" s="45">
        <v>45836</v>
      </c>
      <c r="O647" s="54">
        <v>14787</v>
      </c>
      <c r="P647" s="25" t="s">
        <v>622</v>
      </c>
      <c r="Q647" s="25">
        <v>58152577136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Hyderabad</v>
      </c>
      <c r="W647" s="56"/>
      <c r="X647" s="45">
        <v>45838</v>
      </c>
      <c r="Y647" s="25">
        <f t="shared" si="89"/>
        <v>2</v>
      </c>
      <c r="Z647" s="25" t="str">
        <f t="shared" si="90"/>
        <v>Saturday</v>
      </c>
      <c r="AA647" s="25" t="str">
        <f t="shared" si="91"/>
        <v>Monday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hidden="1" x14ac:dyDescent="0.25">
      <c r="A648" s="25">
        <f t="shared" si="93"/>
        <v>647</v>
      </c>
      <c r="B648" s="25" t="s">
        <v>615</v>
      </c>
      <c r="C648" s="45">
        <v>45828</v>
      </c>
      <c r="D648" s="45">
        <v>45834</v>
      </c>
      <c r="E648" s="8">
        <v>75</v>
      </c>
      <c r="F648" s="8">
        <f t="shared" si="87"/>
        <v>6600</v>
      </c>
      <c r="G648" s="54">
        <f t="shared" si="92"/>
        <v>6600</v>
      </c>
      <c r="H648" s="25">
        <v>165803</v>
      </c>
      <c r="I648" s="25" t="s">
        <v>1575</v>
      </c>
      <c r="J648" s="25">
        <v>1</v>
      </c>
      <c r="K648" s="25">
        <v>1</v>
      </c>
      <c r="L648" s="25">
        <f t="shared" si="88"/>
        <v>0</v>
      </c>
      <c r="M648" s="25" t="s">
        <v>695</v>
      </c>
      <c r="N648" s="45">
        <v>45836</v>
      </c>
      <c r="O648" s="54">
        <v>10687.5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89"/>
        <v>3</v>
      </c>
      <c r="Z648" s="25" t="str">
        <f t="shared" si="90"/>
        <v>Saturday</v>
      </c>
      <c r="AA648" s="25" t="str">
        <f t="shared" si="91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hidden="1" x14ac:dyDescent="0.25">
      <c r="A649" s="25">
        <f t="shared" si="93"/>
        <v>648</v>
      </c>
      <c r="B649" s="25" t="s">
        <v>615</v>
      </c>
      <c r="C649" s="45">
        <v>45828</v>
      </c>
      <c r="D649" s="45">
        <v>45834</v>
      </c>
      <c r="E649" s="8">
        <v>62.4</v>
      </c>
      <c r="F649" s="8">
        <f t="shared" si="87"/>
        <v>5491.2</v>
      </c>
      <c r="G649" s="54">
        <f t="shared" si="92"/>
        <v>5491.2</v>
      </c>
      <c r="H649" s="25">
        <v>300456</v>
      </c>
      <c r="I649" s="25" t="s">
        <v>1471</v>
      </c>
      <c r="J649" s="25">
        <v>1</v>
      </c>
      <c r="K649" s="25">
        <v>1</v>
      </c>
      <c r="L649" s="25">
        <f t="shared" si="88"/>
        <v>0</v>
      </c>
      <c r="M649" s="25" t="s">
        <v>647</v>
      </c>
      <c r="N649" s="45">
        <v>45835</v>
      </c>
      <c r="O649" s="54">
        <v>9672</v>
      </c>
      <c r="P649" s="25" t="s">
        <v>674</v>
      </c>
      <c r="Q649" s="25" t="s">
        <v>637</v>
      </c>
      <c r="R649" s="25" t="s">
        <v>638</v>
      </c>
      <c r="S649" s="3">
        <v>4</v>
      </c>
      <c r="T649" s="55" t="s">
        <v>650</v>
      </c>
      <c r="U649" s="25" t="s">
        <v>19</v>
      </c>
      <c r="V649" s="25" t="str">
        <f>VLOOKUP(P649,'Customer List'!B:C,2,)</f>
        <v>Delhi</v>
      </c>
      <c r="W649" s="56"/>
      <c r="X649" s="45">
        <v>45835</v>
      </c>
      <c r="Y649" s="25">
        <f t="shared" si="89"/>
        <v>0</v>
      </c>
      <c r="Z649" s="25" t="str">
        <f t="shared" si="90"/>
        <v>Friday</v>
      </c>
      <c r="AA649" s="25" t="str">
        <f t="shared" si="91"/>
        <v>Friday</v>
      </c>
      <c r="AB649" s="25" t="str">
        <f>VLOOKUP(U649,'Currency Sheet'!A:C,3,)</f>
        <v>DOLLAR</v>
      </c>
      <c r="AC649" s="67" t="str">
        <f>VLOOKUP(P649,'Customer List'!B:D,3,)</f>
        <v>Local</v>
      </c>
    </row>
    <row r="650" spans="1:29" hidden="1" x14ac:dyDescent="0.25">
      <c r="A650" s="25">
        <f t="shared" si="93"/>
        <v>649</v>
      </c>
      <c r="B650" s="25" t="s">
        <v>615</v>
      </c>
      <c r="C650" s="45">
        <v>45828</v>
      </c>
      <c r="D650" s="45">
        <v>45834</v>
      </c>
      <c r="E650" s="8">
        <v>326.25</v>
      </c>
      <c r="F650" s="8">
        <f t="shared" si="87"/>
        <v>28710</v>
      </c>
      <c r="G650" s="54">
        <f t="shared" si="92"/>
        <v>57420</v>
      </c>
      <c r="H650" s="25">
        <v>301334</v>
      </c>
      <c r="I650" s="25" t="s">
        <v>179</v>
      </c>
      <c r="J650" s="25">
        <v>2</v>
      </c>
      <c r="K650" s="25">
        <v>2</v>
      </c>
      <c r="L650" s="25">
        <f t="shared" si="88"/>
        <v>0</v>
      </c>
      <c r="M650" s="25" t="s">
        <v>684</v>
      </c>
      <c r="N650" s="45">
        <v>45836</v>
      </c>
      <c r="O650" s="54">
        <v>80910</v>
      </c>
      <c r="P650" s="25" t="s">
        <v>622</v>
      </c>
      <c r="Q650" s="25">
        <v>58152577136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9"/>
        <v>2</v>
      </c>
      <c r="Z650" s="25" t="str">
        <f t="shared" si="90"/>
        <v>Saturday</v>
      </c>
      <c r="AA650" s="25" t="str">
        <f t="shared" si="91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hidden="1" x14ac:dyDescent="0.25">
      <c r="A651" s="25">
        <f t="shared" si="93"/>
        <v>650</v>
      </c>
      <c r="B651" s="25" t="s">
        <v>615</v>
      </c>
      <c r="C651" s="45">
        <v>45828</v>
      </c>
      <c r="D651" s="45">
        <v>45834</v>
      </c>
      <c r="E651" s="8">
        <v>94.5</v>
      </c>
      <c r="F651" s="8">
        <f t="shared" si="87"/>
        <v>8316</v>
      </c>
      <c r="G651" s="54">
        <f t="shared" si="92"/>
        <v>24948</v>
      </c>
      <c r="H651" s="25">
        <v>301808</v>
      </c>
      <c r="I651" s="25" t="s">
        <v>185</v>
      </c>
      <c r="J651" s="25">
        <v>3</v>
      </c>
      <c r="K651" s="25">
        <v>3</v>
      </c>
      <c r="L651" s="25">
        <f t="shared" si="88"/>
        <v>0</v>
      </c>
      <c r="M651" s="25" t="s">
        <v>703</v>
      </c>
      <c r="N651" s="45">
        <v>45836</v>
      </c>
      <c r="O651" s="54">
        <v>37665</v>
      </c>
      <c r="P651" s="25" t="s">
        <v>627</v>
      </c>
      <c r="Q651" s="25">
        <v>58152577280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Hyderabad</v>
      </c>
      <c r="W651" s="56"/>
      <c r="X651" s="45">
        <v>45838</v>
      </c>
      <c r="Y651" s="25">
        <f t="shared" si="89"/>
        <v>2</v>
      </c>
      <c r="Z651" s="25" t="str">
        <f t="shared" si="90"/>
        <v>Saturday</v>
      </c>
      <c r="AA651" s="25" t="str">
        <f t="shared" si="91"/>
        <v>Monday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hidden="1" x14ac:dyDescent="0.25">
      <c r="A652" s="25">
        <f t="shared" si="93"/>
        <v>651</v>
      </c>
      <c r="B652" s="25" t="s">
        <v>615</v>
      </c>
      <c r="C652" s="45">
        <v>45828</v>
      </c>
      <c r="D652" s="45">
        <v>45834</v>
      </c>
      <c r="E652" s="8">
        <v>74.400000000000006</v>
      </c>
      <c r="F652" s="8">
        <f t="shared" si="87"/>
        <v>6547.2000000000007</v>
      </c>
      <c r="G652" s="54">
        <f t="shared" si="92"/>
        <v>6547.2000000000007</v>
      </c>
      <c r="H652" s="25">
        <v>302025</v>
      </c>
      <c r="I652" s="25" t="s">
        <v>1576</v>
      </c>
      <c r="J652" s="25">
        <v>1</v>
      </c>
      <c r="K652" s="25">
        <v>1</v>
      </c>
      <c r="L652" s="25">
        <f t="shared" si="88"/>
        <v>0</v>
      </c>
      <c r="M652" s="25" t="s">
        <v>694</v>
      </c>
      <c r="N652" s="45">
        <v>45836</v>
      </c>
      <c r="O652" s="54">
        <v>11780</v>
      </c>
      <c r="P652" s="25" t="s">
        <v>618</v>
      </c>
      <c r="Q652" s="25">
        <v>58152577475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Bhuvneshwar</v>
      </c>
      <c r="W652" s="56"/>
      <c r="X652" s="45">
        <v>45839</v>
      </c>
      <c r="Y652" s="25">
        <f t="shared" si="89"/>
        <v>3</v>
      </c>
      <c r="Z652" s="25" t="str">
        <f t="shared" si="90"/>
        <v>Saturday</v>
      </c>
      <c r="AA652" s="25" t="str">
        <f t="shared" si="91"/>
        <v>Tuesday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hidden="1" x14ac:dyDescent="0.25">
      <c r="A653" s="25">
        <f t="shared" si="93"/>
        <v>652</v>
      </c>
      <c r="B653" s="25" t="s">
        <v>615</v>
      </c>
      <c r="C653" s="45">
        <v>45828</v>
      </c>
      <c r="D653" s="45">
        <v>45834</v>
      </c>
      <c r="E653" s="8">
        <v>525.6</v>
      </c>
      <c r="F653" s="8">
        <f t="shared" si="87"/>
        <v>46252.800000000003</v>
      </c>
      <c r="G653" s="54">
        <f t="shared" si="92"/>
        <v>138758.40000000002</v>
      </c>
      <c r="H653" s="25">
        <v>302216</v>
      </c>
      <c r="I653" s="25" t="s">
        <v>1577</v>
      </c>
      <c r="J653" s="25">
        <v>3</v>
      </c>
      <c r="K653" s="25">
        <v>3</v>
      </c>
      <c r="L653" s="25">
        <f t="shared" si="88"/>
        <v>0</v>
      </c>
      <c r="M653" s="25" t="s">
        <v>703</v>
      </c>
      <c r="N653" s="45">
        <v>45836</v>
      </c>
      <c r="O653" s="54">
        <v>81468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89"/>
        <v>2</v>
      </c>
      <c r="Z653" s="25" t="str">
        <f t="shared" si="90"/>
        <v>Saturday</v>
      </c>
      <c r="AA653" s="25" t="str">
        <f t="shared" si="91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hidden="1" x14ac:dyDescent="0.25">
      <c r="A654" s="25">
        <f t="shared" si="93"/>
        <v>653</v>
      </c>
      <c r="B654" s="25" t="s">
        <v>615</v>
      </c>
      <c r="C654" s="45">
        <v>45828</v>
      </c>
      <c r="D654" s="45">
        <v>45834</v>
      </c>
      <c r="E654" s="8">
        <v>318</v>
      </c>
      <c r="F654" s="8">
        <f t="shared" si="87"/>
        <v>27984</v>
      </c>
      <c r="G654" s="54">
        <f t="shared" si="92"/>
        <v>27984</v>
      </c>
      <c r="H654" s="25">
        <v>302244</v>
      </c>
      <c r="I654" s="25" t="s">
        <v>1317</v>
      </c>
      <c r="J654" s="25">
        <v>1</v>
      </c>
      <c r="K654" s="25">
        <v>1</v>
      </c>
      <c r="L654" s="25">
        <f t="shared" si="88"/>
        <v>0</v>
      </c>
      <c r="M654" s="25" t="s">
        <v>647</v>
      </c>
      <c r="N654" s="45">
        <v>45835</v>
      </c>
      <c r="O654" s="54">
        <v>39432</v>
      </c>
      <c r="P654" s="25" t="s">
        <v>674</v>
      </c>
      <c r="Q654" s="25" t="s">
        <v>637</v>
      </c>
      <c r="R654" s="25" t="s">
        <v>638</v>
      </c>
      <c r="S654" s="3">
        <v>4</v>
      </c>
      <c r="T654" s="55" t="s">
        <v>650</v>
      </c>
      <c r="U654" s="25" t="s">
        <v>19</v>
      </c>
      <c r="V654" s="25" t="str">
        <f>VLOOKUP(P654,'Customer List'!B:C,2,)</f>
        <v>Delhi</v>
      </c>
      <c r="W654" s="56"/>
      <c r="X654" s="45">
        <v>45835</v>
      </c>
      <c r="Y654" s="25">
        <f t="shared" si="89"/>
        <v>0</v>
      </c>
      <c r="Z654" s="25" t="str">
        <f t="shared" si="90"/>
        <v>Friday</v>
      </c>
      <c r="AA654" s="25" t="str">
        <f t="shared" si="91"/>
        <v>Friday</v>
      </c>
      <c r="AB654" s="25" t="str">
        <f>VLOOKUP(U654,'Currency Sheet'!A:C,3,)</f>
        <v>DOLLAR</v>
      </c>
      <c r="AC654" s="67" t="str">
        <f>VLOOKUP(P654,'Customer List'!B:D,3,)</f>
        <v>Local</v>
      </c>
    </row>
    <row r="655" spans="1:29" hidden="1" x14ac:dyDescent="0.25">
      <c r="A655" s="25">
        <f t="shared" si="93"/>
        <v>654</v>
      </c>
      <c r="B655" s="25" t="s">
        <v>615</v>
      </c>
      <c r="C655" s="45">
        <v>45828</v>
      </c>
      <c r="D655" s="45">
        <v>45834</v>
      </c>
      <c r="E655" s="8">
        <v>603</v>
      </c>
      <c r="F655" s="8">
        <f t="shared" si="87"/>
        <v>53064</v>
      </c>
      <c r="G655" s="54">
        <f t="shared" si="92"/>
        <v>159192</v>
      </c>
      <c r="H655" s="25">
        <v>302324</v>
      </c>
      <c r="I655" s="25" t="s">
        <v>1578</v>
      </c>
      <c r="J655" s="25">
        <v>3</v>
      </c>
      <c r="K655" s="25">
        <v>3</v>
      </c>
      <c r="L655" s="25">
        <f t="shared" si="88"/>
        <v>0</v>
      </c>
      <c r="M655" s="25" t="s">
        <v>703</v>
      </c>
      <c r="N655" s="45">
        <v>45836</v>
      </c>
      <c r="O655" s="54">
        <v>93465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9"/>
        <v>2</v>
      </c>
      <c r="Z655" s="25" t="str">
        <f t="shared" si="90"/>
        <v>Saturday</v>
      </c>
      <c r="AA655" s="25" t="str">
        <f t="shared" si="91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hidden="1" x14ac:dyDescent="0.25">
      <c r="A656" s="25">
        <f t="shared" si="93"/>
        <v>655</v>
      </c>
      <c r="B656" s="25" t="s">
        <v>615</v>
      </c>
      <c r="C656" s="45">
        <v>45828</v>
      </c>
      <c r="D656" s="45">
        <v>45834</v>
      </c>
      <c r="E656" s="8">
        <v>67.2</v>
      </c>
      <c r="F656" s="8">
        <f t="shared" si="87"/>
        <v>5913.6</v>
      </c>
      <c r="G656" s="54">
        <f t="shared" si="92"/>
        <v>5913.6</v>
      </c>
      <c r="H656" s="25">
        <v>303002</v>
      </c>
      <c r="I656" s="25" t="s">
        <v>1579</v>
      </c>
      <c r="J656" s="25">
        <v>1</v>
      </c>
      <c r="K656" s="25">
        <v>1</v>
      </c>
      <c r="L656" s="25">
        <f t="shared" si="88"/>
        <v>0</v>
      </c>
      <c r="M656" s="25" t="s">
        <v>683</v>
      </c>
      <c r="N656" s="45">
        <v>45836</v>
      </c>
      <c r="O656" s="54">
        <v>10416</v>
      </c>
      <c r="P656" s="25" t="s">
        <v>622</v>
      </c>
      <c r="Q656" s="25">
        <v>58152577136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Hyderabad</v>
      </c>
      <c r="W656" s="56"/>
      <c r="X656" s="45">
        <v>45838</v>
      </c>
      <c r="Y656" s="25">
        <f t="shared" si="89"/>
        <v>2</v>
      </c>
      <c r="Z656" s="25" t="str">
        <f t="shared" si="90"/>
        <v>Saturday</v>
      </c>
      <c r="AA656" s="25" t="str">
        <f t="shared" si="91"/>
        <v>Monday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hidden="1" x14ac:dyDescent="0.25">
      <c r="A657" s="25">
        <f t="shared" si="93"/>
        <v>656</v>
      </c>
      <c r="B657" s="25" t="s">
        <v>615</v>
      </c>
      <c r="C657" s="45">
        <v>45828</v>
      </c>
      <c r="D657" s="45">
        <v>45834</v>
      </c>
      <c r="E657" s="8">
        <v>50.4</v>
      </c>
      <c r="F657" s="8">
        <f t="shared" si="87"/>
        <v>4435.2</v>
      </c>
      <c r="G657" s="54">
        <f t="shared" si="92"/>
        <v>4435.2</v>
      </c>
      <c r="H657" s="25">
        <v>304006</v>
      </c>
      <c r="I657" s="25" t="s">
        <v>196</v>
      </c>
      <c r="J657" s="25">
        <v>1</v>
      </c>
      <c r="K657" s="25">
        <v>1</v>
      </c>
      <c r="L657" s="25">
        <f t="shared" si="88"/>
        <v>0</v>
      </c>
      <c r="M657" s="25" t="s">
        <v>723</v>
      </c>
      <c r="N657" s="45">
        <v>45838</v>
      </c>
      <c r="O657" s="54">
        <v>8370</v>
      </c>
      <c r="P657" s="25" t="s">
        <v>628</v>
      </c>
      <c r="Q657" s="25">
        <v>58152616174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Mumbai</v>
      </c>
      <c r="W657" s="56"/>
      <c r="X657" s="45">
        <v>45839</v>
      </c>
      <c r="Y657" s="25">
        <f t="shared" si="89"/>
        <v>1</v>
      </c>
      <c r="Z657" s="25" t="str">
        <f t="shared" si="90"/>
        <v>Monday</v>
      </c>
      <c r="AA657" s="25" t="str">
        <f t="shared" si="91"/>
        <v>Tuesday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hidden="1" x14ac:dyDescent="0.25">
      <c r="A658" s="25">
        <f t="shared" si="93"/>
        <v>657</v>
      </c>
      <c r="B658" s="25" t="s">
        <v>615</v>
      </c>
      <c r="C658" s="45">
        <v>45828</v>
      </c>
      <c r="D658" s="45">
        <v>45834</v>
      </c>
      <c r="E658" s="8">
        <v>201.6</v>
      </c>
      <c r="F658" s="8">
        <f t="shared" si="87"/>
        <v>17740.8</v>
      </c>
      <c r="G658" s="54">
        <f t="shared" si="92"/>
        <v>17740.8</v>
      </c>
      <c r="H658" s="25">
        <v>304128</v>
      </c>
      <c r="I658" s="25" t="s">
        <v>1580</v>
      </c>
      <c r="J658" s="25">
        <v>1</v>
      </c>
      <c r="K658" s="25">
        <v>1</v>
      </c>
      <c r="L658" s="25">
        <f t="shared" si="88"/>
        <v>0</v>
      </c>
      <c r="M658" s="25" t="s">
        <v>693</v>
      </c>
      <c r="N658" s="45">
        <v>45836</v>
      </c>
      <c r="O658" s="54">
        <v>36456</v>
      </c>
      <c r="P658" s="25" t="s">
        <v>265</v>
      </c>
      <c r="Q658" s="25">
        <v>58152577722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Banglore</v>
      </c>
      <c r="W658" s="56"/>
      <c r="X658" s="45">
        <v>45838</v>
      </c>
      <c r="Y658" s="25">
        <f t="shared" si="89"/>
        <v>2</v>
      </c>
      <c r="Z658" s="25" t="str">
        <f t="shared" si="90"/>
        <v>Saturday</v>
      </c>
      <c r="AA658" s="25" t="str">
        <f t="shared" si="91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hidden="1" x14ac:dyDescent="0.25">
      <c r="A659" s="25">
        <f t="shared" si="93"/>
        <v>658</v>
      </c>
      <c r="B659" s="25" t="s">
        <v>615</v>
      </c>
      <c r="C659" s="45">
        <v>45828</v>
      </c>
      <c r="D659" s="45">
        <v>45834</v>
      </c>
      <c r="E659" s="8">
        <v>82.2</v>
      </c>
      <c r="F659" s="8">
        <f t="shared" si="87"/>
        <v>7233.6</v>
      </c>
      <c r="G659" s="54">
        <f t="shared" si="92"/>
        <v>7233.6</v>
      </c>
      <c r="H659" s="25">
        <v>304150</v>
      </c>
      <c r="I659" s="25" t="s">
        <v>1581</v>
      </c>
      <c r="J659" s="25">
        <v>1</v>
      </c>
      <c r="K659" s="25">
        <v>1</v>
      </c>
      <c r="L659" s="25">
        <f t="shared" si="88"/>
        <v>0</v>
      </c>
      <c r="M659" s="25" t="s">
        <v>647</v>
      </c>
      <c r="N659" s="45">
        <v>45835</v>
      </c>
      <c r="O659" s="54">
        <v>12741</v>
      </c>
      <c r="P659" s="25" t="s">
        <v>674</v>
      </c>
      <c r="Q659" s="25" t="s">
        <v>637</v>
      </c>
      <c r="R659" s="25" t="s">
        <v>638</v>
      </c>
      <c r="S659" s="3">
        <v>4</v>
      </c>
      <c r="T659" s="55" t="s">
        <v>650</v>
      </c>
      <c r="U659" s="25" t="s">
        <v>19</v>
      </c>
      <c r="V659" s="25" t="str">
        <f>VLOOKUP(P659,'Customer List'!B:C,2,)</f>
        <v>Delhi</v>
      </c>
      <c r="W659" s="56"/>
      <c r="X659" s="45">
        <v>45835</v>
      </c>
      <c r="Y659" s="25">
        <f t="shared" si="89"/>
        <v>0</v>
      </c>
      <c r="Z659" s="25" t="str">
        <f t="shared" si="90"/>
        <v>Friday</v>
      </c>
      <c r="AA659" s="25" t="str">
        <f t="shared" si="91"/>
        <v>Friday</v>
      </c>
      <c r="AB659" s="25" t="str">
        <f>VLOOKUP(U659,'Currency Sheet'!A:C,3,)</f>
        <v>DOLLAR</v>
      </c>
      <c r="AC659" s="67" t="str">
        <f>VLOOKUP(P659,'Customer List'!B:D,3,)</f>
        <v>Local</v>
      </c>
    </row>
    <row r="660" spans="1:29" hidden="1" x14ac:dyDescent="0.25">
      <c r="A660" s="25">
        <f t="shared" si="93"/>
        <v>659</v>
      </c>
      <c r="B660" s="25" t="s">
        <v>615</v>
      </c>
      <c r="C660" s="45">
        <v>45828</v>
      </c>
      <c r="D660" s="45">
        <v>45834</v>
      </c>
      <c r="E660" s="8">
        <v>89.4</v>
      </c>
      <c r="F660" s="8">
        <f t="shared" si="87"/>
        <v>7867.2000000000007</v>
      </c>
      <c r="G660" s="54">
        <f t="shared" si="92"/>
        <v>7867.2000000000007</v>
      </c>
      <c r="H660" s="25">
        <v>304210</v>
      </c>
      <c r="I660" s="25" t="s">
        <v>1582</v>
      </c>
      <c r="J660" s="25">
        <v>1</v>
      </c>
      <c r="K660" s="25">
        <v>1</v>
      </c>
      <c r="L660" s="25">
        <f t="shared" si="88"/>
        <v>0</v>
      </c>
      <c r="M660" s="25" t="s">
        <v>684</v>
      </c>
      <c r="N660" s="45">
        <v>45836</v>
      </c>
      <c r="O660" s="54">
        <v>13857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9"/>
        <v>2</v>
      </c>
      <c r="Z660" s="25" t="str">
        <f t="shared" si="90"/>
        <v>Saturday</v>
      </c>
      <c r="AA660" s="25" t="str">
        <f t="shared" si="91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hidden="1" x14ac:dyDescent="0.25">
      <c r="A661" s="25">
        <f t="shared" si="93"/>
        <v>660</v>
      </c>
      <c r="B661" s="25" t="s">
        <v>615</v>
      </c>
      <c r="C661" s="45">
        <v>45828</v>
      </c>
      <c r="D661" s="45">
        <v>45834</v>
      </c>
      <c r="E661" s="8">
        <v>74.400000000000006</v>
      </c>
      <c r="F661" s="8">
        <f t="shared" si="87"/>
        <v>6547.2000000000007</v>
      </c>
      <c r="G661" s="54">
        <f t="shared" si="92"/>
        <v>6547.2000000000007</v>
      </c>
      <c r="H661" s="25">
        <v>304315</v>
      </c>
      <c r="I661" s="25" t="s">
        <v>1583</v>
      </c>
      <c r="J661" s="25">
        <v>1</v>
      </c>
      <c r="K661" s="25">
        <v>1</v>
      </c>
      <c r="L661" s="25">
        <f t="shared" si="88"/>
        <v>0</v>
      </c>
      <c r="M661" s="25" t="s">
        <v>687</v>
      </c>
      <c r="N661" s="45">
        <v>45836</v>
      </c>
      <c r="O661" s="54">
        <v>11532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9"/>
        <v>2</v>
      </c>
      <c r="Z661" s="25" t="str">
        <f t="shared" si="90"/>
        <v>Saturday</v>
      </c>
      <c r="AA661" s="25" t="str">
        <f t="shared" si="91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hidden="1" x14ac:dyDescent="0.25">
      <c r="A662" s="25">
        <f t="shared" si="93"/>
        <v>661</v>
      </c>
      <c r="B662" s="25" t="s">
        <v>615</v>
      </c>
      <c r="C662" s="45">
        <v>45828</v>
      </c>
      <c r="D662" s="45">
        <v>45834</v>
      </c>
      <c r="E662" s="8">
        <v>373.2</v>
      </c>
      <c r="F662" s="8">
        <f t="shared" si="87"/>
        <v>32841.599999999999</v>
      </c>
      <c r="G662" s="54">
        <f t="shared" si="92"/>
        <v>65683.199999999997</v>
      </c>
      <c r="H662" s="25">
        <v>307616</v>
      </c>
      <c r="I662" s="25" t="s">
        <v>1584</v>
      </c>
      <c r="J662" s="25">
        <v>2</v>
      </c>
      <c r="K662" s="25">
        <v>2</v>
      </c>
      <c r="L662" s="25">
        <f t="shared" si="88"/>
        <v>0</v>
      </c>
      <c r="M662" s="25" t="s">
        <v>684</v>
      </c>
      <c r="N662" s="45">
        <v>45836</v>
      </c>
      <c r="O662" s="54">
        <v>57846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89"/>
        <v>2</v>
      </c>
      <c r="Z662" s="25" t="str">
        <f t="shared" si="90"/>
        <v>Saturday</v>
      </c>
      <c r="AA662" s="25" t="str">
        <f t="shared" si="91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hidden="1" x14ac:dyDescent="0.25">
      <c r="A663" s="25">
        <f t="shared" si="93"/>
        <v>662</v>
      </c>
      <c r="B663" s="25" t="s">
        <v>615</v>
      </c>
      <c r="C663" s="45">
        <v>45828</v>
      </c>
      <c r="D663" s="45">
        <v>45834</v>
      </c>
      <c r="E663" s="8">
        <v>43.2</v>
      </c>
      <c r="F663" s="8">
        <f t="shared" si="87"/>
        <v>3801.6000000000004</v>
      </c>
      <c r="G663" s="54">
        <f t="shared" si="92"/>
        <v>3801.6000000000004</v>
      </c>
      <c r="H663" s="25" t="s">
        <v>617</v>
      </c>
      <c r="I663" s="25" t="s">
        <v>1400</v>
      </c>
      <c r="J663" s="25">
        <v>1</v>
      </c>
      <c r="K663" s="25">
        <v>1</v>
      </c>
      <c r="L663" s="25">
        <f t="shared" si="88"/>
        <v>0</v>
      </c>
      <c r="M663" s="25" t="s">
        <v>639</v>
      </c>
      <c r="N663" s="45">
        <v>45834</v>
      </c>
      <c r="O663" s="54">
        <v>8928</v>
      </c>
      <c r="P663" s="25" t="s">
        <v>626</v>
      </c>
      <c r="Q663" s="25" t="s">
        <v>637</v>
      </c>
      <c r="R663" s="25" t="s">
        <v>638</v>
      </c>
      <c r="S663" s="3">
        <v>4</v>
      </c>
      <c r="T663" s="55"/>
      <c r="U663" s="25" t="s">
        <v>19</v>
      </c>
      <c r="V663" s="25" t="str">
        <f>VLOOKUP(P663,'Customer List'!B:C,2,)</f>
        <v>Delhi</v>
      </c>
      <c r="W663" s="56"/>
      <c r="X663" s="45">
        <v>45834</v>
      </c>
      <c r="Y663" s="25">
        <f t="shared" si="89"/>
        <v>0</v>
      </c>
      <c r="Z663" s="25" t="str">
        <f t="shared" si="90"/>
        <v>Thursday</v>
      </c>
      <c r="AA663" s="25" t="str">
        <f t="shared" si="91"/>
        <v>Thursday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hidden="1" x14ac:dyDescent="0.25">
      <c r="A664" s="25">
        <f t="shared" si="93"/>
        <v>663</v>
      </c>
      <c r="B664" s="25" t="s">
        <v>615</v>
      </c>
      <c r="C664" s="45">
        <v>45828</v>
      </c>
      <c r="D664" s="45">
        <v>45834</v>
      </c>
      <c r="E664" s="8">
        <v>285.75</v>
      </c>
      <c r="F664" s="8">
        <f t="shared" si="87"/>
        <v>25146</v>
      </c>
      <c r="G664" s="54">
        <f t="shared" si="92"/>
        <v>25146</v>
      </c>
      <c r="H664" s="25">
        <v>310930</v>
      </c>
      <c r="I664" s="25" t="s">
        <v>1487</v>
      </c>
      <c r="J664" s="25">
        <v>1</v>
      </c>
      <c r="K664" s="25">
        <v>1</v>
      </c>
      <c r="L664" s="25">
        <f t="shared" si="88"/>
        <v>0</v>
      </c>
      <c r="M664" s="25" t="s">
        <v>647</v>
      </c>
      <c r="N664" s="45">
        <v>45835</v>
      </c>
      <c r="O664" s="54">
        <v>35433</v>
      </c>
      <c r="P664" s="25" t="s">
        <v>674</v>
      </c>
      <c r="Q664" s="25" t="s">
        <v>637</v>
      </c>
      <c r="R664" s="25" t="s">
        <v>638</v>
      </c>
      <c r="S664" s="3">
        <v>4</v>
      </c>
      <c r="T664" s="55" t="s">
        <v>650</v>
      </c>
      <c r="U664" s="25" t="s">
        <v>19</v>
      </c>
      <c r="V664" s="25" t="str">
        <f>VLOOKUP(P664,'Customer List'!B:C,2,)</f>
        <v>Delhi</v>
      </c>
      <c r="W664" s="56"/>
      <c r="X664" s="45">
        <v>45835</v>
      </c>
      <c r="Y664" s="25">
        <f t="shared" si="89"/>
        <v>0</v>
      </c>
      <c r="Z664" s="25" t="str">
        <f t="shared" si="90"/>
        <v>Friday</v>
      </c>
      <c r="AA664" s="25" t="str">
        <f t="shared" si="91"/>
        <v>Friday</v>
      </c>
      <c r="AB664" s="25" t="str">
        <f>VLOOKUP(U664,'Currency Sheet'!A:C,3,)</f>
        <v>DOLLAR</v>
      </c>
      <c r="AC664" s="67" t="str">
        <f>VLOOKUP(P664,'Customer List'!B:D,3,)</f>
        <v>Local</v>
      </c>
    </row>
    <row r="665" spans="1:29" hidden="1" x14ac:dyDescent="0.25">
      <c r="A665" s="25">
        <f t="shared" si="93"/>
        <v>664</v>
      </c>
      <c r="B665" s="25" t="s">
        <v>615</v>
      </c>
      <c r="C665" s="45">
        <v>45828</v>
      </c>
      <c r="D665" s="45">
        <v>45834</v>
      </c>
      <c r="E665" s="8">
        <v>304.5</v>
      </c>
      <c r="F665" s="8">
        <f t="shared" si="87"/>
        <v>26796</v>
      </c>
      <c r="G665" s="54">
        <f t="shared" si="92"/>
        <v>26796</v>
      </c>
      <c r="H665" s="25">
        <v>311124</v>
      </c>
      <c r="I665" s="25" t="s">
        <v>1585</v>
      </c>
      <c r="J665" s="25">
        <v>1</v>
      </c>
      <c r="K665" s="25">
        <v>1</v>
      </c>
      <c r="L665" s="25">
        <f t="shared" si="88"/>
        <v>0</v>
      </c>
      <c r="M665" s="25" t="s">
        <v>699</v>
      </c>
      <c r="N665" s="45">
        <v>45836</v>
      </c>
      <c r="O665" s="54">
        <v>49085.4</v>
      </c>
      <c r="P665" s="25" t="s">
        <v>629</v>
      </c>
      <c r="Q665" s="25">
        <v>58152577943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Banglore</v>
      </c>
      <c r="W665" s="56"/>
      <c r="X665" s="45">
        <v>45838</v>
      </c>
      <c r="Y665" s="25">
        <f t="shared" si="89"/>
        <v>2</v>
      </c>
      <c r="Z665" s="25" t="str">
        <f t="shared" si="90"/>
        <v>Saturday</v>
      </c>
      <c r="AA665" s="25" t="str">
        <f t="shared" si="91"/>
        <v>Monday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hidden="1" x14ac:dyDescent="0.25">
      <c r="A666" s="25">
        <f t="shared" si="93"/>
        <v>665</v>
      </c>
      <c r="B666" s="25" t="s">
        <v>615</v>
      </c>
      <c r="C666" s="45">
        <v>45828</v>
      </c>
      <c r="D666" s="45">
        <v>45834</v>
      </c>
      <c r="E666" s="8">
        <v>218.4</v>
      </c>
      <c r="F666" s="8">
        <f t="shared" si="87"/>
        <v>19219.2</v>
      </c>
      <c r="G666" s="54">
        <f t="shared" si="92"/>
        <v>19219.2</v>
      </c>
      <c r="H666" s="25">
        <v>314532</v>
      </c>
      <c r="I666" s="25" t="s">
        <v>1586</v>
      </c>
      <c r="J666" s="25">
        <v>1</v>
      </c>
      <c r="K666" s="25">
        <v>1</v>
      </c>
      <c r="L666" s="25">
        <f t="shared" si="88"/>
        <v>0</v>
      </c>
      <c r="M666" s="25" t="s">
        <v>719</v>
      </c>
      <c r="N666" s="45">
        <v>45838</v>
      </c>
      <c r="O666" s="54">
        <v>33852</v>
      </c>
      <c r="P666" s="25" t="s">
        <v>166</v>
      </c>
      <c r="Q666" s="25">
        <v>58152616966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Lucknow</v>
      </c>
      <c r="W666" s="56"/>
      <c r="X666" s="45">
        <v>45840</v>
      </c>
      <c r="Y666" s="25">
        <f t="shared" si="89"/>
        <v>2</v>
      </c>
      <c r="Z666" s="25" t="str">
        <f t="shared" si="90"/>
        <v>Monday</v>
      </c>
      <c r="AA666" s="25" t="str">
        <f t="shared" si="91"/>
        <v>Wednesday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hidden="1" x14ac:dyDescent="0.25">
      <c r="A667" s="25">
        <f t="shared" si="93"/>
        <v>666</v>
      </c>
      <c r="B667" s="25" t="s">
        <v>615</v>
      </c>
      <c r="C667" s="45">
        <v>45828</v>
      </c>
      <c r="D667" s="45">
        <v>45834</v>
      </c>
      <c r="E667" s="8">
        <v>942</v>
      </c>
      <c r="F667" s="8">
        <f t="shared" si="87"/>
        <v>82896</v>
      </c>
      <c r="G667" s="54">
        <f t="shared" si="92"/>
        <v>414480</v>
      </c>
      <c r="H667" s="25">
        <v>318310</v>
      </c>
      <c r="I667" s="25" t="s">
        <v>1587</v>
      </c>
      <c r="J667" s="25">
        <v>5</v>
      </c>
      <c r="K667" s="25">
        <v>5</v>
      </c>
      <c r="L667" s="25">
        <f t="shared" si="88"/>
        <v>0</v>
      </c>
      <c r="M667" s="25" t="s">
        <v>684</v>
      </c>
      <c r="N667" s="45">
        <v>45836</v>
      </c>
      <c r="O667" s="54">
        <v>146010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9"/>
        <v>2</v>
      </c>
      <c r="Z667" s="25" t="str">
        <f t="shared" si="90"/>
        <v>Saturday</v>
      </c>
      <c r="AA667" s="25" t="str">
        <f t="shared" si="91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hidden="1" x14ac:dyDescent="0.25">
      <c r="A668" s="25">
        <f t="shared" si="93"/>
        <v>667</v>
      </c>
      <c r="B668" s="25" t="s">
        <v>615</v>
      </c>
      <c r="C668" s="45">
        <v>45828</v>
      </c>
      <c r="D668" s="45">
        <v>45834</v>
      </c>
      <c r="E668" s="8">
        <v>186.6</v>
      </c>
      <c r="F668" s="8">
        <f t="shared" si="87"/>
        <v>16420.8</v>
      </c>
      <c r="G668" s="54">
        <f t="shared" si="92"/>
        <v>16420.8</v>
      </c>
      <c r="H668" s="25">
        <v>320812</v>
      </c>
      <c r="I668" s="25" t="s">
        <v>1588</v>
      </c>
      <c r="J668" s="25">
        <v>1</v>
      </c>
      <c r="K668" s="25">
        <v>1</v>
      </c>
      <c r="L668" s="25">
        <f t="shared" si="88"/>
        <v>0</v>
      </c>
      <c r="M668" s="25" t="s">
        <v>684</v>
      </c>
      <c r="N668" s="45">
        <v>45836</v>
      </c>
      <c r="O668" s="54">
        <v>28923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9"/>
        <v>2</v>
      </c>
      <c r="Z668" s="25" t="str">
        <f t="shared" si="90"/>
        <v>Saturday</v>
      </c>
      <c r="AA668" s="25" t="str">
        <f t="shared" si="91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hidden="1" x14ac:dyDescent="0.25">
      <c r="A669" s="25">
        <f t="shared" si="93"/>
        <v>668</v>
      </c>
      <c r="B669" s="25" t="s">
        <v>615</v>
      </c>
      <c r="C669" s="45">
        <v>45828</v>
      </c>
      <c r="D669" s="45">
        <v>45834</v>
      </c>
      <c r="E669" s="8">
        <v>75</v>
      </c>
      <c r="F669" s="8">
        <f t="shared" si="87"/>
        <v>6600</v>
      </c>
      <c r="G669" s="54">
        <f t="shared" si="92"/>
        <v>6600</v>
      </c>
      <c r="H669" s="25">
        <v>326811</v>
      </c>
      <c r="I669" s="25" t="s">
        <v>1589</v>
      </c>
      <c r="J669" s="25">
        <v>1</v>
      </c>
      <c r="K669" s="25">
        <v>1</v>
      </c>
      <c r="L669" s="25">
        <f t="shared" si="88"/>
        <v>0</v>
      </c>
      <c r="M669" s="25" t="s">
        <v>687</v>
      </c>
      <c r="N669" s="45">
        <v>45836</v>
      </c>
      <c r="O669" s="54">
        <v>11625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89"/>
        <v>2</v>
      </c>
      <c r="Z669" s="25" t="str">
        <f t="shared" si="90"/>
        <v>Saturday</v>
      </c>
      <c r="AA669" s="25" t="str">
        <f t="shared" si="91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hidden="1" x14ac:dyDescent="0.25">
      <c r="A670" s="25">
        <f t="shared" si="93"/>
        <v>669</v>
      </c>
      <c r="B670" s="25" t="s">
        <v>615</v>
      </c>
      <c r="C670" s="45">
        <v>45828</v>
      </c>
      <c r="D670" s="45">
        <v>45834</v>
      </c>
      <c r="E670" s="8">
        <v>859.2</v>
      </c>
      <c r="F670" s="8">
        <f t="shared" si="87"/>
        <v>75609.600000000006</v>
      </c>
      <c r="G670" s="54">
        <f t="shared" si="92"/>
        <v>302438.40000000002</v>
      </c>
      <c r="H670" s="25">
        <v>328630</v>
      </c>
      <c r="I670" s="25" t="s">
        <v>1590</v>
      </c>
      <c r="J670" s="25">
        <v>4</v>
      </c>
      <c r="K670" s="25">
        <v>4</v>
      </c>
      <c r="L670" s="25">
        <f t="shared" si="88"/>
        <v>0</v>
      </c>
      <c r="M670" s="25" t="s">
        <v>686</v>
      </c>
      <c r="N670" s="45">
        <v>45836</v>
      </c>
      <c r="O670" s="54">
        <v>133176</v>
      </c>
      <c r="P670" s="25" t="s">
        <v>40</v>
      </c>
      <c r="Q670" s="25">
        <v>58152579251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Pune</v>
      </c>
      <c r="W670" s="56"/>
      <c r="X670" s="45">
        <v>45840</v>
      </c>
      <c r="Y670" s="25">
        <f t="shared" si="89"/>
        <v>4</v>
      </c>
      <c r="Z670" s="25" t="str">
        <f t="shared" si="90"/>
        <v>Saturday</v>
      </c>
      <c r="AA670" s="25" t="str">
        <f t="shared" si="91"/>
        <v>Wednesday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hidden="1" x14ac:dyDescent="0.25">
      <c r="A671" s="25">
        <f t="shared" si="93"/>
        <v>670</v>
      </c>
      <c r="B671" s="25" t="s">
        <v>615</v>
      </c>
      <c r="C671" s="45">
        <v>45828</v>
      </c>
      <c r="D671" s="45">
        <v>45834</v>
      </c>
      <c r="E671" s="8">
        <v>225</v>
      </c>
      <c r="F671" s="8">
        <f t="shared" si="87"/>
        <v>19800</v>
      </c>
      <c r="G671" s="54">
        <f t="shared" si="92"/>
        <v>19800</v>
      </c>
      <c r="H671" s="25">
        <v>331416</v>
      </c>
      <c r="I671" s="25" t="s">
        <v>1591</v>
      </c>
      <c r="J671" s="25">
        <v>1</v>
      </c>
      <c r="K671" s="25">
        <v>1</v>
      </c>
      <c r="L671" s="25">
        <f t="shared" si="88"/>
        <v>0</v>
      </c>
      <c r="M671" s="25" t="s">
        <v>693</v>
      </c>
      <c r="N671" s="45">
        <v>45836</v>
      </c>
      <c r="O671" s="54">
        <v>40687</v>
      </c>
      <c r="P671" s="25" t="s">
        <v>265</v>
      </c>
      <c r="Q671" s="25">
        <v>58152577722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Banglore</v>
      </c>
      <c r="W671" s="56"/>
      <c r="X671" s="45">
        <v>45838</v>
      </c>
      <c r="Y671" s="25">
        <f t="shared" si="89"/>
        <v>2</v>
      </c>
      <c r="Z671" s="25" t="str">
        <f t="shared" si="90"/>
        <v>Saturday</v>
      </c>
      <c r="AA671" s="25" t="str">
        <f t="shared" si="91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hidden="1" x14ac:dyDescent="0.25">
      <c r="A672" s="25">
        <f t="shared" si="93"/>
        <v>671</v>
      </c>
      <c r="B672" s="25" t="s">
        <v>615</v>
      </c>
      <c r="C672" s="45">
        <v>45828</v>
      </c>
      <c r="D672" s="45">
        <v>45834</v>
      </c>
      <c r="E672" s="8">
        <v>482.4</v>
      </c>
      <c r="F672" s="8">
        <f t="shared" si="87"/>
        <v>42451.199999999997</v>
      </c>
      <c r="G672" s="54">
        <f t="shared" si="92"/>
        <v>127353.59999999999</v>
      </c>
      <c r="H672" s="25">
        <v>333808</v>
      </c>
      <c r="I672" s="25" t="s">
        <v>1592</v>
      </c>
      <c r="J672" s="25">
        <v>3</v>
      </c>
      <c r="K672" s="25">
        <v>3</v>
      </c>
      <c r="L672" s="25">
        <f t="shared" si="88"/>
        <v>0</v>
      </c>
      <c r="M672" s="25" t="s">
        <v>703</v>
      </c>
      <c r="N672" s="45">
        <v>45836</v>
      </c>
      <c r="O672" s="54">
        <v>74772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9"/>
        <v>2</v>
      </c>
      <c r="Z672" s="25" t="str">
        <f t="shared" si="90"/>
        <v>Saturday</v>
      </c>
      <c r="AA672" s="25" t="str">
        <f t="shared" si="91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hidden="1" x14ac:dyDescent="0.25">
      <c r="A673" s="25">
        <f t="shared" si="93"/>
        <v>672</v>
      </c>
      <c r="B673" s="25" t="s">
        <v>615</v>
      </c>
      <c r="C673" s="45">
        <v>45828</v>
      </c>
      <c r="D673" s="45">
        <v>45834</v>
      </c>
      <c r="E673" s="8">
        <v>666</v>
      </c>
      <c r="F673" s="8">
        <f t="shared" si="87"/>
        <v>58608</v>
      </c>
      <c r="G673" s="54">
        <f t="shared" si="92"/>
        <v>175824</v>
      </c>
      <c r="H673" s="25">
        <v>337218</v>
      </c>
      <c r="I673" s="25" t="s">
        <v>1593</v>
      </c>
      <c r="J673" s="25">
        <v>3</v>
      </c>
      <c r="K673" s="25">
        <v>3</v>
      </c>
      <c r="L673" s="25">
        <f t="shared" si="88"/>
        <v>0</v>
      </c>
      <c r="M673" s="25" t="s">
        <v>703</v>
      </c>
      <c r="N673" s="45">
        <v>45836</v>
      </c>
      <c r="O673" s="54">
        <v>103230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9"/>
        <v>2</v>
      </c>
      <c r="Z673" s="25" t="str">
        <f t="shared" si="90"/>
        <v>Saturday</v>
      </c>
      <c r="AA673" s="25" t="str">
        <f t="shared" si="91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hidden="1" x14ac:dyDescent="0.25">
      <c r="A674" s="25">
        <f t="shared" si="93"/>
        <v>673</v>
      </c>
      <c r="B674" s="25" t="s">
        <v>615</v>
      </c>
      <c r="C674" s="45">
        <v>45828</v>
      </c>
      <c r="D674" s="45">
        <v>45834</v>
      </c>
      <c r="E674" s="8">
        <v>585</v>
      </c>
      <c r="F674" s="8">
        <f t="shared" si="87"/>
        <v>51480</v>
      </c>
      <c r="G674" s="54">
        <f t="shared" si="92"/>
        <v>154440</v>
      </c>
      <c r="H674" s="25">
        <v>344706</v>
      </c>
      <c r="I674" s="25" t="s">
        <v>1594</v>
      </c>
      <c r="J674" s="25">
        <v>3</v>
      </c>
      <c r="K674" s="25">
        <v>3</v>
      </c>
      <c r="L674" s="25">
        <f t="shared" si="88"/>
        <v>0</v>
      </c>
      <c r="M674" s="25" t="s">
        <v>703</v>
      </c>
      <c r="N674" s="45">
        <v>45836</v>
      </c>
      <c r="O674" s="54">
        <v>90675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89"/>
        <v>2</v>
      </c>
      <c r="Z674" s="25" t="str">
        <f t="shared" si="90"/>
        <v>Saturday</v>
      </c>
      <c r="AA674" s="25" t="str">
        <f t="shared" si="91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hidden="1" x14ac:dyDescent="0.25">
      <c r="A675" s="25">
        <f t="shared" si="93"/>
        <v>674</v>
      </c>
      <c r="B675" s="25" t="s">
        <v>615</v>
      </c>
      <c r="C675" s="45">
        <v>45828</v>
      </c>
      <c r="D675" s="45">
        <v>45834</v>
      </c>
      <c r="E675" s="8">
        <v>87.6</v>
      </c>
      <c r="F675" s="8">
        <f t="shared" si="87"/>
        <v>7708.7999999999993</v>
      </c>
      <c r="G675" s="54">
        <f t="shared" si="92"/>
        <v>7708.7999999999993</v>
      </c>
      <c r="H675" s="25">
        <v>348605</v>
      </c>
      <c r="I675" s="25" t="s">
        <v>1595</v>
      </c>
      <c r="J675" s="25">
        <v>1</v>
      </c>
      <c r="K675" s="25">
        <v>1</v>
      </c>
      <c r="L675" s="25">
        <f t="shared" si="88"/>
        <v>0</v>
      </c>
      <c r="M675" s="25" t="s">
        <v>704</v>
      </c>
      <c r="N675" s="45">
        <v>45836</v>
      </c>
      <c r="O675" s="54">
        <v>13578</v>
      </c>
      <c r="P675" s="25" t="s">
        <v>517</v>
      </c>
      <c r="Q675" s="25">
        <v>58152578385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Pune</v>
      </c>
      <c r="W675" s="56"/>
      <c r="X675" s="45">
        <v>45838</v>
      </c>
      <c r="Y675" s="25">
        <f t="shared" si="89"/>
        <v>2</v>
      </c>
      <c r="Z675" s="25" t="str">
        <f t="shared" si="90"/>
        <v>Saturday</v>
      </c>
      <c r="AA675" s="25" t="str">
        <f t="shared" si="91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hidden="1" x14ac:dyDescent="0.25">
      <c r="A676" s="25">
        <f t="shared" si="93"/>
        <v>675</v>
      </c>
      <c r="B676" s="25" t="s">
        <v>615</v>
      </c>
      <c r="C676" s="45">
        <v>45828</v>
      </c>
      <c r="D676" s="45">
        <v>45834</v>
      </c>
      <c r="E676" s="8">
        <v>208.2</v>
      </c>
      <c r="F676" s="8">
        <f t="shared" si="87"/>
        <v>18321.599999999999</v>
      </c>
      <c r="G676" s="54">
        <f t="shared" si="92"/>
        <v>18321.599999999999</v>
      </c>
      <c r="H676" s="25">
        <v>350504</v>
      </c>
      <c r="I676" s="25" t="s">
        <v>1596</v>
      </c>
      <c r="J676" s="25">
        <v>1</v>
      </c>
      <c r="K676" s="25">
        <v>1</v>
      </c>
      <c r="L676" s="25">
        <f t="shared" si="88"/>
        <v>0</v>
      </c>
      <c r="M676" s="25" t="s">
        <v>641</v>
      </c>
      <c r="N676" s="45">
        <v>45834</v>
      </c>
      <c r="O676" s="54">
        <v>29668.5</v>
      </c>
      <c r="P676" s="25" t="s">
        <v>626</v>
      </c>
      <c r="Q676" s="25" t="s">
        <v>637</v>
      </c>
      <c r="R676" s="25" t="s">
        <v>638</v>
      </c>
      <c r="S676" s="3">
        <v>4</v>
      </c>
      <c r="T676" s="55"/>
      <c r="U676" s="25" t="s">
        <v>19</v>
      </c>
      <c r="V676" s="25" t="str">
        <f>VLOOKUP(P676,'Customer List'!B:C,2,)</f>
        <v>Delhi</v>
      </c>
      <c r="W676" s="56"/>
      <c r="X676" s="45">
        <v>45834</v>
      </c>
      <c r="Y676" s="25">
        <f t="shared" si="89"/>
        <v>0</v>
      </c>
      <c r="Z676" s="25" t="str">
        <f t="shared" si="90"/>
        <v>Thursday</v>
      </c>
      <c r="AA676" s="25" t="str">
        <f t="shared" si="91"/>
        <v>Thursday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hidden="1" x14ac:dyDescent="0.25">
      <c r="A677" s="25">
        <f t="shared" si="93"/>
        <v>676</v>
      </c>
      <c r="B677" s="25" t="s">
        <v>615</v>
      </c>
      <c r="C677" s="45">
        <v>45828</v>
      </c>
      <c r="D677" s="45">
        <v>45834</v>
      </c>
      <c r="E677" s="8">
        <v>334.5</v>
      </c>
      <c r="F677" s="8">
        <f t="shared" si="87"/>
        <v>29436</v>
      </c>
      <c r="G677" s="54">
        <f t="shared" si="92"/>
        <v>29436</v>
      </c>
      <c r="H677" s="25">
        <v>353228</v>
      </c>
      <c r="I677" s="25" t="s">
        <v>1337</v>
      </c>
      <c r="J677" s="25">
        <v>1</v>
      </c>
      <c r="K677" s="25">
        <v>1</v>
      </c>
      <c r="L677" s="25">
        <f t="shared" si="88"/>
        <v>0</v>
      </c>
      <c r="M677" s="25" t="s">
        <v>647</v>
      </c>
      <c r="N677" s="45">
        <v>45835</v>
      </c>
      <c r="O677" s="54">
        <v>41478</v>
      </c>
      <c r="P677" s="25" t="s">
        <v>674</v>
      </c>
      <c r="Q677" s="25" t="s">
        <v>637</v>
      </c>
      <c r="R677" s="25" t="s">
        <v>638</v>
      </c>
      <c r="S677" s="3">
        <v>4</v>
      </c>
      <c r="T677" s="55" t="s">
        <v>650</v>
      </c>
      <c r="U677" s="25" t="s">
        <v>19</v>
      </c>
      <c r="V677" s="25" t="str">
        <f>VLOOKUP(P677,'Customer List'!B:C,2,)</f>
        <v>Delhi</v>
      </c>
      <c r="W677" s="56"/>
      <c r="X677" s="45">
        <v>45835</v>
      </c>
      <c r="Y677" s="25">
        <f t="shared" si="89"/>
        <v>0</v>
      </c>
      <c r="Z677" s="25" t="str">
        <f t="shared" si="90"/>
        <v>Friday</v>
      </c>
      <c r="AA677" s="25" t="str">
        <f t="shared" si="91"/>
        <v>Friday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hidden="1" x14ac:dyDescent="0.25">
      <c r="A678" s="25">
        <f t="shared" si="93"/>
        <v>677</v>
      </c>
      <c r="B678" s="25" t="s">
        <v>615</v>
      </c>
      <c r="C678" s="45">
        <v>45828</v>
      </c>
      <c r="D678" s="45">
        <v>45834</v>
      </c>
      <c r="E678" s="8">
        <v>229.2</v>
      </c>
      <c r="F678" s="8">
        <f t="shared" si="87"/>
        <v>20169.599999999999</v>
      </c>
      <c r="G678" s="54">
        <f t="shared" si="92"/>
        <v>20169.599999999999</v>
      </c>
      <c r="H678" s="25">
        <v>353236</v>
      </c>
      <c r="I678" s="25" t="s">
        <v>1597</v>
      </c>
      <c r="J678" s="25">
        <v>1</v>
      </c>
      <c r="K678" s="25">
        <v>1</v>
      </c>
      <c r="L678" s="25">
        <f t="shared" si="88"/>
        <v>0</v>
      </c>
      <c r="M678" s="25" t="s">
        <v>641</v>
      </c>
      <c r="N678" s="45">
        <v>45834</v>
      </c>
      <c r="O678" s="54">
        <v>32661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89"/>
        <v>0</v>
      </c>
      <c r="Z678" s="25" t="str">
        <f t="shared" si="90"/>
        <v>Thursday</v>
      </c>
      <c r="AA678" s="25" t="str">
        <f t="shared" si="91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hidden="1" x14ac:dyDescent="0.25">
      <c r="A679" s="25">
        <f t="shared" si="93"/>
        <v>678</v>
      </c>
      <c r="B679" s="25" t="s">
        <v>615</v>
      </c>
      <c r="C679" s="45">
        <v>45828</v>
      </c>
      <c r="D679" s="45">
        <v>45834</v>
      </c>
      <c r="E679" s="8">
        <v>978.75</v>
      </c>
      <c r="F679" s="8">
        <f t="shared" si="87"/>
        <v>86130</v>
      </c>
      <c r="G679" s="54">
        <f t="shared" si="92"/>
        <v>258390</v>
      </c>
      <c r="H679" s="25">
        <v>360732</v>
      </c>
      <c r="I679" s="25" t="s">
        <v>93</v>
      </c>
      <c r="J679" s="25">
        <v>3</v>
      </c>
      <c r="K679" s="25">
        <v>3</v>
      </c>
      <c r="L679" s="25">
        <f t="shared" si="88"/>
        <v>0</v>
      </c>
      <c r="M679" s="25" t="s">
        <v>703</v>
      </c>
      <c r="N679" s="45">
        <v>45836</v>
      </c>
      <c r="O679" s="54">
        <v>121365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9"/>
        <v>2</v>
      </c>
      <c r="Z679" s="25" t="str">
        <f t="shared" si="90"/>
        <v>Saturday</v>
      </c>
      <c r="AA679" s="25" t="str">
        <f t="shared" si="91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hidden="1" x14ac:dyDescent="0.25">
      <c r="A680" s="25">
        <f t="shared" si="93"/>
        <v>679</v>
      </c>
      <c r="B680" s="25" t="s">
        <v>615</v>
      </c>
      <c r="C680" s="45">
        <v>45828</v>
      </c>
      <c r="D680" s="45">
        <v>45834</v>
      </c>
      <c r="E680" s="8">
        <v>464.4</v>
      </c>
      <c r="F680" s="8">
        <f t="shared" si="87"/>
        <v>40867.199999999997</v>
      </c>
      <c r="G680" s="54">
        <f t="shared" si="92"/>
        <v>122601.59999999999</v>
      </c>
      <c r="H680" s="25">
        <v>362526</v>
      </c>
      <c r="I680" s="25" t="s">
        <v>1598</v>
      </c>
      <c r="J680" s="25">
        <v>3</v>
      </c>
      <c r="K680" s="25">
        <v>3</v>
      </c>
      <c r="L680" s="25">
        <f t="shared" si="88"/>
        <v>0</v>
      </c>
      <c r="M680" s="25" t="s">
        <v>703</v>
      </c>
      <c r="N680" s="45">
        <v>45836</v>
      </c>
      <c r="O680" s="54">
        <v>71982</v>
      </c>
      <c r="P680" s="25" t="s">
        <v>627</v>
      </c>
      <c r="Q680" s="25">
        <v>58152577280</v>
      </c>
      <c r="R680" s="25" t="s">
        <v>41</v>
      </c>
      <c r="S680" s="3">
        <v>4</v>
      </c>
      <c r="T680" s="55"/>
      <c r="U680" s="25" t="s">
        <v>19</v>
      </c>
      <c r="V680" s="25" t="str">
        <f>VLOOKUP(P680,'Customer List'!B:C,2,)</f>
        <v>Hyderabad</v>
      </c>
      <c r="W680" s="56"/>
      <c r="X680" s="45">
        <v>45838</v>
      </c>
      <c r="Y680" s="25">
        <f t="shared" si="89"/>
        <v>2</v>
      </c>
      <c r="Z680" s="25" t="str">
        <f t="shared" si="90"/>
        <v>Saturday</v>
      </c>
      <c r="AA680" s="25" t="str">
        <f t="shared" si="91"/>
        <v>Monday</v>
      </c>
      <c r="AB680" s="25" t="str">
        <f>VLOOKUP(U680,'Currency Sheet'!A:C,3,)</f>
        <v>DOLLAR</v>
      </c>
      <c r="AC680" s="67" t="str">
        <f>VLOOKUP(P680,'Customer List'!B:D,3,)</f>
        <v>OutStation</v>
      </c>
    </row>
    <row r="681" spans="1:29" hidden="1" x14ac:dyDescent="0.25">
      <c r="A681" s="25">
        <f t="shared" si="93"/>
        <v>680</v>
      </c>
      <c r="B681" s="25" t="s">
        <v>615</v>
      </c>
      <c r="C681" s="45">
        <v>45828</v>
      </c>
      <c r="D681" s="45">
        <v>45834</v>
      </c>
      <c r="E681" s="8">
        <v>289.5</v>
      </c>
      <c r="F681" s="8">
        <f t="shared" si="87"/>
        <v>25476</v>
      </c>
      <c r="G681" s="54">
        <f t="shared" si="92"/>
        <v>50952</v>
      </c>
      <c r="H681" s="25">
        <v>362533</v>
      </c>
      <c r="I681" s="25" t="s">
        <v>1599</v>
      </c>
      <c r="J681" s="25">
        <v>2</v>
      </c>
      <c r="K681" s="25">
        <v>2</v>
      </c>
      <c r="L681" s="25">
        <f t="shared" si="88"/>
        <v>0</v>
      </c>
      <c r="M681" s="25" t="s">
        <v>640</v>
      </c>
      <c r="N681" s="45">
        <v>45834</v>
      </c>
      <c r="O681" s="54">
        <v>43675.9</v>
      </c>
      <c r="P681" s="25" t="s">
        <v>654</v>
      </c>
      <c r="Q681" s="25" t="s">
        <v>637</v>
      </c>
      <c r="R681" s="25" t="s">
        <v>638</v>
      </c>
      <c r="S681" s="3">
        <v>4</v>
      </c>
      <c r="T681" s="55"/>
      <c r="U681" s="25" t="s">
        <v>19</v>
      </c>
      <c r="V681" s="25" t="str">
        <f>VLOOKUP(P681,'Customer List'!B:C,2,)</f>
        <v>Delhi</v>
      </c>
      <c r="W681" s="56"/>
      <c r="X681" s="45">
        <v>45834</v>
      </c>
      <c r="Y681" s="25">
        <f t="shared" si="89"/>
        <v>0</v>
      </c>
      <c r="Z681" s="25" t="str">
        <f t="shared" si="90"/>
        <v>Thursday</v>
      </c>
      <c r="AA681" s="25" t="str">
        <f t="shared" si="91"/>
        <v>Thursday</v>
      </c>
      <c r="AB681" s="25" t="str">
        <f>VLOOKUP(U681,'Currency Sheet'!A:C,3,)</f>
        <v>DOLLAR</v>
      </c>
      <c r="AC681" s="67" t="str">
        <f>VLOOKUP(P681,'Customer List'!B:D,3,)</f>
        <v>Local</v>
      </c>
    </row>
    <row r="682" spans="1:29" hidden="1" x14ac:dyDescent="0.25">
      <c r="A682" s="25">
        <f t="shared" si="93"/>
        <v>681</v>
      </c>
      <c r="B682" s="25" t="s">
        <v>615</v>
      </c>
      <c r="C682" s="45">
        <v>45828</v>
      </c>
      <c r="D682" s="45">
        <v>45834</v>
      </c>
      <c r="E682" s="8">
        <v>444</v>
      </c>
      <c r="F682" s="8">
        <f t="shared" si="87"/>
        <v>39072</v>
      </c>
      <c r="G682" s="54">
        <f t="shared" si="92"/>
        <v>78144</v>
      </c>
      <c r="H682" s="25">
        <v>367414</v>
      </c>
      <c r="I682" s="25" t="s">
        <v>1600</v>
      </c>
      <c r="J682" s="25">
        <v>2</v>
      </c>
      <c r="K682" s="25">
        <v>2</v>
      </c>
      <c r="L682" s="25">
        <f t="shared" si="88"/>
        <v>0</v>
      </c>
      <c r="M682" s="25" t="s">
        <v>684</v>
      </c>
      <c r="N682" s="45">
        <v>45836</v>
      </c>
      <c r="O682" s="54">
        <v>68820</v>
      </c>
      <c r="P682" s="25" t="s">
        <v>622</v>
      </c>
      <c r="Q682" s="25">
        <v>58152577136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89"/>
        <v>2</v>
      </c>
      <c r="Z682" s="25" t="str">
        <f t="shared" si="90"/>
        <v>Saturday</v>
      </c>
      <c r="AA682" s="25" t="str">
        <f t="shared" si="91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hidden="1" x14ac:dyDescent="0.25">
      <c r="A683" s="25">
        <f t="shared" si="93"/>
        <v>682</v>
      </c>
      <c r="B683" s="25" t="s">
        <v>615</v>
      </c>
      <c r="C683" s="45">
        <v>45828</v>
      </c>
      <c r="D683" s="45">
        <v>45834</v>
      </c>
      <c r="E683" s="8">
        <v>75</v>
      </c>
      <c r="F683" s="8">
        <f t="shared" si="87"/>
        <v>6600</v>
      </c>
      <c r="G683" s="54">
        <f t="shared" si="92"/>
        <v>6600</v>
      </c>
      <c r="H683" s="25">
        <v>372203</v>
      </c>
      <c r="I683" s="25" t="s">
        <v>1601</v>
      </c>
      <c r="J683" s="25">
        <v>1</v>
      </c>
      <c r="K683" s="25">
        <v>1</v>
      </c>
      <c r="L683" s="25">
        <f t="shared" si="88"/>
        <v>0</v>
      </c>
      <c r="M683" s="25" t="s">
        <v>695</v>
      </c>
      <c r="N683" s="45">
        <v>45836</v>
      </c>
      <c r="O683" s="54">
        <v>10687.5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9"/>
        <v>3</v>
      </c>
      <c r="Z683" s="25" t="str">
        <f t="shared" si="90"/>
        <v>Saturday</v>
      </c>
      <c r="AA683" s="25" t="str">
        <f t="shared" si="91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hidden="1" x14ac:dyDescent="0.25">
      <c r="A684" s="25">
        <f t="shared" si="93"/>
        <v>683</v>
      </c>
      <c r="B684" s="25" t="s">
        <v>615</v>
      </c>
      <c r="C684" s="45">
        <v>45828</v>
      </c>
      <c r="D684" s="45">
        <v>45834</v>
      </c>
      <c r="E684" s="8">
        <v>112.8</v>
      </c>
      <c r="F684" s="8">
        <f t="shared" si="87"/>
        <v>9926.4</v>
      </c>
      <c r="G684" s="54">
        <f t="shared" si="92"/>
        <v>9926.4</v>
      </c>
      <c r="H684" s="25">
        <v>394706</v>
      </c>
      <c r="I684" s="25" t="s">
        <v>1602</v>
      </c>
      <c r="J684" s="25">
        <v>1</v>
      </c>
      <c r="K684" s="25">
        <v>1</v>
      </c>
      <c r="L684" s="25">
        <f t="shared" si="88"/>
        <v>0</v>
      </c>
      <c r="M684" s="25" t="s">
        <v>694</v>
      </c>
      <c r="N684" s="45">
        <v>45836</v>
      </c>
      <c r="O684" s="54">
        <v>17860</v>
      </c>
      <c r="P684" s="25" t="s">
        <v>618</v>
      </c>
      <c r="Q684" s="25">
        <v>58152577475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Bhuvneshwar</v>
      </c>
      <c r="W684" s="56"/>
      <c r="X684" s="45">
        <v>45839</v>
      </c>
      <c r="Y684" s="25">
        <f t="shared" si="89"/>
        <v>3</v>
      </c>
      <c r="Z684" s="25" t="str">
        <f t="shared" si="90"/>
        <v>Saturday</v>
      </c>
      <c r="AA684" s="25" t="str">
        <f t="shared" si="91"/>
        <v>Tuesday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hidden="1" x14ac:dyDescent="0.25">
      <c r="A685" s="25">
        <f t="shared" si="93"/>
        <v>684</v>
      </c>
      <c r="B685" s="25" t="s">
        <v>615</v>
      </c>
      <c r="C685" s="45">
        <v>45828</v>
      </c>
      <c r="D685" s="45">
        <v>45834</v>
      </c>
      <c r="E685" s="8">
        <v>321.75</v>
      </c>
      <c r="F685" s="8">
        <f t="shared" si="87"/>
        <v>28314</v>
      </c>
      <c r="G685" s="54">
        <f t="shared" si="92"/>
        <v>28314</v>
      </c>
      <c r="H685" s="25">
        <v>396414</v>
      </c>
      <c r="I685" s="25" t="s">
        <v>1603</v>
      </c>
      <c r="J685" s="25">
        <v>1</v>
      </c>
      <c r="K685" s="25">
        <v>1</v>
      </c>
      <c r="L685" s="25">
        <f t="shared" si="88"/>
        <v>0</v>
      </c>
      <c r="M685" s="25" t="s">
        <v>641</v>
      </c>
      <c r="N685" s="45">
        <v>45834</v>
      </c>
      <c r="O685" s="54">
        <v>36679.5</v>
      </c>
      <c r="P685" s="25" t="s">
        <v>626</v>
      </c>
      <c r="Q685" s="25" t="s">
        <v>637</v>
      </c>
      <c r="R685" s="25" t="s">
        <v>638</v>
      </c>
      <c r="S685" s="3">
        <v>4</v>
      </c>
      <c r="T685" s="55"/>
      <c r="U685" s="25" t="s">
        <v>19</v>
      </c>
      <c r="V685" s="25" t="str">
        <f>VLOOKUP(P685,'Customer List'!B:C,2,)</f>
        <v>Delhi</v>
      </c>
      <c r="W685" s="56"/>
      <c r="X685" s="45">
        <v>45834</v>
      </c>
      <c r="Y685" s="25">
        <f t="shared" si="89"/>
        <v>0</v>
      </c>
      <c r="Z685" s="25" t="str">
        <f t="shared" si="90"/>
        <v>Thursday</v>
      </c>
      <c r="AA685" s="25" t="str">
        <f t="shared" si="91"/>
        <v>Thursday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hidden="1" x14ac:dyDescent="0.25">
      <c r="A686" s="25">
        <f t="shared" si="93"/>
        <v>685</v>
      </c>
      <c r="B686" s="25" t="s">
        <v>615</v>
      </c>
      <c r="C686" s="45">
        <v>45828</v>
      </c>
      <c r="D686" s="45">
        <v>45834</v>
      </c>
      <c r="E686" s="8">
        <v>192</v>
      </c>
      <c r="F686" s="8">
        <f t="shared" si="87"/>
        <v>16896</v>
      </c>
      <c r="G686" s="54">
        <f t="shared" si="92"/>
        <v>16896</v>
      </c>
      <c r="H686" s="25">
        <v>396416</v>
      </c>
      <c r="I686" s="25" t="s">
        <v>1604</v>
      </c>
      <c r="J686" s="25">
        <v>1</v>
      </c>
      <c r="K686" s="25">
        <v>1</v>
      </c>
      <c r="L686" s="25">
        <f t="shared" si="88"/>
        <v>0</v>
      </c>
      <c r="M686" s="25" t="s">
        <v>647</v>
      </c>
      <c r="N686" s="45">
        <v>45835</v>
      </c>
      <c r="O686" s="54">
        <v>29760</v>
      </c>
      <c r="P686" s="25" t="s">
        <v>674</v>
      </c>
      <c r="Q686" s="25" t="s">
        <v>637</v>
      </c>
      <c r="R686" s="25" t="s">
        <v>638</v>
      </c>
      <c r="S686" s="3">
        <v>4</v>
      </c>
      <c r="T686" s="55" t="s">
        <v>650</v>
      </c>
      <c r="U686" s="25" t="s">
        <v>19</v>
      </c>
      <c r="V686" s="25" t="str">
        <f>VLOOKUP(P686,'Customer List'!B:C,2,)</f>
        <v>Delhi</v>
      </c>
      <c r="W686" s="56"/>
      <c r="X686" s="45">
        <v>45835</v>
      </c>
      <c r="Y686" s="25">
        <f t="shared" si="89"/>
        <v>0</v>
      </c>
      <c r="Z686" s="25" t="str">
        <f t="shared" si="90"/>
        <v>Friday</v>
      </c>
      <c r="AA686" s="25" t="str">
        <f t="shared" si="91"/>
        <v>Friday</v>
      </c>
      <c r="AB686" s="25" t="str">
        <f>VLOOKUP(U686,'Currency Sheet'!A:C,3,)</f>
        <v>DOLLAR</v>
      </c>
      <c r="AC686" s="67" t="str">
        <f>VLOOKUP(P686,'Customer List'!B:D,3,)</f>
        <v>Local</v>
      </c>
    </row>
    <row r="687" spans="1:29" hidden="1" x14ac:dyDescent="0.25">
      <c r="A687" s="25">
        <f t="shared" si="93"/>
        <v>686</v>
      </c>
      <c r="B687" s="25" t="s">
        <v>615</v>
      </c>
      <c r="C687" s="45">
        <v>45828</v>
      </c>
      <c r="D687" s="45">
        <v>45834</v>
      </c>
      <c r="E687" s="8">
        <v>165.75</v>
      </c>
      <c r="F687" s="8">
        <f t="shared" si="87"/>
        <v>14586</v>
      </c>
      <c r="G687" s="54">
        <f t="shared" si="92"/>
        <v>14586</v>
      </c>
      <c r="H687" s="25">
        <v>396435</v>
      </c>
      <c r="I687" s="25" t="s">
        <v>1605</v>
      </c>
      <c r="J687" s="25">
        <v>1</v>
      </c>
      <c r="K687" s="25">
        <v>1</v>
      </c>
      <c r="L687" s="25">
        <f t="shared" si="88"/>
        <v>0</v>
      </c>
      <c r="M687" s="25" t="s">
        <v>702</v>
      </c>
      <c r="N687" s="45">
        <v>45836</v>
      </c>
      <c r="O687" s="54">
        <v>24663.599999999999</v>
      </c>
      <c r="P687" s="25" t="s">
        <v>619</v>
      </c>
      <c r="Q687" s="25">
        <v>58152580813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Kerala</v>
      </c>
      <c r="W687" s="56"/>
      <c r="X687" s="45">
        <v>45839</v>
      </c>
      <c r="Y687" s="25">
        <f t="shared" si="89"/>
        <v>3</v>
      </c>
      <c r="Z687" s="25" t="str">
        <f t="shared" si="90"/>
        <v>Saturday</v>
      </c>
      <c r="AA687" s="25" t="str">
        <f t="shared" si="91"/>
        <v>Tuesday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hidden="1" x14ac:dyDescent="0.25">
      <c r="A688" s="25">
        <f t="shared" si="93"/>
        <v>687</v>
      </c>
      <c r="B688" s="25" t="s">
        <v>615</v>
      </c>
      <c r="C688" s="45">
        <v>45828</v>
      </c>
      <c r="D688" s="45">
        <v>45834</v>
      </c>
      <c r="E688" s="8">
        <v>666</v>
      </c>
      <c r="F688" s="8">
        <f t="shared" si="87"/>
        <v>58608</v>
      </c>
      <c r="G688" s="54">
        <f t="shared" si="92"/>
        <v>175824</v>
      </c>
      <c r="H688" s="25">
        <v>396910</v>
      </c>
      <c r="I688" s="25" t="s">
        <v>1606</v>
      </c>
      <c r="J688" s="25">
        <v>3</v>
      </c>
      <c r="K688" s="25">
        <v>3</v>
      </c>
      <c r="L688" s="25">
        <f t="shared" si="88"/>
        <v>0</v>
      </c>
      <c r="M688" s="25" t="s">
        <v>703</v>
      </c>
      <c r="N688" s="45">
        <v>45836</v>
      </c>
      <c r="O688" s="54">
        <v>103230</v>
      </c>
      <c r="P688" s="25" t="s">
        <v>627</v>
      </c>
      <c r="Q688" s="25">
        <v>58152577280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Hyderabad</v>
      </c>
      <c r="W688" s="56"/>
      <c r="X688" s="45">
        <v>45838</v>
      </c>
      <c r="Y688" s="25">
        <f t="shared" si="89"/>
        <v>2</v>
      </c>
      <c r="Z688" s="25" t="str">
        <f t="shared" si="90"/>
        <v>Saturday</v>
      </c>
      <c r="AA688" s="25" t="str">
        <f t="shared" si="91"/>
        <v>Monday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hidden="1" x14ac:dyDescent="0.25">
      <c r="A689" s="25">
        <f t="shared" si="93"/>
        <v>688</v>
      </c>
      <c r="B689" s="25" t="s">
        <v>615</v>
      </c>
      <c r="C689" s="45">
        <v>45828</v>
      </c>
      <c r="D689" s="45">
        <v>45834</v>
      </c>
      <c r="E689" s="8">
        <v>174.6</v>
      </c>
      <c r="F689" s="8">
        <f t="shared" si="87"/>
        <v>15364.8</v>
      </c>
      <c r="G689" s="54">
        <f t="shared" si="92"/>
        <v>15364.8</v>
      </c>
      <c r="H689" s="25">
        <v>399206</v>
      </c>
      <c r="I689" s="25" t="s">
        <v>185</v>
      </c>
      <c r="J689" s="25">
        <v>1</v>
      </c>
      <c r="K689" s="25">
        <v>1</v>
      </c>
      <c r="L689" s="25">
        <f t="shared" si="88"/>
        <v>0</v>
      </c>
      <c r="M689" s="25" t="s">
        <v>694</v>
      </c>
      <c r="N689" s="45">
        <v>45836</v>
      </c>
      <c r="O689" s="54">
        <v>27645</v>
      </c>
      <c r="P689" s="25" t="s">
        <v>618</v>
      </c>
      <c r="Q689" s="25">
        <v>58152577475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Bhuvneshwar</v>
      </c>
      <c r="W689" s="56"/>
      <c r="X689" s="45">
        <v>45839</v>
      </c>
      <c r="Y689" s="25">
        <f t="shared" si="89"/>
        <v>3</v>
      </c>
      <c r="Z689" s="25" t="str">
        <f t="shared" si="90"/>
        <v>Saturday</v>
      </c>
      <c r="AA689" s="25" t="str">
        <f t="shared" si="91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hidden="1" x14ac:dyDescent="0.25">
      <c r="A690" s="25">
        <f t="shared" si="93"/>
        <v>689</v>
      </c>
      <c r="B690" s="25" t="s">
        <v>615</v>
      </c>
      <c r="C690" s="45">
        <v>45828</v>
      </c>
      <c r="D690" s="45">
        <v>45834</v>
      </c>
      <c r="E690" s="8">
        <v>444</v>
      </c>
      <c r="F690" s="8">
        <f t="shared" si="87"/>
        <v>39072</v>
      </c>
      <c r="G690" s="54">
        <f t="shared" si="92"/>
        <v>78144</v>
      </c>
      <c r="H690" s="25">
        <v>399214</v>
      </c>
      <c r="I690" s="25" t="s">
        <v>1607</v>
      </c>
      <c r="J690" s="25">
        <v>2</v>
      </c>
      <c r="K690" s="25">
        <v>2</v>
      </c>
      <c r="L690" s="25">
        <f t="shared" si="88"/>
        <v>0</v>
      </c>
      <c r="M690" s="25" t="s">
        <v>676</v>
      </c>
      <c r="N690" s="45">
        <v>45836</v>
      </c>
      <c r="O690" s="54">
        <v>63236.7</v>
      </c>
      <c r="P690" s="25" t="s">
        <v>243</v>
      </c>
      <c r="Q690" s="25">
        <v>58152578643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Mumbai</v>
      </c>
      <c r="W690" s="56"/>
      <c r="X690" s="45">
        <v>45838</v>
      </c>
      <c r="Y690" s="25">
        <f t="shared" si="89"/>
        <v>2</v>
      </c>
      <c r="Z690" s="25" t="str">
        <f t="shared" si="90"/>
        <v>Saturday</v>
      </c>
      <c r="AA690" s="25" t="str">
        <f t="shared" si="91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hidden="1" x14ac:dyDescent="0.25">
      <c r="A691" s="25">
        <f t="shared" si="93"/>
        <v>690</v>
      </c>
      <c r="B691" s="25" t="s">
        <v>615</v>
      </c>
      <c r="C691" s="45">
        <v>45828</v>
      </c>
      <c r="D691" s="45">
        <v>45834</v>
      </c>
      <c r="E691" s="8">
        <v>49.8</v>
      </c>
      <c r="F691" s="8">
        <f t="shared" si="87"/>
        <v>4382.3999999999996</v>
      </c>
      <c r="G691" s="54">
        <f t="shared" si="92"/>
        <v>4382.3999999999996</v>
      </c>
      <c r="H691" s="25">
        <v>400143</v>
      </c>
      <c r="I691" s="25" t="s">
        <v>1608</v>
      </c>
      <c r="J691" s="25">
        <v>1</v>
      </c>
      <c r="K691" s="25">
        <v>1</v>
      </c>
      <c r="L691" s="25">
        <f t="shared" si="88"/>
        <v>0</v>
      </c>
      <c r="M691" s="25" t="s">
        <v>694</v>
      </c>
      <c r="N691" s="45">
        <v>45836</v>
      </c>
      <c r="O691" s="54">
        <v>7885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89"/>
        <v>3</v>
      </c>
      <c r="Z691" s="25" t="str">
        <f t="shared" si="90"/>
        <v>Saturday</v>
      </c>
      <c r="AA691" s="25" t="str">
        <f t="shared" si="91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hidden="1" x14ac:dyDescent="0.25">
      <c r="A692" s="25">
        <f t="shared" si="93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7"/>
        <v>6283.2000000000007</v>
      </c>
      <c r="G692" s="54">
        <f t="shared" si="92"/>
        <v>18849.600000000002</v>
      </c>
      <c r="H692" s="25">
        <v>405207</v>
      </c>
      <c r="I692" s="25" t="s">
        <v>1507</v>
      </c>
      <c r="J692" s="25">
        <v>3</v>
      </c>
      <c r="K692" s="25">
        <v>3</v>
      </c>
      <c r="L692" s="25">
        <f t="shared" si="88"/>
        <v>0</v>
      </c>
      <c r="M692" s="25" t="s">
        <v>692</v>
      </c>
      <c r="N692" s="45">
        <v>45836</v>
      </c>
      <c r="O692" s="54">
        <v>41501.25</v>
      </c>
      <c r="P692" s="25" t="s">
        <v>265</v>
      </c>
      <c r="Q692" s="25">
        <v>58152577722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Banglore</v>
      </c>
      <c r="W692" s="56"/>
      <c r="X692" s="45">
        <v>45838</v>
      </c>
      <c r="Y692" s="25">
        <f t="shared" si="89"/>
        <v>2</v>
      </c>
      <c r="Z692" s="25" t="str">
        <f t="shared" si="90"/>
        <v>Saturday</v>
      </c>
      <c r="AA692" s="25" t="str">
        <f t="shared" si="91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hidden="1" x14ac:dyDescent="0.25">
      <c r="A693" s="25">
        <f t="shared" si="93"/>
        <v>692</v>
      </c>
      <c r="B693" s="25" t="s">
        <v>615</v>
      </c>
      <c r="C693" s="45">
        <v>45828</v>
      </c>
      <c r="D693" s="45">
        <v>45834</v>
      </c>
      <c r="E693" s="8">
        <v>71.400000000000006</v>
      </c>
      <c r="F693" s="8">
        <f t="shared" si="87"/>
        <v>6283.2000000000007</v>
      </c>
      <c r="G693" s="54">
        <f t="shared" si="92"/>
        <v>6283.2000000000007</v>
      </c>
      <c r="H693" s="25">
        <v>405207</v>
      </c>
      <c r="I693" s="25" t="s">
        <v>1507</v>
      </c>
      <c r="J693" s="25">
        <v>1</v>
      </c>
      <c r="K693" s="25">
        <v>1</v>
      </c>
      <c r="L693" s="25">
        <f t="shared" si="88"/>
        <v>0</v>
      </c>
      <c r="M693" s="25" t="s">
        <v>716</v>
      </c>
      <c r="N693" s="45">
        <v>45838</v>
      </c>
      <c r="O693" s="54">
        <v>11067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9"/>
        <v>1</v>
      </c>
      <c r="Z693" s="25" t="str">
        <f t="shared" si="90"/>
        <v>Monday</v>
      </c>
      <c r="AA693" s="25" t="str">
        <f t="shared" si="91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hidden="1" x14ac:dyDescent="0.25">
      <c r="A694" s="25">
        <f t="shared" si="93"/>
        <v>693</v>
      </c>
      <c r="B694" s="25" t="s">
        <v>615</v>
      </c>
      <c r="C694" s="45">
        <v>45828</v>
      </c>
      <c r="D694" s="45">
        <v>45834</v>
      </c>
      <c r="E694" s="8">
        <v>144.75</v>
      </c>
      <c r="F694" s="8">
        <f t="shared" si="87"/>
        <v>12738</v>
      </c>
      <c r="G694" s="54">
        <f t="shared" si="92"/>
        <v>12738</v>
      </c>
      <c r="H694" s="25">
        <v>405226</v>
      </c>
      <c r="I694" s="25" t="s">
        <v>1413</v>
      </c>
      <c r="J694" s="25">
        <v>1</v>
      </c>
      <c r="K694" s="25">
        <v>1</v>
      </c>
      <c r="L694" s="25">
        <f t="shared" si="88"/>
        <v>0</v>
      </c>
      <c r="M694" s="25" t="s">
        <v>716</v>
      </c>
      <c r="N694" s="45">
        <v>45838</v>
      </c>
      <c r="O694" s="54">
        <v>17949</v>
      </c>
      <c r="P694" s="25" t="s">
        <v>173</v>
      </c>
      <c r="Q694" s="25">
        <v>58152616292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Kolkata</v>
      </c>
      <c r="W694" s="56"/>
      <c r="X694" s="45">
        <v>45839</v>
      </c>
      <c r="Y694" s="25">
        <f t="shared" si="89"/>
        <v>1</v>
      </c>
      <c r="Z694" s="25" t="str">
        <f t="shared" si="90"/>
        <v>Monday</v>
      </c>
      <c r="AA694" s="25" t="str">
        <f t="shared" si="91"/>
        <v>Tuesday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hidden="1" x14ac:dyDescent="0.25">
      <c r="A695" s="25">
        <f t="shared" si="93"/>
        <v>694</v>
      </c>
      <c r="B695" s="25" t="s">
        <v>615</v>
      </c>
      <c r="C695" s="45">
        <v>45828</v>
      </c>
      <c r="D695" s="45">
        <v>45834</v>
      </c>
      <c r="E695" s="8">
        <v>229.2</v>
      </c>
      <c r="F695" s="8">
        <f t="shared" si="87"/>
        <v>20169.599999999999</v>
      </c>
      <c r="G695" s="54">
        <f t="shared" si="92"/>
        <v>20169.599999999999</v>
      </c>
      <c r="H695" s="25">
        <v>410710</v>
      </c>
      <c r="I695" s="25" t="s">
        <v>1609</v>
      </c>
      <c r="J695" s="25">
        <v>1</v>
      </c>
      <c r="K695" s="25">
        <v>1</v>
      </c>
      <c r="L695" s="25">
        <f t="shared" si="88"/>
        <v>0</v>
      </c>
      <c r="M695" s="25" t="s">
        <v>699</v>
      </c>
      <c r="N695" s="45">
        <v>45836</v>
      </c>
      <c r="O695" s="54">
        <v>43223.3</v>
      </c>
      <c r="P695" s="25" t="s">
        <v>629</v>
      </c>
      <c r="Q695" s="25">
        <v>58152577943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Banglore</v>
      </c>
      <c r="W695" s="56"/>
      <c r="X695" s="45">
        <v>45838</v>
      </c>
      <c r="Y695" s="25">
        <f t="shared" si="89"/>
        <v>2</v>
      </c>
      <c r="Z695" s="25" t="str">
        <f t="shared" si="90"/>
        <v>Saturday</v>
      </c>
      <c r="AA695" s="25" t="str">
        <f t="shared" si="91"/>
        <v>Monday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hidden="1" x14ac:dyDescent="0.25">
      <c r="A696" s="25">
        <f t="shared" si="93"/>
        <v>695</v>
      </c>
      <c r="B696" s="25" t="s">
        <v>615</v>
      </c>
      <c r="C696" s="45">
        <v>45828</v>
      </c>
      <c r="D696" s="45">
        <v>45834</v>
      </c>
      <c r="E696" s="8">
        <v>53.4</v>
      </c>
      <c r="F696" s="8">
        <f t="shared" si="87"/>
        <v>4699.2</v>
      </c>
      <c r="G696" s="54">
        <f t="shared" si="92"/>
        <v>4699.2</v>
      </c>
      <c r="H696" s="25">
        <v>420201</v>
      </c>
      <c r="I696" s="25" t="s">
        <v>1610</v>
      </c>
      <c r="J696" s="25">
        <v>1</v>
      </c>
      <c r="K696" s="25">
        <v>1</v>
      </c>
      <c r="L696" s="25">
        <f t="shared" si="88"/>
        <v>0</v>
      </c>
      <c r="M696" s="25" t="s">
        <v>721</v>
      </c>
      <c r="N696" s="45">
        <v>45838</v>
      </c>
      <c r="O696" s="54">
        <v>8277</v>
      </c>
      <c r="P696" s="25" t="s">
        <v>630</v>
      </c>
      <c r="Q696" s="25">
        <v>58152615533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Gujrat</v>
      </c>
      <c r="W696" s="56"/>
      <c r="X696" s="45">
        <v>45839</v>
      </c>
      <c r="Y696" s="25">
        <f t="shared" si="89"/>
        <v>1</v>
      </c>
      <c r="Z696" s="25" t="str">
        <f t="shared" si="90"/>
        <v>Monday</v>
      </c>
      <c r="AA696" s="25" t="str">
        <f t="shared" si="91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hidden="1" x14ac:dyDescent="0.25">
      <c r="A697" s="25">
        <f t="shared" si="93"/>
        <v>696</v>
      </c>
      <c r="B697" s="25" t="s">
        <v>615</v>
      </c>
      <c r="C697" s="45">
        <v>45828</v>
      </c>
      <c r="D697" s="45">
        <v>45834</v>
      </c>
      <c r="E697" s="8">
        <v>61.1</v>
      </c>
      <c r="F697" s="8">
        <f t="shared" si="87"/>
        <v>5376.8</v>
      </c>
      <c r="G697" s="54">
        <f t="shared" si="92"/>
        <v>10753.6</v>
      </c>
      <c r="H697" s="25">
        <v>421002</v>
      </c>
      <c r="I697" s="25" t="s">
        <v>1246</v>
      </c>
      <c r="J697" s="25">
        <v>2</v>
      </c>
      <c r="K697" s="25">
        <v>2</v>
      </c>
      <c r="L697" s="25">
        <f t="shared" si="88"/>
        <v>0</v>
      </c>
      <c r="M697" s="25" t="s">
        <v>678</v>
      </c>
      <c r="N697" s="45">
        <v>45836</v>
      </c>
      <c r="O697" s="54">
        <v>17484</v>
      </c>
      <c r="P697" s="25" t="s">
        <v>673</v>
      </c>
      <c r="Q697" s="25">
        <v>58152574561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Hyderabad</v>
      </c>
      <c r="W697" s="56"/>
      <c r="X697" s="45">
        <v>45838</v>
      </c>
      <c r="Y697" s="25">
        <f t="shared" si="89"/>
        <v>2</v>
      </c>
      <c r="Z697" s="25" t="str">
        <f t="shared" si="90"/>
        <v>Saturday</v>
      </c>
      <c r="AA697" s="25" t="str">
        <f t="shared" si="91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hidden="1" x14ac:dyDescent="0.25">
      <c r="A698" s="25">
        <f t="shared" si="93"/>
        <v>697</v>
      </c>
      <c r="B698" s="25" t="s">
        <v>615</v>
      </c>
      <c r="C698" s="45">
        <v>45828</v>
      </c>
      <c r="D698" s="45">
        <v>45834</v>
      </c>
      <c r="E698" s="8">
        <v>32.4</v>
      </c>
      <c r="F698" s="8">
        <f t="shared" si="87"/>
        <v>2851.2</v>
      </c>
      <c r="G698" s="54">
        <f t="shared" si="92"/>
        <v>2851.2</v>
      </c>
      <c r="H698" s="25">
        <v>421301</v>
      </c>
      <c r="I698" s="25" t="s">
        <v>1611</v>
      </c>
      <c r="J698" s="25">
        <v>1</v>
      </c>
      <c r="K698" s="25">
        <v>1</v>
      </c>
      <c r="L698" s="25">
        <f t="shared" si="88"/>
        <v>0</v>
      </c>
      <c r="M698" s="25" t="s">
        <v>646</v>
      </c>
      <c r="N698" s="45">
        <v>45835</v>
      </c>
      <c r="O698" s="54">
        <v>0</v>
      </c>
      <c r="P698" s="25" t="s">
        <v>623</v>
      </c>
      <c r="Q698" s="25" t="s">
        <v>637</v>
      </c>
      <c r="R698" s="25" t="s">
        <v>638</v>
      </c>
      <c r="S698" s="3">
        <v>4</v>
      </c>
      <c r="T698" s="55"/>
      <c r="U698" s="25" t="s">
        <v>19</v>
      </c>
      <c r="V698" s="25" t="str">
        <f>VLOOKUP(P698,'Customer List'!B:C,2,)</f>
        <v>Delhi</v>
      </c>
      <c r="W698" s="56"/>
      <c r="X698" s="45">
        <v>45835</v>
      </c>
      <c r="Y698" s="25">
        <f t="shared" si="89"/>
        <v>0</v>
      </c>
      <c r="Z698" s="25" t="str">
        <f t="shared" si="90"/>
        <v>Friday</v>
      </c>
      <c r="AA698" s="25" t="str">
        <f t="shared" si="91"/>
        <v>Friday</v>
      </c>
      <c r="AB698" s="25" t="str">
        <f>VLOOKUP(U698,'Currency Sheet'!A:C,3,)</f>
        <v>DOLLAR</v>
      </c>
      <c r="AC698" s="67" t="str">
        <f>VLOOKUP(P698,'Customer List'!B:D,3,)</f>
        <v>Local</v>
      </c>
    </row>
    <row r="699" spans="1:29" hidden="1" x14ac:dyDescent="0.25">
      <c r="A699" s="25">
        <f t="shared" si="93"/>
        <v>698</v>
      </c>
      <c r="B699" s="25" t="s">
        <v>615</v>
      </c>
      <c r="C699" s="45">
        <v>45828</v>
      </c>
      <c r="D699" s="45">
        <v>45834</v>
      </c>
      <c r="E699" s="8">
        <v>84.6</v>
      </c>
      <c r="F699" s="8">
        <f t="shared" si="87"/>
        <v>7444.7999999999993</v>
      </c>
      <c r="G699" s="54">
        <f t="shared" si="92"/>
        <v>7444.7999999999993</v>
      </c>
      <c r="H699" s="25">
        <v>421601</v>
      </c>
      <c r="I699" s="25" t="s">
        <v>1612</v>
      </c>
      <c r="J699" s="25">
        <v>1</v>
      </c>
      <c r="K699" s="25">
        <v>1</v>
      </c>
      <c r="L699" s="25">
        <f t="shared" si="88"/>
        <v>0</v>
      </c>
      <c r="M699" s="25" t="s">
        <v>682</v>
      </c>
      <c r="N699" s="45">
        <v>45836</v>
      </c>
      <c r="O699" s="54">
        <v>14805</v>
      </c>
      <c r="P699" s="25" t="s">
        <v>622</v>
      </c>
      <c r="Q699" s="25">
        <v>58152577136</v>
      </c>
      <c r="R699" s="25" t="s">
        <v>41</v>
      </c>
      <c r="S699" s="3" t="s">
        <v>300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89"/>
        <v>2</v>
      </c>
      <c r="Z699" s="25" t="str">
        <f t="shared" si="90"/>
        <v>Saturday</v>
      </c>
      <c r="AA699" s="25" t="str">
        <f t="shared" si="91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hidden="1" x14ac:dyDescent="0.25">
      <c r="A700" s="25">
        <f t="shared" si="93"/>
        <v>699</v>
      </c>
      <c r="B700" s="25" t="s">
        <v>615</v>
      </c>
      <c r="C700" s="45">
        <v>45828</v>
      </c>
      <c r="D700" s="45">
        <v>45834</v>
      </c>
      <c r="E700" s="8">
        <v>160.30000000000001</v>
      </c>
      <c r="F700" s="8">
        <f t="shared" si="87"/>
        <v>14106.400000000001</v>
      </c>
      <c r="G700" s="54">
        <f t="shared" si="92"/>
        <v>56425.600000000006</v>
      </c>
      <c r="H700" s="25">
        <v>422302</v>
      </c>
      <c r="I700" s="25" t="s">
        <v>1345</v>
      </c>
      <c r="J700" s="25">
        <v>4</v>
      </c>
      <c r="K700" s="25">
        <v>4</v>
      </c>
      <c r="L700" s="25">
        <f t="shared" si="88"/>
        <v>0</v>
      </c>
      <c r="M700" s="25" t="s">
        <v>698</v>
      </c>
      <c r="N700" s="45">
        <v>45836</v>
      </c>
      <c r="O700" s="54">
        <v>99386</v>
      </c>
      <c r="P700" s="25" t="s">
        <v>253</v>
      </c>
      <c r="Q700" s="25">
        <v>58152581384</v>
      </c>
      <c r="R700" s="25" t="s">
        <v>41</v>
      </c>
      <c r="S700" s="3">
        <v>4</v>
      </c>
      <c r="T700" s="55"/>
      <c r="U700" s="25" t="s">
        <v>19</v>
      </c>
      <c r="V700" s="25" t="str">
        <f>VLOOKUP(P700,'Customer List'!B:C,2,)</f>
        <v>Gujrat</v>
      </c>
      <c r="W700" s="56"/>
      <c r="X700" s="45">
        <v>45838</v>
      </c>
      <c r="Y700" s="25">
        <f t="shared" si="89"/>
        <v>2</v>
      </c>
      <c r="Z700" s="25" t="str">
        <f t="shared" si="90"/>
        <v>Saturday</v>
      </c>
      <c r="AA700" s="25" t="str">
        <f t="shared" si="91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hidden="1" x14ac:dyDescent="0.25">
      <c r="A701" s="25">
        <f t="shared" si="93"/>
        <v>700</v>
      </c>
      <c r="B701" s="25" t="s">
        <v>615</v>
      </c>
      <c r="C701" s="45">
        <v>45828</v>
      </c>
      <c r="D701" s="45">
        <v>45834</v>
      </c>
      <c r="E701" s="8">
        <v>62.3</v>
      </c>
      <c r="F701" s="8">
        <f t="shared" si="87"/>
        <v>5482.4</v>
      </c>
      <c r="G701" s="54">
        <f t="shared" si="92"/>
        <v>5482.4</v>
      </c>
      <c r="H701" s="25">
        <v>423101</v>
      </c>
      <c r="I701" s="25" t="s">
        <v>1270</v>
      </c>
      <c r="J701" s="25">
        <v>1</v>
      </c>
      <c r="K701" s="25">
        <v>1</v>
      </c>
      <c r="L701" s="25">
        <f t="shared" si="88"/>
        <v>0</v>
      </c>
      <c r="M701" s="25" t="s">
        <v>691</v>
      </c>
      <c r="N701" s="45">
        <v>45836</v>
      </c>
      <c r="O701" s="54">
        <v>9656.5</v>
      </c>
      <c r="P701" s="25" t="s">
        <v>265</v>
      </c>
      <c r="Q701" s="25">
        <v>58152577722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Banglore</v>
      </c>
      <c r="W701" s="56"/>
      <c r="X701" s="45">
        <v>45838</v>
      </c>
      <c r="Y701" s="25">
        <f t="shared" si="89"/>
        <v>2</v>
      </c>
      <c r="Z701" s="25" t="str">
        <f t="shared" si="90"/>
        <v>Saturday</v>
      </c>
      <c r="AA701" s="25" t="str">
        <f t="shared" si="91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hidden="1" x14ac:dyDescent="0.25">
      <c r="A702" s="25">
        <f t="shared" si="93"/>
        <v>701</v>
      </c>
      <c r="B702" s="25" t="s">
        <v>615</v>
      </c>
      <c r="C702" s="45">
        <v>45828</v>
      </c>
      <c r="D702" s="45">
        <v>45834</v>
      </c>
      <c r="E702" s="8">
        <v>49.8</v>
      </c>
      <c r="F702" s="8">
        <f t="shared" si="87"/>
        <v>4382.3999999999996</v>
      </c>
      <c r="G702" s="54">
        <f t="shared" si="92"/>
        <v>4382.3999999999996</v>
      </c>
      <c r="H702" s="25">
        <v>423113</v>
      </c>
      <c r="I702" s="25" t="s">
        <v>1509</v>
      </c>
      <c r="J702" s="25">
        <v>1</v>
      </c>
      <c r="K702" s="25">
        <v>1</v>
      </c>
      <c r="L702" s="25">
        <f t="shared" si="88"/>
        <v>0</v>
      </c>
      <c r="M702" s="25" t="s">
        <v>719</v>
      </c>
      <c r="N702" s="45">
        <v>45838</v>
      </c>
      <c r="O702" s="54">
        <v>7719</v>
      </c>
      <c r="P702" s="25" t="s">
        <v>166</v>
      </c>
      <c r="Q702" s="25">
        <v>58152616966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Lucknow</v>
      </c>
      <c r="W702" s="56"/>
      <c r="X702" s="45">
        <v>45840</v>
      </c>
      <c r="Y702" s="25">
        <f t="shared" si="89"/>
        <v>2</v>
      </c>
      <c r="Z702" s="25" t="str">
        <f t="shared" si="90"/>
        <v>Monday</v>
      </c>
      <c r="AA702" s="25" t="str">
        <f t="shared" si="91"/>
        <v>Wednesday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hidden="1" x14ac:dyDescent="0.25">
      <c r="A703" s="25">
        <f t="shared" si="93"/>
        <v>702</v>
      </c>
      <c r="B703" s="25" t="s">
        <v>615</v>
      </c>
      <c r="C703" s="45">
        <v>45828</v>
      </c>
      <c r="D703" s="45">
        <v>45834</v>
      </c>
      <c r="E703" s="8">
        <v>53.4</v>
      </c>
      <c r="F703" s="8">
        <f t="shared" si="87"/>
        <v>4699.2</v>
      </c>
      <c r="G703" s="54">
        <f t="shared" si="92"/>
        <v>4699.2</v>
      </c>
      <c r="H703" s="25">
        <v>423115</v>
      </c>
      <c r="I703" s="25" t="s">
        <v>1613</v>
      </c>
      <c r="J703" s="25">
        <v>1</v>
      </c>
      <c r="K703" s="25">
        <v>1</v>
      </c>
      <c r="L703" s="25">
        <f t="shared" si="88"/>
        <v>0</v>
      </c>
      <c r="M703" s="25" t="s">
        <v>695</v>
      </c>
      <c r="N703" s="45">
        <v>45836</v>
      </c>
      <c r="O703" s="54">
        <v>7609.5</v>
      </c>
      <c r="P703" s="25" t="s">
        <v>618</v>
      </c>
      <c r="Q703" s="25">
        <v>58152577475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Bhuvneshwar</v>
      </c>
      <c r="W703" s="56"/>
      <c r="X703" s="45">
        <v>45839</v>
      </c>
      <c r="Y703" s="25">
        <f t="shared" si="89"/>
        <v>3</v>
      </c>
      <c r="Z703" s="25" t="str">
        <f t="shared" si="90"/>
        <v>Saturday</v>
      </c>
      <c r="AA703" s="25" t="str">
        <f t="shared" si="91"/>
        <v>Tuesday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hidden="1" x14ac:dyDescent="0.25">
      <c r="A704" s="25">
        <f t="shared" si="93"/>
        <v>703</v>
      </c>
      <c r="B704" s="25" t="s">
        <v>615</v>
      </c>
      <c r="C704" s="45">
        <v>45828</v>
      </c>
      <c r="D704" s="45">
        <v>45834</v>
      </c>
      <c r="E704" s="8">
        <v>201.6</v>
      </c>
      <c r="F704" s="8">
        <f t="shared" si="87"/>
        <v>17740.8</v>
      </c>
      <c r="G704" s="54">
        <f t="shared" si="92"/>
        <v>53222.399999999994</v>
      </c>
      <c r="H704" s="25">
        <v>423303</v>
      </c>
      <c r="I704" s="25" t="s">
        <v>1253</v>
      </c>
      <c r="J704" s="25">
        <v>3</v>
      </c>
      <c r="K704" s="25"/>
      <c r="L704" s="25">
        <f t="shared" si="88"/>
        <v>3</v>
      </c>
      <c r="M704" s="25"/>
      <c r="N704" s="45"/>
      <c r="O704" s="54"/>
      <c r="P704" s="25" t="s">
        <v>2031</v>
      </c>
      <c r="Q704" s="25"/>
      <c r="R704" s="25"/>
      <c r="S704" s="3">
        <v>-20</v>
      </c>
      <c r="T704" s="55" t="s">
        <v>803</v>
      </c>
      <c r="U704" s="25" t="s">
        <v>19</v>
      </c>
      <c r="V704" s="25" t="str">
        <f>VLOOKUP(P704,'Customer List'!B:C,2,)</f>
        <v>STOCK</v>
      </c>
      <c r="W704" s="56" t="s">
        <v>1149</v>
      </c>
      <c r="X704" s="45"/>
      <c r="Y704" s="25" t="str">
        <f t="shared" si="89"/>
        <v/>
      </c>
      <c r="Z704" s="25" t="str">
        <f t="shared" si="90"/>
        <v/>
      </c>
      <c r="AA704" s="25" t="str">
        <f t="shared" si="91"/>
        <v/>
      </c>
      <c r="AB704" s="25" t="str">
        <f>VLOOKUP(U704,'Currency Sheet'!A:C,3,)</f>
        <v>DOLLAR</v>
      </c>
      <c r="AC704" s="67" t="str">
        <f>VLOOKUP(P704,'Customer List'!B:D,3,)</f>
        <v>STOCK</v>
      </c>
    </row>
    <row r="705" spans="1:29" hidden="1" x14ac:dyDescent="0.25">
      <c r="A705" s="25">
        <f t="shared" si="93"/>
        <v>704</v>
      </c>
      <c r="B705" s="25" t="s">
        <v>615</v>
      </c>
      <c r="C705" s="45">
        <v>45828</v>
      </c>
      <c r="D705" s="45">
        <v>45834</v>
      </c>
      <c r="E705" s="8">
        <v>75.75</v>
      </c>
      <c r="F705" s="8">
        <f t="shared" si="87"/>
        <v>6666</v>
      </c>
      <c r="G705" s="54">
        <f t="shared" si="92"/>
        <v>6666</v>
      </c>
      <c r="H705" s="25">
        <v>423801</v>
      </c>
      <c r="I705" s="25" t="s">
        <v>1614</v>
      </c>
      <c r="J705" s="25">
        <v>1</v>
      </c>
      <c r="K705" s="25">
        <v>1</v>
      </c>
      <c r="L705" s="25">
        <f t="shared" si="88"/>
        <v>0</v>
      </c>
      <c r="M705" s="25" t="s">
        <v>717</v>
      </c>
      <c r="N705" s="45">
        <v>45838</v>
      </c>
      <c r="O705" s="54">
        <v>10959</v>
      </c>
      <c r="P705" s="25" t="s">
        <v>631</v>
      </c>
      <c r="Q705" s="25">
        <v>58152616782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Telangana</v>
      </c>
      <c r="W705" s="56"/>
      <c r="X705" s="45">
        <v>45839</v>
      </c>
      <c r="Y705" s="25">
        <f t="shared" si="89"/>
        <v>1</v>
      </c>
      <c r="Z705" s="25" t="str">
        <f t="shared" si="90"/>
        <v>Monday</v>
      </c>
      <c r="AA705" s="25" t="str">
        <f t="shared" si="91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hidden="1" x14ac:dyDescent="0.25">
      <c r="A706" s="25">
        <f t="shared" si="93"/>
        <v>705</v>
      </c>
      <c r="B706" s="25" t="s">
        <v>615</v>
      </c>
      <c r="C706" s="45">
        <v>45828</v>
      </c>
      <c r="D706" s="45">
        <v>45834</v>
      </c>
      <c r="E706" s="8">
        <v>165.6</v>
      </c>
      <c r="F706" s="8">
        <f t="shared" si="87"/>
        <v>14572.8</v>
      </c>
      <c r="G706" s="54">
        <f t="shared" si="92"/>
        <v>14572.8</v>
      </c>
      <c r="H706" s="25">
        <v>426803</v>
      </c>
      <c r="I706" s="25" t="s">
        <v>1615</v>
      </c>
      <c r="J706" s="25">
        <v>1</v>
      </c>
      <c r="K706" s="25">
        <v>1</v>
      </c>
      <c r="L706" s="25">
        <f t="shared" si="88"/>
        <v>0</v>
      </c>
      <c r="M706" s="25" t="s">
        <v>702</v>
      </c>
      <c r="N706" s="45">
        <v>45836</v>
      </c>
      <c r="O706" s="54">
        <v>30801.599999999999</v>
      </c>
      <c r="P706" s="25" t="s">
        <v>619</v>
      </c>
      <c r="Q706" s="25">
        <v>58152580813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Kerala</v>
      </c>
      <c r="W706" s="56"/>
      <c r="X706" s="45">
        <v>45839</v>
      </c>
      <c r="Y706" s="25">
        <f t="shared" si="89"/>
        <v>3</v>
      </c>
      <c r="Z706" s="25" t="str">
        <f t="shared" si="90"/>
        <v>Saturday</v>
      </c>
      <c r="AA706" s="25" t="str">
        <f t="shared" si="91"/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hidden="1" x14ac:dyDescent="0.25">
      <c r="A707" s="25">
        <f t="shared" si="93"/>
        <v>706</v>
      </c>
      <c r="B707" s="25" t="s">
        <v>615</v>
      </c>
      <c r="C707" s="45">
        <v>45828</v>
      </c>
      <c r="D707" s="45">
        <v>45834</v>
      </c>
      <c r="E707" s="8">
        <v>366</v>
      </c>
      <c r="F707" s="8">
        <f t="shared" ref="F707:F770" si="94">IF(AB707="DOLLAR",E707*88,E707)</f>
        <v>32208</v>
      </c>
      <c r="G707" s="54">
        <f t="shared" si="92"/>
        <v>64416</v>
      </c>
      <c r="H707" s="25">
        <v>430104</v>
      </c>
      <c r="I707" s="25" t="s">
        <v>231</v>
      </c>
      <c r="J707" s="25">
        <v>2</v>
      </c>
      <c r="K707" s="25">
        <v>2</v>
      </c>
      <c r="L707" s="25">
        <f t="shared" ref="L707:L770" si="95">J707-K707</f>
        <v>0</v>
      </c>
      <c r="M707" s="25" t="s">
        <v>718</v>
      </c>
      <c r="N707" s="45">
        <v>45838</v>
      </c>
      <c r="O707" s="54">
        <v>50960</v>
      </c>
      <c r="P707" s="25" t="s">
        <v>272</v>
      </c>
      <c r="Q707" s="25">
        <v>58152616546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Mumbai</v>
      </c>
      <c r="W707" s="56"/>
      <c r="X707" s="45">
        <v>45839</v>
      </c>
      <c r="Y707" s="25">
        <f t="shared" ref="Y707:Y770" si="96">IF(X707="", "", X707-N707)</f>
        <v>1</v>
      </c>
      <c r="Z707" s="25" t="str">
        <f t="shared" ref="Z707:Z770" si="97">IF(N707="", "", TEXT(N707, "dddd"))</f>
        <v>Monday</v>
      </c>
      <c r="AA707" s="25" t="str">
        <f t="shared" ref="AA707:AA770" si="98">IF(X707="", "", TEXT(X707, "dddd"))</f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hidden="1" x14ac:dyDescent="0.25">
      <c r="A708" s="25">
        <f t="shared" si="93"/>
        <v>707</v>
      </c>
      <c r="B708" s="25" t="s">
        <v>615</v>
      </c>
      <c r="C708" s="45">
        <v>45828</v>
      </c>
      <c r="D708" s="45">
        <v>45834</v>
      </c>
      <c r="E708" s="8">
        <v>291</v>
      </c>
      <c r="F708" s="8">
        <f t="shared" si="94"/>
        <v>25608</v>
      </c>
      <c r="G708" s="54">
        <f t="shared" si="92"/>
        <v>25608</v>
      </c>
      <c r="H708" s="25">
        <v>439707</v>
      </c>
      <c r="I708" s="25" t="s">
        <v>1616</v>
      </c>
      <c r="J708" s="25">
        <v>1</v>
      </c>
      <c r="K708" s="25">
        <v>1</v>
      </c>
      <c r="L708" s="25">
        <f t="shared" si="95"/>
        <v>0</v>
      </c>
      <c r="M708" s="25" t="s">
        <v>719</v>
      </c>
      <c r="N708" s="45">
        <v>45838</v>
      </c>
      <c r="O708" s="54">
        <v>45105</v>
      </c>
      <c r="P708" s="25" t="s">
        <v>166</v>
      </c>
      <c r="Q708" s="25">
        <v>58152616966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Lucknow</v>
      </c>
      <c r="W708" s="56"/>
      <c r="X708" s="45">
        <v>45840</v>
      </c>
      <c r="Y708" s="25">
        <f t="shared" si="96"/>
        <v>2</v>
      </c>
      <c r="Z708" s="25" t="str">
        <f t="shared" si="97"/>
        <v>Monday</v>
      </c>
      <c r="AA708" s="25" t="str">
        <f t="shared" si="98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hidden="1" x14ac:dyDescent="0.25">
      <c r="A709" s="25">
        <f t="shared" si="93"/>
        <v>708</v>
      </c>
      <c r="B709" s="25" t="s">
        <v>615</v>
      </c>
      <c r="C709" s="45">
        <v>45828</v>
      </c>
      <c r="D709" s="45">
        <v>45834</v>
      </c>
      <c r="E709" s="8">
        <v>193.8</v>
      </c>
      <c r="F709" s="8">
        <f t="shared" si="94"/>
        <v>17054.400000000001</v>
      </c>
      <c r="G709" s="54">
        <f t="shared" ref="G709:G772" si="99">F709*J709</f>
        <v>17054.400000000001</v>
      </c>
      <c r="H709" s="25">
        <v>502528</v>
      </c>
      <c r="I709" s="25" t="s">
        <v>1617</v>
      </c>
      <c r="J709" s="25">
        <v>1</v>
      </c>
      <c r="K709" s="25">
        <v>1</v>
      </c>
      <c r="L709" s="25">
        <f t="shared" si="95"/>
        <v>0</v>
      </c>
      <c r="M709" s="25" t="s">
        <v>689</v>
      </c>
      <c r="N709" s="45">
        <v>45836</v>
      </c>
      <c r="O709" s="54">
        <v>30039</v>
      </c>
      <c r="P709" s="25" t="s">
        <v>40</v>
      </c>
      <c r="Q709" s="25">
        <v>58152579251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Pune</v>
      </c>
      <c r="W709" s="56"/>
      <c r="X709" s="45">
        <v>45840</v>
      </c>
      <c r="Y709" s="25">
        <f t="shared" si="96"/>
        <v>4</v>
      </c>
      <c r="Z709" s="25" t="str">
        <f t="shared" si="97"/>
        <v>Saturday</v>
      </c>
      <c r="AA709" s="25" t="str">
        <f t="shared" si="98"/>
        <v>Wednesday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hidden="1" x14ac:dyDescent="0.25">
      <c r="A710" s="25">
        <f t="shared" ref="A710:A773" si="100">A709+1</f>
        <v>709</v>
      </c>
      <c r="B710" s="25" t="s">
        <v>615</v>
      </c>
      <c r="C710" s="45">
        <v>45828</v>
      </c>
      <c r="D710" s="45">
        <v>45834</v>
      </c>
      <c r="E710" s="8">
        <v>99.6</v>
      </c>
      <c r="F710" s="8">
        <f t="shared" si="94"/>
        <v>8764.7999999999993</v>
      </c>
      <c r="G710" s="54">
        <f t="shared" si="99"/>
        <v>17529.599999999999</v>
      </c>
      <c r="H710" s="25">
        <v>503807</v>
      </c>
      <c r="I710" s="25" t="s">
        <v>1618</v>
      </c>
      <c r="J710" s="25">
        <v>2</v>
      </c>
      <c r="K710" s="25">
        <v>2</v>
      </c>
      <c r="L710" s="25">
        <f t="shared" si="95"/>
        <v>0</v>
      </c>
      <c r="M710" s="25" t="s">
        <v>680</v>
      </c>
      <c r="N710" s="45">
        <v>45836</v>
      </c>
      <c r="O710" s="54">
        <v>15438</v>
      </c>
      <c r="P710" s="25" t="s">
        <v>673</v>
      </c>
      <c r="Q710" s="25">
        <v>58152574561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Hyderabad</v>
      </c>
      <c r="W710" s="56"/>
      <c r="X710" s="45">
        <v>45838</v>
      </c>
      <c r="Y710" s="25">
        <f t="shared" si="96"/>
        <v>2</v>
      </c>
      <c r="Z710" s="25" t="str">
        <f t="shared" si="97"/>
        <v>Saturday</v>
      </c>
      <c r="AA710" s="25" t="str">
        <f t="shared" si="98"/>
        <v>Monday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hidden="1" x14ac:dyDescent="0.25">
      <c r="A711" s="25">
        <f t="shared" si="100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94"/>
        <v>25766.400000000001</v>
      </c>
      <c r="G711" s="54">
        <f t="shared" si="99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95"/>
        <v>0</v>
      </c>
      <c r="M711" s="25" t="s">
        <v>737</v>
      </c>
      <c r="N711" s="45">
        <v>45836</v>
      </c>
      <c r="O711" s="54">
        <v>26474</v>
      </c>
      <c r="P711" s="25" t="s">
        <v>632</v>
      </c>
      <c r="Q711" s="25"/>
      <c r="R711" s="25"/>
      <c r="S711" s="3">
        <v>4</v>
      </c>
      <c r="T711" s="55"/>
      <c r="U711" s="25" t="s">
        <v>19</v>
      </c>
      <c r="V711" s="25" t="str">
        <f>VLOOKUP(P711,'Customer List'!B:C,2,)</f>
        <v>Ropar</v>
      </c>
      <c r="W711" s="56"/>
      <c r="X711" s="45"/>
      <c r="Y711" s="25" t="str">
        <f t="shared" si="96"/>
        <v/>
      </c>
      <c r="Z711" s="25" t="str">
        <f t="shared" si="97"/>
        <v>Saturday</v>
      </c>
      <c r="AA711" s="25" t="str">
        <f t="shared" si="98"/>
        <v/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hidden="1" x14ac:dyDescent="0.25">
      <c r="A712" s="25">
        <f t="shared" si="100"/>
        <v>711</v>
      </c>
      <c r="B712" s="25" t="s">
        <v>615</v>
      </c>
      <c r="C712" s="45">
        <v>45828</v>
      </c>
      <c r="D712" s="45">
        <v>45834</v>
      </c>
      <c r="E712" s="8">
        <v>292.8</v>
      </c>
      <c r="F712" s="8">
        <f t="shared" si="94"/>
        <v>25766.400000000001</v>
      </c>
      <c r="G712" s="54">
        <f t="shared" si="99"/>
        <v>25766.400000000001</v>
      </c>
      <c r="H712" s="25">
        <v>505824</v>
      </c>
      <c r="I712" s="25" t="s">
        <v>1619</v>
      </c>
      <c r="J712" s="25">
        <v>1</v>
      </c>
      <c r="K712" s="25">
        <v>1</v>
      </c>
      <c r="L712" s="25">
        <f t="shared" si="95"/>
        <v>0</v>
      </c>
      <c r="M712" s="25" t="s">
        <v>740</v>
      </c>
      <c r="N712" s="45">
        <v>45838</v>
      </c>
      <c r="O712" s="54">
        <v>22021</v>
      </c>
      <c r="P712" s="25" t="s">
        <v>43</v>
      </c>
      <c r="Q712" s="25" t="s">
        <v>637</v>
      </c>
      <c r="R712" s="25" t="s">
        <v>638</v>
      </c>
      <c r="S712" s="3">
        <v>4</v>
      </c>
      <c r="T712" s="55"/>
      <c r="U712" s="25" t="s">
        <v>19</v>
      </c>
      <c r="V712" s="25" t="str">
        <f>VLOOKUP(P712,'Customer List'!B:C,2,)</f>
        <v>Faridabad</v>
      </c>
      <c r="W712" s="56"/>
      <c r="X712" s="45">
        <v>45838</v>
      </c>
      <c r="Y712" s="25">
        <f t="shared" si="96"/>
        <v>0</v>
      </c>
      <c r="Z712" s="25" t="str">
        <f t="shared" si="97"/>
        <v>Monday</v>
      </c>
      <c r="AA712" s="25" t="str">
        <f t="shared" si="98"/>
        <v>Monday</v>
      </c>
      <c r="AB712" s="25" t="str">
        <f>VLOOKUP(U712,'Currency Sheet'!A:C,3,)</f>
        <v>DOLLAR</v>
      </c>
      <c r="AC712" s="67" t="str">
        <f>VLOOKUP(P712,'Customer List'!B:D,3,)</f>
        <v>Local</v>
      </c>
    </row>
    <row r="713" spans="1:29" hidden="1" x14ac:dyDescent="0.25">
      <c r="A713" s="25">
        <f t="shared" si="100"/>
        <v>712</v>
      </c>
      <c r="B713" s="25" t="s">
        <v>615</v>
      </c>
      <c r="C713" s="45">
        <v>45828</v>
      </c>
      <c r="D713" s="45">
        <v>45834</v>
      </c>
      <c r="E713" s="8">
        <v>137.4</v>
      </c>
      <c r="F713" s="8">
        <f t="shared" si="94"/>
        <v>12091.2</v>
      </c>
      <c r="G713" s="54">
        <f t="shared" si="99"/>
        <v>12091.2</v>
      </c>
      <c r="H713" s="25">
        <v>573002</v>
      </c>
      <c r="I713" s="25" t="s">
        <v>1620</v>
      </c>
      <c r="J713" s="25">
        <v>1</v>
      </c>
      <c r="K713" s="25">
        <v>1</v>
      </c>
      <c r="L713" s="25">
        <f t="shared" si="95"/>
        <v>0</v>
      </c>
      <c r="M713" s="25" t="s">
        <v>675</v>
      </c>
      <c r="N713" s="45">
        <v>45836</v>
      </c>
      <c r="O713" s="54">
        <v>19579.5</v>
      </c>
      <c r="P713" s="25" t="s">
        <v>243</v>
      </c>
      <c r="Q713" s="25">
        <v>58152578643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Mumbai</v>
      </c>
      <c r="W713" s="56"/>
      <c r="X713" s="45">
        <v>45838</v>
      </c>
      <c r="Y713" s="25">
        <f t="shared" si="96"/>
        <v>2</v>
      </c>
      <c r="Z713" s="25" t="str">
        <f t="shared" si="97"/>
        <v>Saturday</v>
      </c>
      <c r="AA713" s="25" t="str">
        <f t="shared" si="98"/>
        <v>Monday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hidden="1" x14ac:dyDescent="0.25">
      <c r="A714" s="25">
        <f t="shared" si="100"/>
        <v>713</v>
      </c>
      <c r="B714" s="25" t="s">
        <v>615</v>
      </c>
      <c r="C714" s="45">
        <v>45828</v>
      </c>
      <c r="D714" s="45">
        <v>45834</v>
      </c>
      <c r="E714" s="8">
        <v>112.8</v>
      </c>
      <c r="F714" s="8">
        <f t="shared" si="94"/>
        <v>9926.4</v>
      </c>
      <c r="G714" s="54">
        <f t="shared" si="99"/>
        <v>19852.8</v>
      </c>
      <c r="H714" s="25">
        <v>575402</v>
      </c>
      <c r="I714" s="25" t="s">
        <v>1621</v>
      </c>
      <c r="J714" s="25">
        <v>2</v>
      </c>
      <c r="K714" s="25">
        <v>2</v>
      </c>
      <c r="L714" s="25">
        <f t="shared" si="95"/>
        <v>0</v>
      </c>
      <c r="M714" s="25" t="s">
        <v>702</v>
      </c>
      <c r="N714" s="45">
        <v>45836</v>
      </c>
      <c r="O714" s="54">
        <v>20980.799999999999</v>
      </c>
      <c r="P714" s="25" t="s">
        <v>619</v>
      </c>
      <c r="Q714" s="25">
        <v>58152580813</v>
      </c>
      <c r="R714" s="25" t="s">
        <v>41</v>
      </c>
      <c r="S714" s="3">
        <v>-20</v>
      </c>
      <c r="T714" s="55"/>
      <c r="U714" s="25" t="s">
        <v>19</v>
      </c>
      <c r="V714" s="25" t="str">
        <f>VLOOKUP(P714,'Customer List'!B:C,2,)</f>
        <v>Kerala</v>
      </c>
      <c r="W714" s="56"/>
      <c r="X714" s="45">
        <v>45839</v>
      </c>
      <c r="Y714" s="25">
        <f t="shared" si="96"/>
        <v>3</v>
      </c>
      <c r="Z714" s="25" t="str">
        <f t="shared" si="97"/>
        <v>Saturday</v>
      </c>
      <c r="AA714" s="25" t="str">
        <f t="shared" si="98"/>
        <v>Tuesday</v>
      </c>
      <c r="AB714" s="25" t="str">
        <f>VLOOKUP(U714,'Currency Sheet'!A:C,3,)</f>
        <v>DOLLAR</v>
      </c>
      <c r="AC714" s="67" t="str">
        <f>VLOOKUP(P714,'Customer List'!B:D,3,)</f>
        <v>OutStation</v>
      </c>
    </row>
    <row r="715" spans="1:29" hidden="1" x14ac:dyDescent="0.25">
      <c r="A715" s="25">
        <f t="shared" si="100"/>
        <v>714</v>
      </c>
      <c r="B715" s="25" t="s">
        <v>615</v>
      </c>
      <c r="C715" s="45">
        <v>45828</v>
      </c>
      <c r="D715" s="45">
        <v>45834</v>
      </c>
      <c r="E715" s="8">
        <v>60.6</v>
      </c>
      <c r="F715" s="8">
        <f t="shared" si="94"/>
        <v>5332.8</v>
      </c>
      <c r="G715" s="54">
        <f t="shared" si="99"/>
        <v>5332.8</v>
      </c>
      <c r="H715" s="25">
        <v>633601</v>
      </c>
      <c r="I715" s="25" t="s">
        <v>1622</v>
      </c>
      <c r="J715" s="25">
        <v>1</v>
      </c>
      <c r="K715" s="25">
        <v>1</v>
      </c>
      <c r="L715" s="25">
        <f t="shared" si="95"/>
        <v>0</v>
      </c>
      <c r="M715" s="25" t="s">
        <v>646</v>
      </c>
      <c r="N715" s="45">
        <v>45835</v>
      </c>
      <c r="O715" s="54">
        <v>0</v>
      </c>
      <c r="P715" s="25" t="s">
        <v>623</v>
      </c>
      <c r="Q715" s="25" t="s">
        <v>637</v>
      </c>
      <c r="R715" s="25" t="s">
        <v>638</v>
      </c>
      <c r="S715" s="3">
        <v>4</v>
      </c>
      <c r="T715" s="55"/>
      <c r="U715" s="25" t="s">
        <v>19</v>
      </c>
      <c r="V715" s="25" t="str">
        <f>VLOOKUP(P715,'Customer List'!B:C,2,)</f>
        <v>Delhi</v>
      </c>
      <c r="W715" s="56"/>
      <c r="X715" s="45">
        <v>45835</v>
      </c>
      <c r="Y715" s="25">
        <f t="shared" si="96"/>
        <v>0</v>
      </c>
      <c r="Z715" s="25" t="str">
        <f t="shared" si="97"/>
        <v>Friday</v>
      </c>
      <c r="AA715" s="25" t="str">
        <f t="shared" si="98"/>
        <v>Friday</v>
      </c>
      <c r="AB715" s="25" t="str">
        <f>VLOOKUP(U715,'Currency Sheet'!A:C,3,)</f>
        <v>DOLLAR</v>
      </c>
      <c r="AC715" s="67" t="str">
        <f>VLOOKUP(P715,'Customer List'!B:D,3,)</f>
        <v>Local</v>
      </c>
    </row>
    <row r="716" spans="1:29" hidden="1" x14ac:dyDescent="0.25">
      <c r="A716" s="25">
        <f t="shared" si="100"/>
        <v>715</v>
      </c>
      <c r="B716" s="25" t="s">
        <v>615</v>
      </c>
      <c r="C716" s="45">
        <v>45828</v>
      </c>
      <c r="D716" s="45">
        <v>45834</v>
      </c>
      <c r="E716" s="8">
        <v>49.8</v>
      </c>
      <c r="F716" s="8">
        <f t="shared" si="94"/>
        <v>4382.3999999999996</v>
      </c>
      <c r="G716" s="54">
        <f t="shared" si="99"/>
        <v>4382.3999999999996</v>
      </c>
      <c r="H716" s="25">
        <v>640905</v>
      </c>
      <c r="I716" s="25" t="s">
        <v>1623</v>
      </c>
      <c r="J716" s="25">
        <v>1</v>
      </c>
      <c r="K716" s="25">
        <v>1</v>
      </c>
      <c r="L716" s="25">
        <f t="shared" si="95"/>
        <v>0</v>
      </c>
      <c r="M716" s="25" t="s">
        <v>714</v>
      </c>
      <c r="N716" s="45">
        <v>45838</v>
      </c>
      <c r="O716" s="54">
        <v>9005.5</v>
      </c>
      <c r="P716" s="25" t="s">
        <v>633</v>
      </c>
      <c r="Q716" s="25">
        <v>58152615894</v>
      </c>
      <c r="R716" s="25" t="s">
        <v>41</v>
      </c>
      <c r="S716" s="3">
        <v>4</v>
      </c>
      <c r="T716" s="55"/>
      <c r="U716" s="25" t="s">
        <v>19</v>
      </c>
      <c r="V716" s="25" t="str">
        <f>VLOOKUP(P716,'Customer List'!B:C,2,)</f>
        <v>Chennai</v>
      </c>
      <c r="W716" s="56"/>
      <c r="X716" s="45">
        <v>45839</v>
      </c>
      <c r="Y716" s="25">
        <f t="shared" si="96"/>
        <v>1</v>
      </c>
      <c r="Z716" s="25" t="str">
        <f t="shared" si="97"/>
        <v>Monday</v>
      </c>
      <c r="AA716" s="25" t="str">
        <f t="shared" si="98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hidden="1" x14ac:dyDescent="0.25">
      <c r="A717" s="25">
        <f t="shared" si="100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94"/>
        <v>14097.599999999999</v>
      </c>
      <c r="G717" s="54">
        <f t="shared" si="99"/>
        <v>14097.599999999999</v>
      </c>
      <c r="H717" s="25">
        <v>640930</v>
      </c>
      <c r="I717" s="25" t="s">
        <v>1624</v>
      </c>
      <c r="J717" s="25">
        <v>1</v>
      </c>
      <c r="K717" s="25">
        <v>1</v>
      </c>
      <c r="L717" s="25">
        <f t="shared" si="95"/>
        <v>0</v>
      </c>
      <c r="M717" s="25" t="s">
        <v>728</v>
      </c>
      <c r="N717" s="45">
        <v>45838</v>
      </c>
      <c r="O717" s="54">
        <v>24831</v>
      </c>
      <c r="P717" s="25" t="s">
        <v>674</v>
      </c>
      <c r="Q717" s="25" t="s">
        <v>637</v>
      </c>
      <c r="R717" s="25" t="s">
        <v>638</v>
      </c>
      <c r="S717" s="3">
        <v>4</v>
      </c>
      <c r="T717" s="55" t="s">
        <v>650</v>
      </c>
      <c r="U717" s="25" t="s">
        <v>19</v>
      </c>
      <c r="V717" s="25" t="str">
        <f>VLOOKUP(P717,'Customer List'!B:C,2,)</f>
        <v>Delhi</v>
      </c>
      <c r="W717" s="56"/>
      <c r="X717" s="45">
        <v>45838</v>
      </c>
      <c r="Y717" s="25">
        <f t="shared" si="96"/>
        <v>0</v>
      </c>
      <c r="Z717" s="25" t="str">
        <f t="shared" si="97"/>
        <v>Monday</v>
      </c>
      <c r="AA717" s="25" t="str">
        <f t="shared" si="98"/>
        <v>Monday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hidden="1" x14ac:dyDescent="0.25">
      <c r="A718" s="25">
        <f t="shared" si="100"/>
        <v>717</v>
      </c>
      <c r="B718" s="25" t="s">
        <v>615</v>
      </c>
      <c r="C718" s="45">
        <v>45828</v>
      </c>
      <c r="D718" s="45">
        <v>45834</v>
      </c>
      <c r="E718" s="8">
        <v>160.19999999999999</v>
      </c>
      <c r="F718" s="8">
        <f t="shared" si="94"/>
        <v>14097.599999999999</v>
      </c>
      <c r="G718" s="54">
        <f t="shared" si="99"/>
        <v>14097.599999999999</v>
      </c>
      <c r="H718" s="25">
        <v>640932</v>
      </c>
      <c r="I718" s="25" t="s">
        <v>1625</v>
      </c>
      <c r="J718" s="25">
        <v>1</v>
      </c>
      <c r="K718" s="25">
        <v>1</v>
      </c>
      <c r="L718" s="25">
        <f t="shared" si="95"/>
        <v>0</v>
      </c>
      <c r="M718" s="25" t="s">
        <v>719</v>
      </c>
      <c r="N718" s="45">
        <v>45838</v>
      </c>
      <c r="O718" s="54">
        <v>24831</v>
      </c>
      <c r="P718" s="25" t="s">
        <v>166</v>
      </c>
      <c r="Q718" s="25">
        <v>58152616966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Lucknow</v>
      </c>
      <c r="W718" s="56"/>
      <c r="X718" s="45">
        <v>45840</v>
      </c>
      <c r="Y718" s="25">
        <f t="shared" si="96"/>
        <v>2</v>
      </c>
      <c r="Z718" s="25" t="str">
        <f t="shared" si="97"/>
        <v>Monday</v>
      </c>
      <c r="AA718" s="25" t="str">
        <f t="shared" si="98"/>
        <v>Wednesday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hidden="1" x14ac:dyDescent="0.25">
      <c r="A719" s="25">
        <f t="shared" si="100"/>
        <v>718</v>
      </c>
      <c r="B719" s="25" t="s">
        <v>615</v>
      </c>
      <c r="C719" s="45">
        <v>45828</v>
      </c>
      <c r="D719" s="45">
        <v>45834</v>
      </c>
      <c r="E719" s="8">
        <v>193.8</v>
      </c>
      <c r="F719" s="8">
        <f t="shared" si="94"/>
        <v>17054.400000000001</v>
      </c>
      <c r="G719" s="54">
        <f t="shared" si="99"/>
        <v>17054.400000000001</v>
      </c>
      <c r="H719" s="25">
        <v>801807</v>
      </c>
      <c r="I719" s="25" t="s">
        <v>1626</v>
      </c>
      <c r="J719" s="25">
        <v>1</v>
      </c>
      <c r="K719" s="25">
        <v>1</v>
      </c>
      <c r="L719" s="25">
        <f t="shared" si="95"/>
        <v>0</v>
      </c>
      <c r="M719" s="25" t="s">
        <v>672</v>
      </c>
      <c r="N719" s="45">
        <v>45835</v>
      </c>
      <c r="O719" s="54">
        <v>30685</v>
      </c>
      <c r="P719" s="25" t="s">
        <v>214</v>
      </c>
      <c r="Q719" s="25" t="s">
        <v>1131</v>
      </c>
      <c r="R719" s="25" t="s">
        <v>1131</v>
      </c>
      <c r="S719" s="3">
        <v>4</v>
      </c>
      <c r="T719" s="55"/>
      <c r="U719" s="25" t="s">
        <v>19</v>
      </c>
      <c r="V719" s="25" t="str">
        <f>VLOOKUP(P719,'Customer List'!B:C,2,)</f>
        <v>Delhi</v>
      </c>
      <c r="W719" s="56"/>
      <c r="X719" s="45"/>
      <c r="Y719" s="25" t="str">
        <f t="shared" si="96"/>
        <v/>
      </c>
      <c r="Z719" s="25" t="str">
        <f t="shared" si="97"/>
        <v>Friday</v>
      </c>
      <c r="AA719" s="25" t="str">
        <f t="shared" si="98"/>
        <v/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hidden="1" x14ac:dyDescent="0.25">
      <c r="A720" s="25">
        <f t="shared" si="100"/>
        <v>719</v>
      </c>
      <c r="B720" s="25" t="s">
        <v>615</v>
      </c>
      <c r="C720" s="45">
        <v>45828</v>
      </c>
      <c r="D720" s="45">
        <v>45834</v>
      </c>
      <c r="E720" s="8">
        <v>259.8</v>
      </c>
      <c r="F720" s="8">
        <f t="shared" si="94"/>
        <v>22862.400000000001</v>
      </c>
      <c r="G720" s="54">
        <f t="shared" si="99"/>
        <v>22862.400000000001</v>
      </c>
      <c r="H720" s="25">
        <v>802001</v>
      </c>
      <c r="I720" s="25" t="s">
        <v>1627</v>
      </c>
      <c r="J720" s="25">
        <v>1</v>
      </c>
      <c r="K720" s="25">
        <v>1</v>
      </c>
      <c r="L720" s="25">
        <f t="shared" si="95"/>
        <v>0</v>
      </c>
      <c r="M720" s="25" t="s">
        <v>707</v>
      </c>
      <c r="N720" s="45">
        <v>45836</v>
      </c>
      <c r="O720" s="54">
        <v>50336.25</v>
      </c>
      <c r="P720" s="25" t="s">
        <v>320</v>
      </c>
      <c r="Q720" s="25">
        <v>58152580183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Gujrat</v>
      </c>
      <c r="W720" s="56"/>
      <c r="X720" s="45">
        <v>45838</v>
      </c>
      <c r="Y720" s="25">
        <f t="shared" si="96"/>
        <v>2</v>
      </c>
      <c r="Z720" s="25" t="str">
        <f t="shared" si="97"/>
        <v>Saturday</v>
      </c>
      <c r="AA720" s="25" t="str">
        <f t="shared" si="98"/>
        <v>Monday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hidden="1" x14ac:dyDescent="0.25">
      <c r="A721" s="25">
        <f t="shared" si="100"/>
        <v>720</v>
      </c>
      <c r="B721" s="25" t="s">
        <v>615</v>
      </c>
      <c r="C721" s="45">
        <v>45828</v>
      </c>
      <c r="D721" s="45">
        <v>45834</v>
      </c>
      <c r="E721" s="8">
        <v>332.4</v>
      </c>
      <c r="F721" s="8">
        <f t="shared" si="94"/>
        <v>29251.199999999997</v>
      </c>
      <c r="G721" s="54">
        <f t="shared" si="99"/>
        <v>29251.199999999997</v>
      </c>
      <c r="H721" s="25">
        <v>803001</v>
      </c>
      <c r="I721" s="25" t="s">
        <v>1357</v>
      </c>
      <c r="J721" s="25">
        <v>1</v>
      </c>
      <c r="K721" s="25">
        <v>1</v>
      </c>
      <c r="L721" s="25">
        <f t="shared" si="95"/>
        <v>0</v>
      </c>
      <c r="M721" s="25" t="s">
        <v>806</v>
      </c>
      <c r="N721" s="45">
        <v>45840</v>
      </c>
      <c r="O721" s="54">
        <v>49860</v>
      </c>
      <c r="P721" s="25" t="s">
        <v>634</v>
      </c>
      <c r="Q721" s="25" t="s">
        <v>637</v>
      </c>
      <c r="R721" s="25" t="s">
        <v>725</v>
      </c>
      <c r="S721" s="3">
        <v>4</v>
      </c>
      <c r="T721" s="55"/>
      <c r="U721" s="25" t="s">
        <v>19</v>
      </c>
      <c r="V721" s="25" t="str">
        <f>VLOOKUP(P721,'Customer List'!B:C,2,)</f>
        <v>Manesar</v>
      </c>
      <c r="W721" s="56"/>
      <c r="X721" s="45">
        <v>45840</v>
      </c>
      <c r="Y721" s="25">
        <f t="shared" si="96"/>
        <v>0</v>
      </c>
      <c r="Z721" s="25" t="str">
        <f t="shared" si="97"/>
        <v>Wednesday</v>
      </c>
      <c r="AA721" s="25" t="str">
        <f t="shared" si="98"/>
        <v>Wednesday</v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ht="30" hidden="1" x14ac:dyDescent="0.25">
      <c r="A722" s="25">
        <f t="shared" si="100"/>
        <v>721</v>
      </c>
      <c r="B722" s="25" t="s">
        <v>181</v>
      </c>
      <c r="C722" s="45">
        <v>45834</v>
      </c>
      <c r="D722" s="45">
        <v>45834</v>
      </c>
      <c r="E722" s="8">
        <v>5</v>
      </c>
      <c r="F722" s="8">
        <f t="shared" si="94"/>
        <v>440</v>
      </c>
      <c r="G722" s="54">
        <f t="shared" si="99"/>
        <v>440</v>
      </c>
      <c r="H722" s="25">
        <v>740809</v>
      </c>
      <c r="I722" s="25" t="s">
        <v>1628</v>
      </c>
      <c r="J722" s="25">
        <v>1</v>
      </c>
      <c r="K722" s="25">
        <v>1</v>
      </c>
      <c r="L722" s="25">
        <f t="shared" si="95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6"/>
        <v/>
      </c>
      <c r="Z722" s="25" t="str">
        <f t="shared" si="97"/>
        <v>Thursday</v>
      </c>
      <c r="AA722" s="25" t="str">
        <f t="shared" si="98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hidden="1" x14ac:dyDescent="0.25">
      <c r="A723" s="25">
        <f t="shared" si="100"/>
        <v>722</v>
      </c>
      <c r="B723" s="25" t="s">
        <v>181</v>
      </c>
      <c r="C723" s="45">
        <v>45834</v>
      </c>
      <c r="D723" s="45">
        <v>45834</v>
      </c>
      <c r="E723" s="8">
        <v>41.3</v>
      </c>
      <c r="F723" s="8">
        <f t="shared" si="94"/>
        <v>3634.3999999999996</v>
      </c>
      <c r="G723" s="54">
        <f t="shared" si="99"/>
        <v>3634.3999999999996</v>
      </c>
      <c r="H723" s="25">
        <v>740811</v>
      </c>
      <c r="I723" s="25" t="s">
        <v>245</v>
      </c>
      <c r="J723" s="25">
        <v>1</v>
      </c>
      <c r="K723" s="25">
        <v>1</v>
      </c>
      <c r="L723" s="25">
        <f t="shared" si="95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6"/>
        <v/>
      </c>
      <c r="Z723" s="25" t="str">
        <f t="shared" si="97"/>
        <v>Thursday</v>
      </c>
      <c r="AA723" s="25" t="str">
        <f t="shared" si="98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t="30" hidden="1" x14ac:dyDescent="0.25">
      <c r="A724" s="25">
        <f t="shared" si="100"/>
        <v>723</v>
      </c>
      <c r="B724" s="25" t="s">
        <v>181</v>
      </c>
      <c r="C724" s="45">
        <v>45834</v>
      </c>
      <c r="D724" s="45">
        <v>45834</v>
      </c>
      <c r="E724" s="8">
        <v>82.6</v>
      </c>
      <c r="F724" s="8">
        <f t="shared" si="94"/>
        <v>7268.7999999999993</v>
      </c>
      <c r="G724" s="54">
        <f t="shared" si="99"/>
        <v>7268.7999999999993</v>
      </c>
      <c r="H724" s="25">
        <v>741146</v>
      </c>
      <c r="I724" s="25" t="s">
        <v>1373</v>
      </c>
      <c r="J724" s="25">
        <v>1</v>
      </c>
      <c r="K724" s="25">
        <v>1</v>
      </c>
      <c r="L724" s="25">
        <f t="shared" si="95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/>
      <c r="Y724" s="25" t="str">
        <f t="shared" si="96"/>
        <v/>
      </c>
      <c r="Z724" s="25" t="str">
        <f t="shared" si="97"/>
        <v>Thursday</v>
      </c>
      <c r="AA724" s="25" t="str">
        <f t="shared" si="98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idden="1" x14ac:dyDescent="0.25">
      <c r="A725" s="25">
        <f t="shared" si="100"/>
        <v>724</v>
      </c>
      <c r="B725" s="25">
        <v>174958</v>
      </c>
      <c r="C725" s="45">
        <v>45832</v>
      </c>
      <c r="D725" s="45">
        <v>45835</v>
      </c>
      <c r="E725" s="8">
        <v>103.2</v>
      </c>
      <c r="F725" s="8">
        <f t="shared" si="94"/>
        <v>9081.6</v>
      </c>
      <c r="G725" s="54">
        <f t="shared" si="99"/>
        <v>9081.6</v>
      </c>
      <c r="H725" s="25" t="s">
        <v>655</v>
      </c>
      <c r="I725" s="25"/>
      <c r="J725" s="25">
        <v>1</v>
      </c>
      <c r="K725" s="25">
        <v>1</v>
      </c>
      <c r="L725" s="25">
        <f t="shared" si="95"/>
        <v>0</v>
      </c>
      <c r="M725" s="25" t="s">
        <v>712</v>
      </c>
      <c r="N725" s="45">
        <v>45838</v>
      </c>
      <c r="O725" s="54">
        <v>12642</v>
      </c>
      <c r="P725" s="25" t="s">
        <v>416</v>
      </c>
      <c r="Q725" s="25">
        <v>58152615754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Kolkata</v>
      </c>
      <c r="W725" s="56"/>
      <c r="X725" s="45">
        <v>45839</v>
      </c>
      <c r="Y725" s="25">
        <f t="shared" si="96"/>
        <v>1</v>
      </c>
      <c r="Z725" s="25" t="str">
        <f t="shared" si="97"/>
        <v>Monday</v>
      </c>
      <c r="AA725" s="25" t="str">
        <f t="shared" si="98"/>
        <v>Tuesday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idden="1" x14ac:dyDescent="0.25">
      <c r="A726" s="25">
        <f t="shared" si="100"/>
        <v>725</v>
      </c>
      <c r="B726" s="25">
        <v>174958</v>
      </c>
      <c r="C726" s="45">
        <v>45832</v>
      </c>
      <c r="D726" s="45">
        <v>45835</v>
      </c>
      <c r="E726" s="8">
        <v>378</v>
      </c>
      <c r="F726" s="8">
        <f t="shared" si="94"/>
        <v>33264</v>
      </c>
      <c r="G726" s="54">
        <f t="shared" si="99"/>
        <v>33264</v>
      </c>
      <c r="H726" s="25" t="s">
        <v>421</v>
      </c>
      <c r="I726" s="25"/>
      <c r="J726" s="25">
        <v>1</v>
      </c>
      <c r="K726" s="25">
        <v>1</v>
      </c>
      <c r="L726" s="25">
        <f t="shared" si="95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6"/>
        <v>2</v>
      </c>
      <c r="Z726" s="25" t="str">
        <f t="shared" si="97"/>
        <v>Monday</v>
      </c>
      <c r="AA726" s="25" t="str">
        <f t="shared" si="98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hidden="1" x14ac:dyDescent="0.25">
      <c r="A727" s="25">
        <f t="shared" si="100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94"/>
        <v>9081.6</v>
      </c>
      <c r="G727" s="54">
        <f t="shared" si="99"/>
        <v>9081.6</v>
      </c>
      <c r="H727" s="25" t="s">
        <v>656</v>
      </c>
      <c r="I727" s="25"/>
      <c r="J727" s="25">
        <v>1</v>
      </c>
      <c r="K727" s="25">
        <v>1</v>
      </c>
      <c r="L727" s="25">
        <f t="shared" si="95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6"/>
        <v>2</v>
      </c>
      <c r="Z727" s="25" t="str">
        <f t="shared" si="97"/>
        <v>Monday</v>
      </c>
      <c r="AA727" s="25" t="str">
        <f t="shared" si="98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hidden="1" x14ac:dyDescent="0.25">
      <c r="A728" s="25">
        <f t="shared" si="100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94"/>
        <v>9081.6</v>
      </c>
      <c r="G728" s="54">
        <f t="shared" si="99"/>
        <v>9081.6</v>
      </c>
      <c r="H728" s="25" t="s">
        <v>657</v>
      </c>
      <c r="I728" s="25"/>
      <c r="J728" s="25">
        <v>1</v>
      </c>
      <c r="K728" s="25">
        <v>1</v>
      </c>
      <c r="L728" s="25">
        <f t="shared" si="95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6"/>
        <v>2</v>
      </c>
      <c r="Z728" s="25" t="str">
        <f t="shared" si="97"/>
        <v>Monday</v>
      </c>
      <c r="AA728" s="25" t="str">
        <f t="shared" si="98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hidden="1" x14ac:dyDescent="0.25">
      <c r="A729" s="25">
        <f t="shared" si="100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94"/>
        <v>9081.6</v>
      </c>
      <c r="G729" s="54">
        <f t="shared" si="99"/>
        <v>9081.6</v>
      </c>
      <c r="H729" s="25" t="s">
        <v>658</v>
      </c>
      <c r="I729" s="25"/>
      <c r="J729" s="25">
        <v>1</v>
      </c>
      <c r="K729" s="25">
        <v>1</v>
      </c>
      <c r="L729" s="25">
        <f t="shared" si="95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6"/>
        <v>2</v>
      </c>
      <c r="Z729" s="25" t="str">
        <f t="shared" si="97"/>
        <v>Monday</v>
      </c>
      <c r="AA729" s="25" t="str">
        <f t="shared" si="98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hidden="1" x14ac:dyDescent="0.25">
      <c r="A730" s="25">
        <f t="shared" si="100"/>
        <v>729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94"/>
        <v>9081.6</v>
      </c>
      <c r="G730" s="54">
        <f t="shared" si="99"/>
        <v>9081.6</v>
      </c>
      <c r="H730" s="25" t="s">
        <v>659</v>
      </c>
      <c r="I730" s="25" t="s">
        <v>4144</v>
      </c>
      <c r="J730" s="25">
        <v>1</v>
      </c>
      <c r="K730" s="25">
        <v>1</v>
      </c>
      <c r="L730" s="25">
        <f t="shared" si="95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96"/>
        <v>2</v>
      </c>
      <c r="Z730" s="25" t="str">
        <f t="shared" si="97"/>
        <v>Monday</v>
      </c>
      <c r="AA730" s="25" t="str">
        <f t="shared" si="98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hidden="1" x14ac:dyDescent="0.25">
      <c r="A731" s="25">
        <f t="shared" si="100"/>
        <v>730</v>
      </c>
      <c r="B731" s="25" t="s">
        <v>661</v>
      </c>
      <c r="C731" s="45">
        <v>45832</v>
      </c>
      <c r="D731" s="45">
        <v>45835</v>
      </c>
      <c r="E731" s="8">
        <v>304</v>
      </c>
      <c r="F731" s="8">
        <f t="shared" si="94"/>
        <v>26752</v>
      </c>
      <c r="G731" s="54">
        <f t="shared" si="99"/>
        <v>26752</v>
      </c>
      <c r="H731" s="25" t="s">
        <v>662</v>
      </c>
      <c r="I731" s="25"/>
      <c r="J731" s="25">
        <v>1</v>
      </c>
      <c r="K731" s="25">
        <v>1</v>
      </c>
      <c r="L731" s="25">
        <f t="shared" si="95"/>
        <v>0</v>
      </c>
      <c r="M731" s="25" t="s">
        <v>700</v>
      </c>
      <c r="N731" s="45">
        <v>45836</v>
      </c>
      <c r="O731" s="54">
        <v>41496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6"/>
        <v>2</v>
      </c>
      <c r="Z731" s="25" t="str">
        <f t="shared" si="97"/>
        <v>Saturday</v>
      </c>
      <c r="AA731" s="25" t="str">
        <f t="shared" si="98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hidden="1" x14ac:dyDescent="0.25">
      <c r="A732" s="25">
        <f t="shared" si="100"/>
        <v>731</v>
      </c>
      <c r="B732" s="25" t="s">
        <v>661</v>
      </c>
      <c r="C732" s="45">
        <v>45832</v>
      </c>
      <c r="D732" s="45">
        <v>45835</v>
      </c>
      <c r="E732" s="8">
        <v>360</v>
      </c>
      <c r="F732" s="8">
        <f t="shared" si="94"/>
        <v>31680</v>
      </c>
      <c r="G732" s="54">
        <f t="shared" si="99"/>
        <v>31680</v>
      </c>
      <c r="H732" s="25" t="s">
        <v>663</v>
      </c>
      <c r="I732" s="25"/>
      <c r="J732" s="25">
        <v>1</v>
      </c>
      <c r="K732" s="25">
        <v>1</v>
      </c>
      <c r="L732" s="25">
        <f t="shared" si="95"/>
        <v>0</v>
      </c>
      <c r="M732" s="25" t="s">
        <v>700</v>
      </c>
      <c r="N732" s="45">
        <v>45836</v>
      </c>
      <c r="O732" s="54">
        <v>49140</v>
      </c>
      <c r="P732" s="25" t="s">
        <v>629</v>
      </c>
      <c r="Q732" s="25">
        <v>58152577943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Banglore</v>
      </c>
      <c r="W732" s="56"/>
      <c r="X732" s="45">
        <v>45838</v>
      </c>
      <c r="Y732" s="25">
        <f t="shared" si="96"/>
        <v>2</v>
      </c>
      <c r="Z732" s="25" t="str">
        <f t="shared" si="97"/>
        <v>Saturday</v>
      </c>
      <c r="AA732" s="25" t="str">
        <f t="shared" si="98"/>
        <v>Monday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hidden="1" x14ac:dyDescent="0.25">
      <c r="A733" s="25">
        <f t="shared" si="100"/>
        <v>732</v>
      </c>
      <c r="B733" s="25" t="s">
        <v>661</v>
      </c>
      <c r="C733" s="45">
        <v>45832</v>
      </c>
      <c r="D733" s="45">
        <v>45835</v>
      </c>
      <c r="E733" s="8">
        <v>255.5</v>
      </c>
      <c r="F733" s="8">
        <f t="shared" si="94"/>
        <v>22484</v>
      </c>
      <c r="G733" s="54">
        <f t="shared" si="99"/>
        <v>22484</v>
      </c>
      <c r="H733" s="25" t="s">
        <v>664</v>
      </c>
      <c r="I733" s="25"/>
      <c r="J733" s="25">
        <v>1</v>
      </c>
      <c r="K733" s="25">
        <v>1</v>
      </c>
      <c r="L733" s="25">
        <f t="shared" si="95"/>
        <v>0</v>
      </c>
      <c r="M733" s="25" t="s">
        <v>722</v>
      </c>
      <c r="N733" s="45">
        <v>45838</v>
      </c>
      <c r="O733" s="54">
        <v>34580</v>
      </c>
      <c r="P733" s="25" t="s">
        <v>630</v>
      </c>
      <c r="Q733" s="25">
        <v>58152615533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Gujrat</v>
      </c>
      <c r="W733" s="56"/>
      <c r="X733" s="45">
        <v>45839</v>
      </c>
      <c r="Y733" s="25">
        <f t="shared" si="96"/>
        <v>1</v>
      </c>
      <c r="Z733" s="25" t="str">
        <f t="shared" si="97"/>
        <v>Monday</v>
      </c>
      <c r="AA733" s="25" t="str">
        <f t="shared" si="98"/>
        <v>Tuesday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hidden="1" x14ac:dyDescent="0.25">
      <c r="A734" s="25">
        <f t="shared" si="100"/>
        <v>733</v>
      </c>
      <c r="B734" s="25" t="s">
        <v>666</v>
      </c>
      <c r="C734" s="45">
        <v>45831</v>
      </c>
      <c r="D734" s="45">
        <v>45835</v>
      </c>
      <c r="E734" s="8">
        <v>44.8</v>
      </c>
      <c r="F734" s="8">
        <f t="shared" si="94"/>
        <v>3942.3999999999996</v>
      </c>
      <c r="G734" s="54">
        <f t="shared" si="99"/>
        <v>3942.3999999999996</v>
      </c>
      <c r="H734" s="25" t="s">
        <v>681</v>
      </c>
      <c r="I734" s="25" t="s">
        <v>4145</v>
      </c>
      <c r="J734" s="25">
        <v>1</v>
      </c>
      <c r="K734" s="25">
        <v>1</v>
      </c>
      <c r="L734" s="25">
        <f t="shared" si="95"/>
        <v>0</v>
      </c>
      <c r="M734" s="25" t="s">
        <v>688</v>
      </c>
      <c r="N734" s="45">
        <v>45836</v>
      </c>
      <c r="O734" s="54">
        <v>6944</v>
      </c>
      <c r="P734" s="25" t="s">
        <v>622</v>
      </c>
      <c r="Q734" s="25">
        <v>58152577136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Hyderabad</v>
      </c>
      <c r="W734" s="56"/>
      <c r="X734" s="45">
        <v>45838</v>
      </c>
      <c r="Y734" s="25">
        <f t="shared" si="96"/>
        <v>2</v>
      </c>
      <c r="Z734" s="25" t="str">
        <f t="shared" si="97"/>
        <v>Saturday</v>
      </c>
      <c r="AA734" s="25" t="str">
        <f t="shared" si="98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hidden="1" x14ac:dyDescent="0.25">
      <c r="A735" s="25">
        <f t="shared" si="100"/>
        <v>734</v>
      </c>
      <c r="B735" s="25" t="s">
        <v>666</v>
      </c>
      <c r="C735" s="45">
        <v>45831</v>
      </c>
      <c r="D735" s="45">
        <v>45835</v>
      </c>
      <c r="E735" s="8">
        <v>72</v>
      </c>
      <c r="F735" s="8">
        <f t="shared" si="94"/>
        <v>6336</v>
      </c>
      <c r="G735" s="54">
        <f t="shared" si="99"/>
        <v>6336</v>
      </c>
      <c r="H735" s="25" t="s">
        <v>665</v>
      </c>
      <c r="I735" s="25" t="s">
        <v>4698</v>
      </c>
      <c r="J735" s="25">
        <v>1</v>
      </c>
      <c r="K735" s="25">
        <v>1</v>
      </c>
      <c r="L735" s="25">
        <f t="shared" si="95"/>
        <v>0</v>
      </c>
      <c r="M735" s="25" t="s">
        <v>713</v>
      </c>
      <c r="N735" s="45">
        <v>45838</v>
      </c>
      <c r="O735" s="54">
        <v>10462.5</v>
      </c>
      <c r="P735" s="25" t="s">
        <v>212</v>
      </c>
      <c r="Q735" s="25">
        <v>58152615043</v>
      </c>
      <c r="R735" s="25" t="s">
        <v>41</v>
      </c>
      <c r="S735" s="3">
        <v>-20</v>
      </c>
      <c r="T735" s="55"/>
      <c r="U735" s="25" t="s">
        <v>508</v>
      </c>
      <c r="V735" s="25" t="str">
        <f>VLOOKUP(P735,'Customer List'!B:C,2,)</f>
        <v>Banglore</v>
      </c>
      <c r="W735" s="56"/>
      <c r="X735" s="45">
        <v>45839</v>
      </c>
      <c r="Y735" s="25">
        <f t="shared" si="96"/>
        <v>1</v>
      </c>
      <c r="Z735" s="25" t="str">
        <f t="shared" si="97"/>
        <v>Monday</v>
      </c>
      <c r="AA735" s="25" t="str">
        <f t="shared" si="98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hidden="1" x14ac:dyDescent="0.25">
      <c r="A736" s="25">
        <f t="shared" si="100"/>
        <v>735</v>
      </c>
      <c r="B736" s="25" t="s">
        <v>666</v>
      </c>
      <c r="C736" s="45">
        <v>45831</v>
      </c>
      <c r="D736" s="45">
        <v>45835</v>
      </c>
      <c r="E736" s="8">
        <v>255.2</v>
      </c>
      <c r="F736" s="8">
        <f t="shared" si="94"/>
        <v>22457.599999999999</v>
      </c>
      <c r="G736" s="54">
        <f t="shared" si="99"/>
        <v>22457.599999999999</v>
      </c>
      <c r="H736" s="25">
        <v>60036</v>
      </c>
      <c r="I736" s="25" t="s">
        <v>4699</v>
      </c>
      <c r="J736" s="25">
        <v>1</v>
      </c>
      <c r="K736" s="25">
        <v>1</v>
      </c>
      <c r="L736" s="25">
        <f t="shared" si="95"/>
        <v>0</v>
      </c>
      <c r="M736" s="25" t="s">
        <v>715</v>
      </c>
      <c r="N736" s="45">
        <v>45838</v>
      </c>
      <c r="O736" s="54">
        <v>37083.75</v>
      </c>
      <c r="P736" s="25" t="s">
        <v>296</v>
      </c>
      <c r="Q736" s="25">
        <v>58152616082</v>
      </c>
      <c r="R736" s="25" t="s">
        <v>41</v>
      </c>
      <c r="S736" s="3">
        <v>4</v>
      </c>
      <c r="T736" s="55"/>
      <c r="U736" s="25" t="s">
        <v>508</v>
      </c>
      <c r="V736" s="25" t="str">
        <f>VLOOKUP(P736,'Customer List'!B:C,2,)</f>
        <v>Kerala</v>
      </c>
      <c r="W736" s="56"/>
      <c r="X736" s="45">
        <v>45841</v>
      </c>
      <c r="Y736" s="25">
        <f t="shared" si="96"/>
        <v>3</v>
      </c>
      <c r="Z736" s="25" t="str">
        <f t="shared" si="97"/>
        <v>Monday</v>
      </c>
      <c r="AA736" s="25" t="str">
        <f t="shared" si="98"/>
        <v>Thursday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hidden="1" x14ac:dyDescent="0.25">
      <c r="A737" s="25">
        <f t="shared" si="100"/>
        <v>736</v>
      </c>
      <c r="B737" s="25" t="s">
        <v>669</v>
      </c>
      <c r="C737" s="45">
        <v>45831</v>
      </c>
      <c r="D737" s="45">
        <v>45835</v>
      </c>
      <c r="E737" s="8">
        <v>104.8</v>
      </c>
      <c r="F737" s="8">
        <f t="shared" si="94"/>
        <v>9222.4</v>
      </c>
      <c r="G737" s="54">
        <f t="shared" si="99"/>
        <v>9222.4</v>
      </c>
      <c r="H737" s="25" t="s">
        <v>667</v>
      </c>
      <c r="I737" s="25" t="s">
        <v>4146</v>
      </c>
      <c r="J737" s="25">
        <v>1</v>
      </c>
      <c r="K737" s="25">
        <v>1</v>
      </c>
      <c r="L737" s="25">
        <f t="shared" si="95"/>
        <v>0</v>
      </c>
      <c r="M737" s="25" t="s">
        <v>805</v>
      </c>
      <c r="N737" s="45">
        <v>45840</v>
      </c>
      <c r="O737" s="54">
        <v>15228.75</v>
      </c>
      <c r="P737" s="25" t="s">
        <v>670</v>
      </c>
      <c r="Q737" s="25" t="s">
        <v>637</v>
      </c>
      <c r="R737" s="25" t="s">
        <v>725</v>
      </c>
      <c r="S737" s="3">
        <v>4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6"/>
        <v>0</v>
      </c>
      <c r="Z737" s="25" t="str">
        <f t="shared" si="97"/>
        <v>Wednesday</v>
      </c>
      <c r="AA737" s="25" t="str">
        <f t="shared" si="98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hidden="1" x14ac:dyDescent="0.25">
      <c r="A738" s="25">
        <f t="shared" si="100"/>
        <v>737</v>
      </c>
      <c r="B738" s="25" t="s">
        <v>669</v>
      </c>
      <c r="C738" s="45">
        <v>45831</v>
      </c>
      <c r="D738" s="45">
        <v>45835</v>
      </c>
      <c r="E738" s="8">
        <v>54.4</v>
      </c>
      <c r="F738" s="8">
        <f t="shared" si="94"/>
        <v>4787.2</v>
      </c>
      <c r="G738" s="54">
        <f t="shared" si="99"/>
        <v>4787.2</v>
      </c>
      <c r="H738" s="25" t="s">
        <v>668</v>
      </c>
      <c r="I738" s="25" t="s">
        <v>4700</v>
      </c>
      <c r="J738" s="25">
        <v>1</v>
      </c>
      <c r="K738" s="25">
        <v>1</v>
      </c>
      <c r="L738" s="25">
        <f t="shared" si="95"/>
        <v>0</v>
      </c>
      <c r="M738" s="25" t="s">
        <v>804</v>
      </c>
      <c r="N738" s="45">
        <v>45840</v>
      </c>
      <c r="O738" s="54">
        <v>7905</v>
      </c>
      <c r="P738" s="25" t="s">
        <v>670</v>
      </c>
      <c r="Q738" s="25" t="s">
        <v>637</v>
      </c>
      <c r="R738" s="25" t="s">
        <v>725</v>
      </c>
      <c r="S738" s="3" t="s">
        <v>300</v>
      </c>
      <c r="T738" s="55"/>
      <c r="U738" s="25" t="s">
        <v>508</v>
      </c>
      <c r="V738" s="25" t="str">
        <f>VLOOKUP(P738,'Customer List'!B:C,2,)</f>
        <v>Manesar</v>
      </c>
      <c r="W738" s="56"/>
      <c r="X738" s="45">
        <v>45840</v>
      </c>
      <c r="Y738" s="25">
        <f t="shared" si="96"/>
        <v>0</v>
      </c>
      <c r="Z738" s="25" t="str">
        <f t="shared" si="97"/>
        <v>Wednesday</v>
      </c>
      <c r="AA738" s="25" t="str">
        <f t="shared" si="98"/>
        <v>Wednesday</v>
      </c>
      <c r="AB738" s="25" t="str">
        <f>VLOOKUP(U738,'Currency Sheet'!A:C,3,)</f>
        <v>DOLLAR</v>
      </c>
      <c r="AC738" s="67" t="str">
        <f>VLOOKUP(P738,'Customer List'!B:D,3,)</f>
        <v>Local</v>
      </c>
    </row>
    <row r="739" spans="1:29" hidden="1" x14ac:dyDescent="0.25">
      <c r="A739" s="25">
        <f t="shared" si="100"/>
        <v>738</v>
      </c>
      <c r="B739" s="25" t="s">
        <v>671</v>
      </c>
      <c r="C739" s="45">
        <v>45831</v>
      </c>
      <c r="D739" s="45">
        <v>45835</v>
      </c>
      <c r="E739" s="8">
        <v>196</v>
      </c>
      <c r="F739" s="8">
        <f t="shared" si="94"/>
        <v>17248</v>
      </c>
      <c r="G739" s="54">
        <f t="shared" si="99"/>
        <v>17248</v>
      </c>
      <c r="H739" s="25">
        <v>31000</v>
      </c>
      <c r="I739" s="25" t="s">
        <v>4701</v>
      </c>
      <c r="J739" s="25">
        <v>1</v>
      </c>
      <c r="K739" s="25">
        <v>1</v>
      </c>
      <c r="L739" s="25">
        <f t="shared" si="95"/>
        <v>0</v>
      </c>
      <c r="M739" s="25" t="s">
        <v>729</v>
      </c>
      <c r="N739" s="45">
        <v>45838</v>
      </c>
      <c r="O739" s="54">
        <v>30380</v>
      </c>
      <c r="P739" s="25" t="s">
        <v>212</v>
      </c>
      <c r="Q739" s="25">
        <v>58152615043</v>
      </c>
      <c r="R739" s="25" t="s">
        <v>41</v>
      </c>
      <c r="S739" s="3">
        <v>-20</v>
      </c>
      <c r="T739" s="55"/>
      <c r="U739" s="25" t="s">
        <v>508</v>
      </c>
      <c r="V739" s="25" t="str">
        <f>VLOOKUP(P739,'Customer List'!B:C,2,)</f>
        <v>Banglore</v>
      </c>
      <c r="W739" s="56"/>
      <c r="X739" s="45">
        <v>45839</v>
      </c>
      <c r="Y739" s="25">
        <f t="shared" si="96"/>
        <v>1</v>
      </c>
      <c r="Z739" s="25" t="str">
        <f t="shared" si="97"/>
        <v>Monday</v>
      </c>
      <c r="AA739" s="25" t="str">
        <f t="shared" si="98"/>
        <v>Tuesday</v>
      </c>
      <c r="AB739" s="25" t="str">
        <f>VLOOKUP(U739,'Currency Sheet'!A:C,3,)</f>
        <v>DOLLAR</v>
      </c>
      <c r="AC739" s="67" t="str">
        <f>VLOOKUP(P739,'Customer List'!B:D,3,)</f>
        <v>OutStation</v>
      </c>
    </row>
    <row r="740" spans="1:29" hidden="1" x14ac:dyDescent="0.25">
      <c r="A740" s="25">
        <f t="shared" si="100"/>
        <v>739</v>
      </c>
      <c r="B740" s="25">
        <v>919950</v>
      </c>
      <c r="C740" s="45">
        <v>45831</v>
      </c>
      <c r="D740" s="45">
        <v>45836</v>
      </c>
      <c r="E740" s="8">
        <v>395.25</v>
      </c>
      <c r="F740" s="8">
        <f t="shared" si="94"/>
        <v>34782</v>
      </c>
      <c r="G740" s="54">
        <f t="shared" si="99"/>
        <v>34782</v>
      </c>
      <c r="H740" s="25" t="s">
        <v>708</v>
      </c>
      <c r="I740" s="25"/>
      <c r="J740" s="25">
        <v>1</v>
      </c>
      <c r="K740" s="25">
        <v>1</v>
      </c>
      <c r="L740" s="25">
        <f t="shared" si="95"/>
        <v>0</v>
      </c>
      <c r="M740" s="25" t="s">
        <v>724</v>
      </c>
      <c r="N740" s="45">
        <v>45838</v>
      </c>
      <c r="O740" s="54">
        <v>35212.800000000003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6"/>
        <v>0</v>
      </c>
      <c r="Z740" s="25" t="str">
        <f t="shared" si="97"/>
        <v>Monday</v>
      </c>
      <c r="AA740" s="25" t="str">
        <f t="shared" si="98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idden="1" x14ac:dyDescent="0.25">
      <c r="A741" s="25">
        <f t="shared" si="100"/>
        <v>740</v>
      </c>
      <c r="B741" s="25">
        <v>919950</v>
      </c>
      <c r="C741" s="45">
        <v>45831</v>
      </c>
      <c r="D741" s="45">
        <v>45836</v>
      </c>
      <c r="E741" s="8">
        <v>684.25</v>
      </c>
      <c r="F741" s="8">
        <f t="shared" si="94"/>
        <v>60214</v>
      </c>
      <c r="G741" s="54">
        <f t="shared" si="99"/>
        <v>60214</v>
      </c>
      <c r="H741" s="25" t="s">
        <v>709</v>
      </c>
      <c r="I741" s="25"/>
      <c r="J741" s="25">
        <v>1</v>
      </c>
      <c r="K741" s="25">
        <v>1</v>
      </c>
      <c r="L741" s="25">
        <f t="shared" si="95"/>
        <v>0</v>
      </c>
      <c r="M741" s="25" t="s">
        <v>726</v>
      </c>
      <c r="N741" s="45">
        <v>45838</v>
      </c>
      <c r="O741" s="54">
        <v>70000</v>
      </c>
      <c r="P741" s="25" t="s">
        <v>727</v>
      </c>
      <c r="Q741" s="25" t="s">
        <v>637</v>
      </c>
      <c r="R741" s="25" t="s">
        <v>725</v>
      </c>
      <c r="S741" s="3">
        <v>4</v>
      </c>
      <c r="T741" s="55"/>
      <c r="U741" s="25" t="s">
        <v>611</v>
      </c>
      <c r="V741" s="25" t="str">
        <f>VLOOKUP(P741,'Customer List'!B:C,2,)</f>
        <v>Ghaziabad</v>
      </c>
      <c r="W741" s="56"/>
      <c r="X741" s="45">
        <v>45838</v>
      </c>
      <c r="Y741" s="25">
        <f t="shared" si="96"/>
        <v>0</v>
      </c>
      <c r="Z741" s="25" t="str">
        <f t="shared" si="97"/>
        <v>Monday</v>
      </c>
      <c r="AA741" s="25" t="str">
        <f t="shared" si="98"/>
        <v>Monday</v>
      </c>
      <c r="AB741" s="25" t="str">
        <f>VLOOKUP(U741,'Currency Sheet'!A:C,3,)</f>
        <v>DOLLAR</v>
      </c>
      <c r="AC741" s="67" t="str">
        <f>VLOOKUP(P741,'Customer List'!B:D,3,)</f>
        <v>Local</v>
      </c>
    </row>
    <row r="742" spans="1:29" ht="30" hidden="1" x14ac:dyDescent="0.25">
      <c r="A742" s="25">
        <f t="shared" si="100"/>
        <v>741</v>
      </c>
      <c r="B742" s="25">
        <v>100039473</v>
      </c>
      <c r="C742" s="45">
        <v>45836</v>
      </c>
      <c r="D742" s="45">
        <v>45836</v>
      </c>
      <c r="E742" s="8">
        <v>8632</v>
      </c>
      <c r="F742" s="8">
        <f t="shared" si="94"/>
        <v>8632</v>
      </c>
      <c r="G742" s="54">
        <f t="shared" si="99"/>
        <v>17264</v>
      </c>
      <c r="H742" s="25" t="s">
        <v>710</v>
      </c>
      <c r="I742" s="25"/>
      <c r="J742" s="25">
        <v>2</v>
      </c>
      <c r="K742" s="25">
        <v>2</v>
      </c>
      <c r="L742" s="25">
        <f t="shared" si="95"/>
        <v>0</v>
      </c>
      <c r="M742" s="25" t="s">
        <v>745</v>
      </c>
      <c r="N742" s="45">
        <v>45839</v>
      </c>
      <c r="O742" s="54">
        <v>15537.6</v>
      </c>
      <c r="P742" s="25" t="s">
        <v>625</v>
      </c>
      <c r="Q742" s="25" t="s">
        <v>637</v>
      </c>
      <c r="R742" s="25" t="s">
        <v>638</v>
      </c>
      <c r="S742" s="3">
        <v>4</v>
      </c>
      <c r="T742" s="55" t="s">
        <v>746</v>
      </c>
      <c r="U742" s="25" t="s">
        <v>739</v>
      </c>
      <c r="V742" s="25" t="str">
        <f>VLOOKUP(P742,'Customer List'!B:C,2,)</f>
        <v>Delhi</v>
      </c>
      <c r="W742" s="56"/>
      <c r="X742" s="45">
        <v>45839</v>
      </c>
      <c r="Y742" s="25">
        <f t="shared" si="96"/>
        <v>0</v>
      </c>
      <c r="Z742" s="25" t="str">
        <f t="shared" si="97"/>
        <v>Tuesday</v>
      </c>
      <c r="AA742" s="25" t="str">
        <f t="shared" si="98"/>
        <v>Tuesday</v>
      </c>
      <c r="AB742" s="25" t="str">
        <f>VLOOKUP(U742,'Currency Sheet'!A:C,3,)</f>
        <v>INR</v>
      </c>
      <c r="AC742" s="67" t="str">
        <f>VLOOKUP(P742,'Customer List'!B:D,3,)</f>
        <v>Local</v>
      </c>
    </row>
    <row r="743" spans="1:29" hidden="1" x14ac:dyDescent="0.25">
      <c r="A743" s="25">
        <f t="shared" si="100"/>
        <v>742</v>
      </c>
      <c r="B743" s="25">
        <v>4513060194</v>
      </c>
      <c r="C743" s="45">
        <v>45834</v>
      </c>
      <c r="D743" s="45">
        <v>45838</v>
      </c>
      <c r="E743" s="8">
        <v>487219.85</v>
      </c>
      <c r="F743" s="8">
        <f t="shared" si="94"/>
        <v>487219.85</v>
      </c>
      <c r="G743" s="54">
        <f t="shared" si="99"/>
        <v>487219.85</v>
      </c>
      <c r="H743" s="25" t="s">
        <v>1191</v>
      </c>
      <c r="I743" s="25" t="s">
        <v>4737</v>
      </c>
      <c r="J743" s="25">
        <v>1</v>
      </c>
      <c r="K743" s="25"/>
      <c r="L743" s="25">
        <f t="shared" si="95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6"/>
        <v/>
      </c>
      <c r="Z743" s="25" t="str">
        <f t="shared" si="97"/>
        <v/>
      </c>
      <c r="AA743" s="25" t="str">
        <f t="shared" si="98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hidden="1" x14ac:dyDescent="0.25">
      <c r="A744" s="25">
        <f t="shared" si="100"/>
        <v>743</v>
      </c>
      <c r="B744" s="25">
        <v>4513060239</v>
      </c>
      <c r="C744" s="45">
        <v>45836</v>
      </c>
      <c r="D744" s="45">
        <v>45838</v>
      </c>
      <c r="E744" s="8">
        <v>135000</v>
      </c>
      <c r="F744" s="8">
        <f t="shared" si="94"/>
        <v>135000</v>
      </c>
      <c r="G744" s="54">
        <f t="shared" si="99"/>
        <v>135000</v>
      </c>
      <c r="H744" s="25" t="s">
        <v>1194</v>
      </c>
      <c r="I744" s="25" t="s">
        <v>4738</v>
      </c>
      <c r="J744" s="25">
        <v>1</v>
      </c>
      <c r="K744" s="25"/>
      <c r="L744" s="25">
        <f t="shared" si="95"/>
        <v>1</v>
      </c>
      <c r="M744" s="25"/>
      <c r="N744" s="45"/>
      <c r="O744" s="54"/>
      <c r="P744" s="25" t="s">
        <v>2031</v>
      </c>
      <c r="Q744" s="25"/>
      <c r="R744" s="25"/>
      <c r="S744" s="3" t="s">
        <v>300</v>
      </c>
      <c r="T744" s="55" t="s">
        <v>1192</v>
      </c>
      <c r="U744" s="25" t="s">
        <v>1193</v>
      </c>
      <c r="V744" s="25" t="str">
        <f>VLOOKUP(P744,'Customer List'!B:C,2,)</f>
        <v>STOCK</v>
      </c>
      <c r="W744" s="56" t="s">
        <v>1149</v>
      </c>
      <c r="X744" s="45"/>
      <c r="Y744" s="25" t="str">
        <f t="shared" si="96"/>
        <v/>
      </c>
      <c r="Z744" s="25" t="str">
        <f t="shared" si="97"/>
        <v/>
      </c>
      <c r="AA744" s="25" t="str">
        <f t="shared" si="98"/>
        <v/>
      </c>
      <c r="AB744" s="25" t="str">
        <f>VLOOKUP(U744,'Currency Sheet'!A:C,3,)</f>
        <v>INR</v>
      </c>
      <c r="AC744" s="67" t="str">
        <f>VLOOKUP(P744,'Customer List'!B:D,3,)</f>
        <v>STOCK</v>
      </c>
    </row>
    <row r="745" spans="1:29" hidden="1" x14ac:dyDescent="0.25">
      <c r="A745" s="25">
        <f t="shared" si="100"/>
        <v>744</v>
      </c>
      <c r="B745" s="25" t="s">
        <v>738</v>
      </c>
      <c r="C745" s="45">
        <v>45833</v>
      </c>
      <c r="D745" s="45">
        <v>45838</v>
      </c>
      <c r="E745" s="8">
        <v>129</v>
      </c>
      <c r="F745" s="8">
        <f t="shared" si="94"/>
        <v>11352</v>
      </c>
      <c r="G745" s="54">
        <f t="shared" si="99"/>
        <v>22704</v>
      </c>
      <c r="H745" s="25">
        <v>100216</v>
      </c>
      <c r="I745" s="25" t="s">
        <v>1376</v>
      </c>
      <c r="J745" s="25">
        <v>2</v>
      </c>
      <c r="K745" s="25">
        <v>2</v>
      </c>
      <c r="L745" s="25">
        <f t="shared" si="95"/>
        <v>0</v>
      </c>
      <c r="M745" s="25" t="s">
        <v>996</v>
      </c>
      <c r="N745" s="45">
        <v>45847</v>
      </c>
      <c r="O745" s="54">
        <v>38787.08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6"/>
        <v>0</v>
      </c>
      <c r="Z745" s="25" t="str">
        <f t="shared" si="97"/>
        <v>Wednesday</v>
      </c>
      <c r="AA745" s="25" t="str">
        <f t="shared" si="98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hidden="1" x14ac:dyDescent="0.25">
      <c r="A746" s="25">
        <f t="shared" si="100"/>
        <v>745</v>
      </c>
      <c r="B746" s="25" t="s">
        <v>738</v>
      </c>
      <c r="C746" s="45">
        <v>45833</v>
      </c>
      <c r="D746" s="45">
        <v>45838</v>
      </c>
      <c r="E746" s="8">
        <v>118.8</v>
      </c>
      <c r="F746" s="8">
        <f t="shared" si="94"/>
        <v>10454.4</v>
      </c>
      <c r="G746" s="54">
        <f t="shared" si="99"/>
        <v>20908.8</v>
      </c>
      <c r="H746" s="25">
        <v>100722</v>
      </c>
      <c r="I746" s="25" t="s">
        <v>1280</v>
      </c>
      <c r="J746" s="25">
        <v>2</v>
      </c>
      <c r="K746" s="25">
        <v>2</v>
      </c>
      <c r="L746" s="25">
        <f t="shared" si="95"/>
        <v>0</v>
      </c>
      <c r="M746" s="25" t="s">
        <v>996</v>
      </c>
      <c r="N746" s="45">
        <v>45847</v>
      </c>
      <c r="O746" s="54">
        <v>35720.199999999997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6"/>
        <v>0</v>
      </c>
      <c r="Z746" s="25" t="str">
        <f t="shared" si="97"/>
        <v>Wednesday</v>
      </c>
      <c r="AA746" s="25" t="str">
        <f t="shared" si="98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hidden="1" x14ac:dyDescent="0.25">
      <c r="A747" s="25">
        <f t="shared" si="100"/>
        <v>746</v>
      </c>
      <c r="B747" s="25" t="s">
        <v>738</v>
      </c>
      <c r="C747" s="45">
        <v>45833</v>
      </c>
      <c r="D747" s="45">
        <v>45838</v>
      </c>
      <c r="E747" s="8">
        <v>201</v>
      </c>
      <c r="F747" s="8">
        <f t="shared" si="94"/>
        <v>17688</v>
      </c>
      <c r="G747" s="54">
        <f t="shared" si="99"/>
        <v>53064</v>
      </c>
      <c r="H747" s="25">
        <v>103047</v>
      </c>
      <c r="I747" s="25" t="s">
        <v>1382</v>
      </c>
      <c r="J747" s="25">
        <v>3</v>
      </c>
      <c r="K747" s="25">
        <v>3</v>
      </c>
      <c r="L747" s="25">
        <f t="shared" si="95"/>
        <v>0</v>
      </c>
      <c r="M747" s="25" t="s">
        <v>996</v>
      </c>
      <c r="N747" s="45">
        <v>45847</v>
      </c>
      <c r="O747" s="54">
        <v>72522.81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6"/>
        <v>0</v>
      </c>
      <c r="Z747" s="25" t="str">
        <f t="shared" si="97"/>
        <v>Wednesday</v>
      </c>
      <c r="AA747" s="25" t="str">
        <f t="shared" si="98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hidden="1" x14ac:dyDescent="0.25">
      <c r="A748" s="25">
        <f t="shared" si="100"/>
        <v>747</v>
      </c>
      <c r="B748" s="25" t="s">
        <v>738</v>
      </c>
      <c r="C748" s="45">
        <v>45833</v>
      </c>
      <c r="D748" s="45">
        <v>45838</v>
      </c>
      <c r="E748" s="8">
        <v>194.4</v>
      </c>
      <c r="F748" s="8">
        <f t="shared" si="94"/>
        <v>17107.2</v>
      </c>
      <c r="G748" s="54">
        <f t="shared" si="99"/>
        <v>34214.400000000001</v>
      </c>
      <c r="H748" s="25">
        <v>104448</v>
      </c>
      <c r="I748" s="25" t="s">
        <v>1629</v>
      </c>
      <c r="J748" s="25">
        <v>2</v>
      </c>
      <c r="K748" s="25">
        <v>2</v>
      </c>
      <c r="L748" s="25">
        <f t="shared" si="95"/>
        <v>0</v>
      </c>
      <c r="M748" s="25" t="s">
        <v>996</v>
      </c>
      <c r="N748" s="45">
        <v>45847</v>
      </c>
      <c r="O748" s="54">
        <v>58451.22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6"/>
        <v>0</v>
      </c>
      <c r="Z748" s="25" t="str">
        <f t="shared" si="97"/>
        <v>Wednesday</v>
      </c>
      <c r="AA748" s="25" t="str">
        <f t="shared" si="98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hidden="1" x14ac:dyDescent="0.25">
      <c r="A749" s="25">
        <f t="shared" si="100"/>
        <v>748</v>
      </c>
      <c r="B749" s="25" t="s">
        <v>738</v>
      </c>
      <c r="C749" s="45">
        <v>45833</v>
      </c>
      <c r="D749" s="45">
        <v>45838</v>
      </c>
      <c r="E749" s="8">
        <v>146.4</v>
      </c>
      <c r="F749" s="8">
        <f t="shared" si="94"/>
        <v>12883.2</v>
      </c>
      <c r="G749" s="54">
        <f t="shared" si="99"/>
        <v>25766.400000000001</v>
      </c>
      <c r="H749" s="25">
        <v>116006</v>
      </c>
      <c r="I749" s="25" t="s">
        <v>1425</v>
      </c>
      <c r="J749" s="25">
        <v>2</v>
      </c>
      <c r="K749" s="25">
        <v>2</v>
      </c>
      <c r="L749" s="25">
        <f t="shared" si="95"/>
        <v>0</v>
      </c>
      <c r="M749" s="25" t="s">
        <v>996</v>
      </c>
      <c r="N749" s="45">
        <v>45847</v>
      </c>
      <c r="O749" s="54">
        <v>44018.82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6"/>
        <v>0</v>
      </c>
      <c r="Z749" s="25" t="str">
        <f t="shared" si="97"/>
        <v>Wednesday</v>
      </c>
      <c r="AA749" s="25" t="str">
        <f t="shared" si="98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hidden="1" x14ac:dyDescent="0.25">
      <c r="A750" s="25">
        <f t="shared" si="100"/>
        <v>749</v>
      </c>
      <c r="B750" s="25" t="s">
        <v>738</v>
      </c>
      <c r="C750" s="45">
        <v>45833</v>
      </c>
      <c r="D750" s="45">
        <v>45838</v>
      </c>
      <c r="E750" s="8">
        <v>137.4</v>
      </c>
      <c r="F750" s="8">
        <f t="shared" si="94"/>
        <v>12091.2</v>
      </c>
      <c r="G750" s="54">
        <f t="shared" si="99"/>
        <v>12091.2</v>
      </c>
      <c r="H750" s="25">
        <v>117312</v>
      </c>
      <c r="I750" s="25" t="s">
        <v>1630</v>
      </c>
      <c r="J750" s="25">
        <v>1</v>
      </c>
      <c r="K750" s="25">
        <v>1</v>
      </c>
      <c r="L750" s="25">
        <f t="shared" si="95"/>
        <v>0</v>
      </c>
      <c r="M750" s="25" t="s">
        <v>994</v>
      </c>
      <c r="N750" s="45">
        <v>45847</v>
      </c>
      <c r="O750" s="54">
        <v>20656.37</v>
      </c>
      <c r="P750" s="25" t="s">
        <v>50</v>
      </c>
      <c r="Q750" s="25" t="s">
        <v>637</v>
      </c>
      <c r="R750" s="25" t="s">
        <v>638</v>
      </c>
      <c r="S750" s="3">
        <v>4</v>
      </c>
      <c r="T750" s="55" t="s">
        <v>997</v>
      </c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6"/>
        <v>0</v>
      </c>
      <c r="Z750" s="25" t="str">
        <f t="shared" si="97"/>
        <v>Wednesday</v>
      </c>
      <c r="AA750" s="25" t="str">
        <f t="shared" si="98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hidden="1" x14ac:dyDescent="0.25">
      <c r="A751" s="25">
        <f t="shared" si="100"/>
        <v>750</v>
      </c>
      <c r="B751" s="25" t="s">
        <v>738</v>
      </c>
      <c r="C751" s="45">
        <v>45833</v>
      </c>
      <c r="D751" s="45">
        <v>45838</v>
      </c>
      <c r="E751" s="8">
        <v>224.4</v>
      </c>
      <c r="F751" s="8">
        <f t="shared" si="94"/>
        <v>19747.2</v>
      </c>
      <c r="G751" s="54">
        <f t="shared" si="99"/>
        <v>19747.2</v>
      </c>
      <c r="H751" s="25">
        <v>154304</v>
      </c>
      <c r="I751" s="25" t="s">
        <v>1631</v>
      </c>
      <c r="J751" s="25">
        <v>1</v>
      </c>
      <c r="K751" s="25">
        <v>1</v>
      </c>
      <c r="L751" s="25">
        <f t="shared" si="95"/>
        <v>0</v>
      </c>
      <c r="M751" s="25" t="s">
        <v>995</v>
      </c>
      <c r="N751" s="45">
        <v>45847</v>
      </c>
      <c r="O751" s="54">
        <v>33735.74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6"/>
        <v>0</v>
      </c>
      <c r="Z751" s="25" t="str">
        <f t="shared" si="97"/>
        <v>Wednesday</v>
      </c>
      <c r="AA751" s="25" t="str">
        <f t="shared" si="98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hidden="1" x14ac:dyDescent="0.25">
      <c r="A752" s="25">
        <f t="shared" si="100"/>
        <v>751</v>
      </c>
      <c r="B752" s="25" t="s">
        <v>738</v>
      </c>
      <c r="C752" s="45">
        <v>45833</v>
      </c>
      <c r="D752" s="45">
        <v>45838</v>
      </c>
      <c r="E752" s="8">
        <v>321.75</v>
      </c>
      <c r="F752" s="8">
        <f t="shared" si="94"/>
        <v>28314</v>
      </c>
      <c r="G752" s="54">
        <f t="shared" si="99"/>
        <v>28314</v>
      </c>
      <c r="H752" s="25">
        <v>396414</v>
      </c>
      <c r="I752" s="25" t="s">
        <v>1603</v>
      </c>
      <c r="J752" s="25">
        <v>1</v>
      </c>
      <c r="K752" s="25">
        <v>1</v>
      </c>
      <c r="L752" s="25">
        <f t="shared" si="95"/>
        <v>0</v>
      </c>
      <c r="M752" s="25" t="s">
        <v>995</v>
      </c>
      <c r="N752" s="45">
        <v>45847</v>
      </c>
      <c r="O752" s="54">
        <v>38696.870000000003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6"/>
        <v>0</v>
      </c>
      <c r="Z752" s="25" t="str">
        <f t="shared" si="97"/>
        <v>Wednesday</v>
      </c>
      <c r="AA752" s="25" t="str">
        <f t="shared" si="98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hidden="1" x14ac:dyDescent="0.25">
      <c r="A753" s="25">
        <f t="shared" si="100"/>
        <v>752</v>
      </c>
      <c r="B753" s="25" t="s">
        <v>738</v>
      </c>
      <c r="C753" s="45">
        <v>45833</v>
      </c>
      <c r="D753" s="45">
        <v>45838</v>
      </c>
      <c r="E753" s="8">
        <v>268.5</v>
      </c>
      <c r="F753" s="8">
        <f t="shared" si="94"/>
        <v>23628</v>
      </c>
      <c r="G753" s="54">
        <f t="shared" si="99"/>
        <v>23628</v>
      </c>
      <c r="H753" s="25">
        <v>400430</v>
      </c>
      <c r="I753" s="25" t="s">
        <v>1632</v>
      </c>
      <c r="J753" s="25">
        <v>1</v>
      </c>
      <c r="K753" s="25">
        <v>1</v>
      </c>
      <c r="L753" s="25">
        <f t="shared" si="95"/>
        <v>0</v>
      </c>
      <c r="M753" s="25" t="s">
        <v>995</v>
      </c>
      <c r="N753" s="45">
        <v>45847</v>
      </c>
      <c r="O753" s="54">
        <v>32292.5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6"/>
        <v>0</v>
      </c>
      <c r="Z753" s="25" t="str">
        <f t="shared" si="97"/>
        <v>Wednesday</v>
      </c>
      <c r="AA753" s="25" t="str">
        <f t="shared" si="98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hidden="1" x14ac:dyDescent="0.25">
      <c r="A754" s="25">
        <f t="shared" si="100"/>
        <v>753</v>
      </c>
      <c r="B754" s="25" t="s">
        <v>738</v>
      </c>
      <c r="C754" s="45">
        <v>45833</v>
      </c>
      <c r="D754" s="45">
        <v>45838</v>
      </c>
      <c r="E754" s="8">
        <v>189.75</v>
      </c>
      <c r="F754" s="8">
        <f t="shared" si="94"/>
        <v>16698</v>
      </c>
      <c r="G754" s="54">
        <f t="shared" si="99"/>
        <v>16698</v>
      </c>
      <c r="H754" s="25">
        <v>400438</v>
      </c>
      <c r="I754" s="25" t="s">
        <v>1633</v>
      </c>
      <c r="J754" s="25">
        <v>1</v>
      </c>
      <c r="K754" s="25">
        <v>1</v>
      </c>
      <c r="L754" s="25">
        <f t="shared" si="95"/>
        <v>0</v>
      </c>
      <c r="M754" s="25" t="s">
        <v>995</v>
      </c>
      <c r="N754" s="45">
        <v>45847</v>
      </c>
      <c r="O754" s="54">
        <v>22821.23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6"/>
        <v>0</v>
      </c>
      <c r="Z754" s="25" t="str">
        <f t="shared" si="97"/>
        <v>Wednesday</v>
      </c>
      <c r="AA754" s="25" t="str">
        <f t="shared" si="98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hidden="1" x14ac:dyDescent="0.25">
      <c r="A755" s="25">
        <f t="shared" si="100"/>
        <v>754</v>
      </c>
      <c r="B755" s="25" t="s">
        <v>738</v>
      </c>
      <c r="C755" s="45">
        <v>45833</v>
      </c>
      <c r="D755" s="45">
        <v>45838</v>
      </c>
      <c r="E755" s="8">
        <v>210.75</v>
      </c>
      <c r="F755" s="8">
        <f t="shared" si="94"/>
        <v>18546</v>
      </c>
      <c r="G755" s="54">
        <f t="shared" si="99"/>
        <v>18546</v>
      </c>
      <c r="H755" s="25">
        <v>400441</v>
      </c>
      <c r="I755" s="25" t="s">
        <v>1634</v>
      </c>
      <c r="J755" s="25">
        <v>1</v>
      </c>
      <c r="K755" s="25">
        <v>1</v>
      </c>
      <c r="L755" s="25">
        <f t="shared" si="95"/>
        <v>0</v>
      </c>
      <c r="M755" s="25" t="s">
        <v>995</v>
      </c>
      <c r="N755" s="45">
        <v>45847</v>
      </c>
      <c r="O755" s="54">
        <v>25346.9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6"/>
        <v>0</v>
      </c>
      <c r="Z755" s="25" t="str">
        <f t="shared" si="97"/>
        <v>Wednesday</v>
      </c>
      <c r="AA755" s="25" t="str">
        <f t="shared" si="98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hidden="1" x14ac:dyDescent="0.25">
      <c r="A756" s="25">
        <f t="shared" si="100"/>
        <v>755</v>
      </c>
      <c r="B756" s="25" t="s">
        <v>738</v>
      </c>
      <c r="C756" s="45">
        <v>45833</v>
      </c>
      <c r="D756" s="45">
        <v>45838</v>
      </c>
      <c r="E756" s="8">
        <v>39</v>
      </c>
      <c r="F756" s="8">
        <f t="shared" si="94"/>
        <v>3432</v>
      </c>
      <c r="G756" s="54">
        <f t="shared" si="99"/>
        <v>6864</v>
      </c>
      <c r="H756" s="25">
        <v>420601</v>
      </c>
      <c r="I756" s="25" t="s">
        <v>1255</v>
      </c>
      <c r="J756" s="25">
        <v>2</v>
      </c>
      <c r="K756" s="25">
        <v>2</v>
      </c>
      <c r="L756" s="25">
        <f t="shared" si="95"/>
        <v>0</v>
      </c>
      <c r="M756" s="25" t="s">
        <v>996</v>
      </c>
      <c r="N756" s="45">
        <v>45847</v>
      </c>
      <c r="O756" s="54">
        <v>11726.34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6"/>
        <v>0</v>
      </c>
      <c r="Z756" s="25" t="str">
        <f t="shared" si="97"/>
        <v>Wednesday</v>
      </c>
      <c r="AA756" s="25" t="str">
        <f t="shared" si="98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hidden="1" x14ac:dyDescent="0.25">
      <c r="A757" s="25">
        <f t="shared" si="100"/>
        <v>756</v>
      </c>
      <c r="B757" s="25" t="s">
        <v>738</v>
      </c>
      <c r="C757" s="45">
        <v>45833</v>
      </c>
      <c r="D757" s="45">
        <v>45838</v>
      </c>
      <c r="E757" s="8">
        <v>181.5</v>
      </c>
      <c r="F757" s="8">
        <f t="shared" si="94"/>
        <v>15972</v>
      </c>
      <c r="G757" s="54">
        <f t="shared" si="99"/>
        <v>47916</v>
      </c>
      <c r="H757" s="25">
        <v>505830</v>
      </c>
      <c r="I757" s="25" t="s">
        <v>1522</v>
      </c>
      <c r="J757" s="25">
        <v>3</v>
      </c>
      <c r="K757" s="25">
        <v>3</v>
      </c>
      <c r="L757" s="25">
        <f t="shared" si="95"/>
        <v>0</v>
      </c>
      <c r="M757" s="25" t="s">
        <v>996</v>
      </c>
      <c r="N757" s="45">
        <v>45847</v>
      </c>
      <c r="O757" s="54">
        <v>65487.03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6"/>
        <v>0</v>
      </c>
      <c r="Z757" s="25" t="str">
        <f t="shared" si="97"/>
        <v>Wednesday</v>
      </c>
      <c r="AA757" s="25" t="str">
        <f t="shared" si="98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hidden="1" x14ac:dyDescent="0.25">
      <c r="A758" s="25">
        <f t="shared" si="100"/>
        <v>757</v>
      </c>
      <c r="B758" s="25" t="s">
        <v>738</v>
      </c>
      <c r="C758" s="45">
        <v>45833</v>
      </c>
      <c r="D758" s="45">
        <v>45838</v>
      </c>
      <c r="E758" s="8">
        <v>212.25</v>
      </c>
      <c r="F758" s="8">
        <f t="shared" si="94"/>
        <v>18678</v>
      </c>
      <c r="G758" s="54">
        <f t="shared" si="99"/>
        <v>18678</v>
      </c>
      <c r="H758" s="25">
        <v>505836</v>
      </c>
      <c r="I758" s="25" t="s">
        <v>1523</v>
      </c>
      <c r="J758" s="25">
        <v>1</v>
      </c>
      <c r="K758" s="25">
        <v>1</v>
      </c>
      <c r="L758" s="25">
        <f t="shared" si="95"/>
        <v>0</v>
      </c>
      <c r="M758" s="25" t="s">
        <v>995</v>
      </c>
      <c r="N758" s="45">
        <v>45847</v>
      </c>
      <c r="O758" s="54">
        <v>25527.31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6"/>
        <v>0</v>
      </c>
      <c r="Z758" s="25" t="str">
        <f t="shared" si="97"/>
        <v>Wednesday</v>
      </c>
      <c r="AA758" s="25" t="str">
        <f t="shared" si="98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idden="1" x14ac:dyDescent="0.25">
      <c r="A759" s="25">
        <f t="shared" si="100"/>
        <v>758</v>
      </c>
      <c r="B759" s="25" t="s">
        <v>738</v>
      </c>
      <c r="C759" s="45">
        <v>45833</v>
      </c>
      <c r="D759" s="45">
        <v>45838</v>
      </c>
      <c r="E759" s="8">
        <v>204.75</v>
      </c>
      <c r="F759" s="8">
        <f t="shared" si="94"/>
        <v>18018</v>
      </c>
      <c r="G759" s="54">
        <f t="shared" si="99"/>
        <v>18018</v>
      </c>
      <c r="H759" s="25">
        <v>506333</v>
      </c>
      <c r="I759" s="25" t="s">
        <v>1524</v>
      </c>
      <c r="J759" s="25">
        <v>1</v>
      </c>
      <c r="K759" s="25">
        <v>1</v>
      </c>
      <c r="L759" s="25">
        <f t="shared" si="95"/>
        <v>0</v>
      </c>
      <c r="M759" s="25" t="s">
        <v>995</v>
      </c>
      <c r="N759" s="45">
        <v>45847</v>
      </c>
      <c r="O759" s="54">
        <v>24625.279999999999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6"/>
        <v>0</v>
      </c>
      <c r="Z759" s="25" t="str">
        <f t="shared" si="97"/>
        <v>Wednesday</v>
      </c>
      <c r="AA759" s="25" t="str">
        <f t="shared" si="98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idden="1" x14ac:dyDescent="0.25">
      <c r="A760" s="25">
        <f t="shared" si="100"/>
        <v>759</v>
      </c>
      <c r="B760" s="25" t="s">
        <v>738</v>
      </c>
      <c r="C760" s="45">
        <v>45833</v>
      </c>
      <c r="D760" s="45">
        <v>45838</v>
      </c>
      <c r="E760" s="8">
        <v>193.8</v>
      </c>
      <c r="F760" s="8">
        <f t="shared" si="94"/>
        <v>17054.400000000001</v>
      </c>
      <c r="G760" s="54">
        <f t="shared" si="99"/>
        <v>34108.800000000003</v>
      </c>
      <c r="H760" s="25">
        <v>506346</v>
      </c>
      <c r="I760" s="25" t="s">
        <v>1635</v>
      </c>
      <c r="J760" s="25">
        <v>2</v>
      </c>
      <c r="K760" s="25">
        <v>2</v>
      </c>
      <c r="L760" s="25">
        <f t="shared" si="95"/>
        <v>0</v>
      </c>
      <c r="M760" s="25" t="s">
        <v>996</v>
      </c>
      <c r="N760" s="45">
        <v>45847</v>
      </c>
      <c r="O760" s="54">
        <v>58270.82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96"/>
        <v>0</v>
      </c>
      <c r="Z760" s="25" t="str">
        <f t="shared" si="97"/>
        <v>Wednesday</v>
      </c>
      <c r="AA760" s="25" t="str">
        <f t="shared" si="98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ht="30" hidden="1" x14ac:dyDescent="0.25">
      <c r="A761" s="25">
        <f t="shared" si="100"/>
        <v>760</v>
      </c>
      <c r="B761" s="25" t="s">
        <v>741</v>
      </c>
      <c r="C761" s="45">
        <v>45834</v>
      </c>
      <c r="D761" s="45">
        <v>45839</v>
      </c>
      <c r="E761" s="8">
        <v>5906.25</v>
      </c>
      <c r="F761" s="8">
        <f t="shared" si="94"/>
        <v>5906.25</v>
      </c>
      <c r="G761" s="54">
        <f t="shared" si="99"/>
        <v>5906.25</v>
      </c>
      <c r="H761" s="25">
        <v>93070</v>
      </c>
      <c r="I761" s="25" t="s">
        <v>742</v>
      </c>
      <c r="J761" s="25">
        <v>1</v>
      </c>
      <c r="K761" s="25">
        <v>1</v>
      </c>
      <c r="L761" s="25">
        <f t="shared" si="95"/>
        <v>0</v>
      </c>
      <c r="M761" s="25" t="s">
        <v>813</v>
      </c>
      <c r="N761" s="45">
        <v>45841</v>
      </c>
      <c r="O761" s="54" t="s">
        <v>813</v>
      </c>
      <c r="P761" s="25" t="s">
        <v>31</v>
      </c>
      <c r="Q761" s="25" t="s">
        <v>637</v>
      </c>
      <c r="R761" s="25" t="s">
        <v>725</v>
      </c>
      <c r="S761" s="3" t="s">
        <v>300</v>
      </c>
      <c r="T761" s="55" t="s">
        <v>860</v>
      </c>
      <c r="U761" s="25" t="s">
        <v>743</v>
      </c>
      <c r="V761" s="25" t="str">
        <f>VLOOKUP(P761,'Customer List'!B:C,2,)</f>
        <v>Delhi</v>
      </c>
      <c r="W761" s="56"/>
      <c r="X761" s="45">
        <v>45841</v>
      </c>
      <c r="Y761" s="25">
        <f t="shared" si="96"/>
        <v>0</v>
      </c>
      <c r="Z761" s="25" t="str">
        <f t="shared" si="97"/>
        <v>Thursday</v>
      </c>
      <c r="AA761" s="25" t="str">
        <f t="shared" si="98"/>
        <v>Thursday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hidden="1" x14ac:dyDescent="0.25">
      <c r="A762" s="25">
        <f t="shared" si="100"/>
        <v>761</v>
      </c>
      <c r="B762" s="25" t="s">
        <v>747</v>
      </c>
      <c r="C762" s="45">
        <v>45838</v>
      </c>
      <c r="D762" s="45">
        <v>45838</v>
      </c>
      <c r="E762" s="8">
        <v>6969.6</v>
      </c>
      <c r="F762" s="8">
        <f t="shared" si="94"/>
        <v>6969.6</v>
      </c>
      <c r="G762" s="54">
        <f t="shared" si="99"/>
        <v>13939.2</v>
      </c>
      <c r="H762" s="25">
        <v>31800022</v>
      </c>
      <c r="I762" s="25" t="s">
        <v>748</v>
      </c>
      <c r="J762" s="25">
        <v>2</v>
      </c>
      <c r="K762" s="25">
        <v>2</v>
      </c>
      <c r="L762" s="25">
        <f t="shared" si="95"/>
        <v>0</v>
      </c>
      <c r="M762" s="25" t="s">
        <v>745</v>
      </c>
      <c r="N762" s="45">
        <v>45839</v>
      </c>
      <c r="O762" s="54">
        <v>15488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6"/>
        <v>0</v>
      </c>
      <c r="Z762" s="25" t="str">
        <f t="shared" si="97"/>
        <v>Tuesday</v>
      </c>
      <c r="AA762" s="25" t="str">
        <f t="shared" si="98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hidden="1" x14ac:dyDescent="0.25">
      <c r="A763" s="25">
        <f t="shared" si="100"/>
        <v>762</v>
      </c>
      <c r="B763" s="25" t="s">
        <v>747</v>
      </c>
      <c r="C763" s="45">
        <v>45838</v>
      </c>
      <c r="D763" s="45">
        <v>45838</v>
      </c>
      <c r="E763" s="8">
        <v>13911</v>
      </c>
      <c r="F763" s="8">
        <f t="shared" si="94"/>
        <v>13911</v>
      </c>
      <c r="G763" s="54">
        <f t="shared" si="99"/>
        <v>13911</v>
      </c>
      <c r="H763" s="25">
        <v>89900</v>
      </c>
      <c r="I763" s="25" t="s">
        <v>749</v>
      </c>
      <c r="J763" s="25">
        <v>1</v>
      </c>
      <c r="K763" s="25">
        <v>1</v>
      </c>
      <c r="L763" s="25">
        <f t="shared" si="95"/>
        <v>0</v>
      </c>
      <c r="M763" s="25" t="s">
        <v>745</v>
      </c>
      <c r="N763" s="45">
        <v>45839</v>
      </c>
      <c r="O763" s="54">
        <v>19873</v>
      </c>
      <c r="P763" s="25" t="s">
        <v>625</v>
      </c>
      <c r="Q763" s="25" t="s">
        <v>637</v>
      </c>
      <c r="R763" s="25" t="s">
        <v>638</v>
      </c>
      <c r="S763" s="3" t="s">
        <v>300</v>
      </c>
      <c r="T763" s="55" t="s">
        <v>751</v>
      </c>
      <c r="U763" s="25" t="s">
        <v>2375</v>
      </c>
      <c r="V763" s="25" t="str">
        <f>VLOOKUP(P763,'Customer List'!B:C,2,)</f>
        <v>Delhi</v>
      </c>
      <c r="W763" s="56"/>
      <c r="X763" s="45">
        <v>45839</v>
      </c>
      <c r="Y763" s="25">
        <f t="shared" si="96"/>
        <v>0</v>
      </c>
      <c r="Z763" s="25" t="str">
        <f t="shared" si="97"/>
        <v>Tuesday</v>
      </c>
      <c r="AA763" s="25" t="str">
        <f t="shared" si="98"/>
        <v>Tuesday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hidden="1" x14ac:dyDescent="0.25">
      <c r="A764" s="25">
        <f t="shared" si="100"/>
        <v>763</v>
      </c>
      <c r="B764" s="25" t="s">
        <v>774</v>
      </c>
      <c r="C764" s="45">
        <v>45832</v>
      </c>
      <c r="D764" s="45">
        <v>45839</v>
      </c>
      <c r="E764" s="8">
        <v>291</v>
      </c>
      <c r="F764" s="8">
        <f t="shared" si="94"/>
        <v>25608</v>
      </c>
      <c r="G764" s="54">
        <f t="shared" si="99"/>
        <v>25608</v>
      </c>
      <c r="H764" s="25" t="s">
        <v>752</v>
      </c>
      <c r="I764" s="25" t="s">
        <v>778</v>
      </c>
      <c r="J764" s="25">
        <v>1</v>
      </c>
      <c r="K764" s="25">
        <v>1</v>
      </c>
      <c r="L764" s="25">
        <f t="shared" si="95"/>
        <v>0</v>
      </c>
      <c r="M764" s="25" t="s">
        <v>814</v>
      </c>
      <c r="N764" s="45">
        <v>45841</v>
      </c>
      <c r="O764" s="54">
        <v>33511.25</v>
      </c>
      <c r="P764" s="25" t="s">
        <v>31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Delhi</v>
      </c>
      <c r="W764" s="56"/>
      <c r="X764" s="45">
        <v>45841</v>
      </c>
      <c r="Y764" s="25">
        <f t="shared" si="96"/>
        <v>0</v>
      </c>
      <c r="Z764" s="25" t="str">
        <f t="shared" si="97"/>
        <v>Thursday</v>
      </c>
      <c r="AA764" s="25" t="str">
        <f t="shared" si="98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hidden="1" x14ac:dyDescent="0.25">
      <c r="A765" s="25">
        <f t="shared" si="100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94"/>
        <v>17688</v>
      </c>
      <c r="G765" s="54">
        <f t="shared" si="99"/>
        <v>17688</v>
      </c>
      <c r="H765" s="25" t="s">
        <v>753</v>
      </c>
      <c r="I765" s="25" t="s">
        <v>779</v>
      </c>
      <c r="J765" s="25">
        <v>1</v>
      </c>
      <c r="K765" s="25">
        <v>1</v>
      </c>
      <c r="L765" s="25">
        <f t="shared" si="95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6"/>
        <v>0</v>
      </c>
      <c r="Z765" s="25" t="str">
        <f t="shared" si="97"/>
        <v>Thursday</v>
      </c>
      <c r="AA765" s="25" t="str">
        <f t="shared" si="98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hidden="1" x14ac:dyDescent="0.25">
      <c r="A766" s="25">
        <f t="shared" si="100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94"/>
        <v>17688</v>
      </c>
      <c r="G766" s="54">
        <f t="shared" si="99"/>
        <v>17688</v>
      </c>
      <c r="H766" s="25" t="s">
        <v>754</v>
      </c>
      <c r="I766" s="25" t="s">
        <v>780</v>
      </c>
      <c r="J766" s="25">
        <v>1</v>
      </c>
      <c r="K766" s="25">
        <v>1</v>
      </c>
      <c r="L766" s="25">
        <f t="shared" si="95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6"/>
        <v>0</v>
      </c>
      <c r="Z766" s="25" t="str">
        <f t="shared" si="97"/>
        <v>Thursday</v>
      </c>
      <c r="AA766" s="25" t="str">
        <f t="shared" si="98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hidden="1" x14ac:dyDescent="0.25">
      <c r="A767" s="25">
        <f t="shared" si="100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94"/>
        <v>17688</v>
      </c>
      <c r="G767" s="54">
        <f t="shared" si="99"/>
        <v>17688</v>
      </c>
      <c r="H767" s="25" t="s">
        <v>755</v>
      </c>
      <c r="I767" s="25" t="s">
        <v>781</v>
      </c>
      <c r="J767" s="25">
        <v>1</v>
      </c>
      <c r="K767" s="25">
        <v>1</v>
      </c>
      <c r="L767" s="25">
        <f t="shared" si="95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6"/>
        <v>0</v>
      </c>
      <c r="Z767" s="25" t="str">
        <f t="shared" si="97"/>
        <v>Thursday</v>
      </c>
      <c r="AA767" s="25" t="str">
        <f t="shared" si="98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hidden="1" x14ac:dyDescent="0.25">
      <c r="A768" s="25">
        <f t="shared" si="100"/>
        <v>767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94"/>
        <v>17688</v>
      </c>
      <c r="G768" s="54">
        <f t="shared" si="99"/>
        <v>17688</v>
      </c>
      <c r="H768" s="25" t="s">
        <v>756</v>
      </c>
      <c r="I768" s="25" t="s">
        <v>782</v>
      </c>
      <c r="J768" s="25">
        <v>1</v>
      </c>
      <c r="K768" s="25">
        <v>1</v>
      </c>
      <c r="L768" s="25">
        <f t="shared" si="95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96"/>
        <v>0</v>
      </c>
      <c r="Z768" s="25" t="str">
        <f t="shared" si="97"/>
        <v>Thursday</v>
      </c>
      <c r="AA768" s="25" t="str">
        <f t="shared" si="98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hidden="1" x14ac:dyDescent="0.25">
      <c r="A769" s="25">
        <f t="shared" si="100"/>
        <v>768</v>
      </c>
      <c r="B769" s="25" t="s">
        <v>774</v>
      </c>
      <c r="C769" s="45">
        <v>45832</v>
      </c>
      <c r="D769" s="45">
        <v>45839</v>
      </c>
      <c r="E769" s="8">
        <v>374</v>
      </c>
      <c r="F769" s="8">
        <f t="shared" si="94"/>
        <v>32912</v>
      </c>
      <c r="G769" s="54">
        <f t="shared" si="99"/>
        <v>32912</v>
      </c>
      <c r="H769" s="25" t="s">
        <v>757</v>
      </c>
      <c r="I769" s="25" t="s">
        <v>783</v>
      </c>
      <c r="J769" s="25">
        <v>1</v>
      </c>
      <c r="K769" s="25">
        <v>1</v>
      </c>
      <c r="L769" s="25">
        <f t="shared" si="95"/>
        <v>0</v>
      </c>
      <c r="M769" s="25" t="s">
        <v>970</v>
      </c>
      <c r="N769" s="45">
        <v>45847</v>
      </c>
      <c r="O769" s="54">
        <v>48060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6"/>
        <v>1</v>
      </c>
      <c r="Z769" s="25" t="str">
        <f t="shared" si="97"/>
        <v>Wednesday</v>
      </c>
      <c r="AA769" s="25" t="str">
        <f t="shared" si="98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hidden="1" x14ac:dyDescent="0.25">
      <c r="A770" s="25">
        <f t="shared" si="100"/>
        <v>769</v>
      </c>
      <c r="B770" s="25" t="s">
        <v>774</v>
      </c>
      <c r="C770" s="45">
        <v>45832</v>
      </c>
      <c r="D770" s="45">
        <v>45839</v>
      </c>
      <c r="E770" s="8">
        <v>188</v>
      </c>
      <c r="F770" s="8">
        <f t="shared" si="94"/>
        <v>16544</v>
      </c>
      <c r="G770" s="54">
        <f t="shared" si="99"/>
        <v>16544</v>
      </c>
      <c r="H770" s="25" t="s">
        <v>373</v>
      </c>
      <c r="I770" s="25" t="s">
        <v>374</v>
      </c>
      <c r="J770" s="25">
        <v>1</v>
      </c>
      <c r="K770" s="25">
        <v>1</v>
      </c>
      <c r="L770" s="25">
        <f t="shared" si="95"/>
        <v>0</v>
      </c>
      <c r="M770" s="25" t="s">
        <v>970</v>
      </c>
      <c r="N770" s="45">
        <v>45847</v>
      </c>
      <c r="O770" s="54">
        <v>24210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si="96"/>
        <v>1</v>
      </c>
      <c r="Z770" s="25" t="str">
        <f t="shared" si="97"/>
        <v>Wednesday</v>
      </c>
      <c r="AA770" s="25" t="str">
        <f t="shared" si="98"/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hidden="1" x14ac:dyDescent="0.25">
      <c r="A771" s="25">
        <f t="shared" si="100"/>
        <v>770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ref="F771:F834" si="101">IF(AB771="DOLLAR",E771*88,E771)</f>
        <v>32912</v>
      </c>
      <c r="G771" s="54">
        <f t="shared" si="99"/>
        <v>32912</v>
      </c>
      <c r="H771" s="25" t="s">
        <v>758</v>
      </c>
      <c r="I771" s="25" t="s">
        <v>784</v>
      </c>
      <c r="J771" s="25">
        <v>1</v>
      </c>
      <c r="K771" s="25">
        <v>1</v>
      </c>
      <c r="L771" s="25">
        <f t="shared" ref="L771:L834" si="102">J771-K771</f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ref="Y771:Y834" si="103">IF(X771="", "", X771-N771)</f>
        <v>1</v>
      </c>
      <c r="Z771" s="25" t="str">
        <f t="shared" ref="Z771:Z834" si="104">IF(N771="", "", TEXT(N771, "dddd"))</f>
        <v>Wednesday</v>
      </c>
      <c r="AA771" s="25" t="str">
        <f t="shared" ref="AA771:AA834" si="105">IF(X771="", "", TEXT(X771, "dddd"))</f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hidden="1" x14ac:dyDescent="0.25">
      <c r="A772" s="25">
        <f t="shared" si="100"/>
        <v>771</v>
      </c>
      <c r="B772" s="25" t="s">
        <v>774</v>
      </c>
      <c r="C772" s="45">
        <v>45832</v>
      </c>
      <c r="D772" s="45">
        <v>45839</v>
      </c>
      <c r="E772" s="8">
        <v>291</v>
      </c>
      <c r="F772" s="8">
        <f t="shared" si="101"/>
        <v>25608</v>
      </c>
      <c r="G772" s="54">
        <f t="shared" si="99"/>
        <v>25608</v>
      </c>
      <c r="H772" s="25" t="s">
        <v>759</v>
      </c>
      <c r="I772" s="25" t="s">
        <v>785</v>
      </c>
      <c r="J772" s="25">
        <v>1</v>
      </c>
      <c r="K772" s="25">
        <v>1</v>
      </c>
      <c r="L772" s="25">
        <f t="shared" si="102"/>
        <v>0</v>
      </c>
      <c r="M772" s="25" t="s">
        <v>970</v>
      </c>
      <c r="N772" s="45">
        <v>45847</v>
      </c>
      <c r="O772" s="54">
        <v>37350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03"/>
        <v>1</v>
      </c>
      <c r="Z772" s="25" t="str">
        <f t="shared" si="104"/>
        <v>Wednesday</v>
      </c>
      <c r="AA772" s="25" t="str">
        <f t="shared" si="105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hidden="1" x14ac:dyDescent="0.25">
      <c r="A773" s="25">
        <f t="shared" si="100"/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101"/>
        <v>32912</v>
      </c>
      <c r="G773" s="54">
        <f t="shared" ref="G773:G836" si="106">F773*J773</f>
        <v>32912</v>
      </c>
      <c r="H773" s="25" t="s">
        <v>760</v>
      </c>
      <c r="I773" s="25" t="s">
        <v>786</v>
      </c>
      <c r="J773" s="25">
        <v>1</v>
      </c>
      <c r="K773" s="25">
        <v>1</v>
      </c>
      <c r="L773" s="25">
        <f t="shared" si="102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103"/>
        <v>2</v>
      </c>
      <c r="Z773" s="25" t="str">
        <f t="shared" si="104"/>
        <v>Tuesday</v>
      </c>
      <c r="AA773" s="25" t="str">
        <f t="shared" si="105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hidden="1" x14ac:dyDescent="0.25">
      <c r="A774" s="25">
        <f t="shared" ref="A774:A837" si="107">A773+1</f>
        <v>773</v>
      </c>
      <c r="B774" s="25" t="s">
        <v>774</v>
      </c>
      <c r="C774" s="45">
        <v>45832</v>
      </c>
      <c r="D774" s="45">
        <v>45839</v>
      </c>
      <c r="E774" s="8">
        <v>374</v>
      </c>
      <c r="F774" s="8">
        <f t="shared" si="101"/>
        <v>32912</v>
      </c>
      <c r="G774" s="54">
        <f t="shared" si="106"/>
        <v>32912</v>
      </c>
      <c r="H774" s="25" t="s">
        <v>761</v>
      </c>
      <c r="I774" s="25" t="s">
        <v>787</v>
      </c>
      <c r="J774" s="25">
        <v>1</v>
      </c>
      <c r="K774" s="25">
        <v>1</v>
      </c>
      <c r="L774" s="25">
        <f t="shared" si="102"/>
        <v>0</v>
      </c>
      <c r="M774" s="25" t="s">
        <v>969</v>
      </c>
      <c r="N774" s="45">
        <v>45846</v>
      </c>
      <c r="O774" s="54">
        <v>48193.5</v>
      </c>
      <c r="P774" s="25" t="s">
        <v>270</v>
      </c>
      <c r="Q774" s="25">
        <v>58152921665</v>
      </c>
      <c r="R774" s="25" t="s">
        <v>41</v>
      </c>
      <c r="S774" s="3">
        <v>-20</v>
      </c>
      <c r="T774" s="55" t="s">
        <v>851</v>
      </c>
      <c r="U774" s="25" t="s">
        <v>321</v>
      </c>
      <c r="V774" s="25" t="str">
        <f>VLOOKUP(P774,'Customer List'!B:C,2,)</f>
        <v>Kalyani</v>
      </c>
      <c r="W774" s="56"/>
      <c r="X774" s="45">
        <v>45848</v>
      </c>
      <c r="Y774" s="25">
        <f t="shared" si="103"/>
        <v>2</v>
      </c>
      <c r="Z774" s="25" t="str">
        <f t="shared" si="104"/>
        <v>Tuesday</v>
      </c>
      <c r="AA774" s="25" t="str">
        <f t="shared" si="105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hidden="1" x14ac:dyDescent="0.25">
      <c r="A775" s="25">
        <f t="shared" si="107"/>
        <v>774</v>
      </c>
      <c r="B775" s="25" t="s">
        <v>774</v>
      </c>
      <c r="C775" s="45">
        <v>45832</v>
      </c>
      <c r="D775" s="45">
        <v>45839</v>
      </c>
      <c r="E775" s="8">
        <v>441</v>
      </c>
      <c r="F775" s="8">
        <f t="shared" si="101"/>
        <v>38808</v>
      </c>
      <c r="G775" s="54">
        <f t="shared" si="106"/>
        <v>38808</v>
      </c>
      <c r="H775" s="25" t="s">
        <v>341</v>
      </c>
      <c r="I775" s="25" t="s">
        <v>374</v>
      </c>
      <c r="J775" s="25">
        <v>1</v>
      </c>
      <c r="K775" s="25">
        <v>1</v>
      </c>
      <c r="L775" s="25">
        <f t="shared" si="102"/>
        <v>0</v>
      </c>
      <c r="M775" s="25" t="s">
        <v>810</v>
      </c>
      <c r="N775" s="45">
        <v>45840</v>
      </c>
      <c r="O775" s="54">
        <v>51750</v>
      </c>
      <c r="P775" s="25" t="s">
        <v>461</v>
      </c>
      <c r="Q775" s="25">
        <v>58152716510</v>
      </c>
      <c r="R775" s="25" t="s">
        <v>41</v>
      </c>
      <c r="S775" s="3">
        <v>-20</v>
      </c>
      <c r="T775" s="55" t="s">
        <v>809</v>
      </c>
      <c r="U775" s="25" t="s">
        <v>321</v>
      </c>
      <c r="V775" s="25" t="str">
        <f>VLOOKUP(P775,'Customer List'!B:C,2,)</f>
        <v>Hyderabad</v>
      </c>
      <c r="W775" s="56"/>
      <c r="X775" s="45">
        <v>45841</v>
      </c>
      <c r="Y775" s="25">
        <f t="shared" si="103"/>
        <v>1</v>
      </c>
      <c r="Z775" s="25" t="str">
        <f t="shared" si="104"/>
        <v>Wednesday</v>
      </c>
      <c r="AA775" s="25" t="str">
        <f t="shared" si="105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hidden="1" x14ac:dyDescent="0.25">
      <c r="A776" s="25">
        <f t="shared" si="107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01"/>
        <v>32912</v>
      </c>
      <c r="G776" s="54">
        <f t="shared" si="106"/>
        <v>32912</v>
      </c>
      <c r="H776" s="25" t="s">
        <v>762</v>
      </c>
      <c r="I776" s="25" t="s">
        <v>788</v>
      </c>
      <c r="J776" s="25">
        <v>1</v>
      </c>
      <c r="K776" s="25">
        <v>1</v>
      </c>
      <c r="L776" s="25">
        <f t="shared" si="102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03"/>
        <v>2</v>
      </c>
      <c r="Z776" s="25" t="str">
        <f t="shared" si="104"/>
        <v>Tuesday</v>
      </c>
      <c r="AA776" s="25" t="str">
        <f t="shared" si="105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hidden="1" x14ac:dyDescent="0.25">
      <c r="A777" s="25">
        <f t="shared" si="107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101"/>
        <v>32912</v>
      </c>
      <c r="G777" s="54">
        <f t="shared" si="106"/>
        <v>32912</v>
      </c>
      <c r="H777" s="25" t="s">
        <v>763</v>
      </c>
      <c r="I777" s="25" t="s">
        <v>789</v>
      </c>
      <c r="J777" s="25">
        <v>1</v>
      </c>
      <c r="K777" s="25">
        <v>1</v>
      </c>
      <c r="L777" s="25">
        <f t="shared" si="102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103"/>
        <v>2</v>
      </c>
      <c r="Z777" s="25" t="str">
        <f t="shared" si="104"/>
        <v>Tuesday</v>
      </c>
      <c r="AA777" s="25" t="str">
        <f t="shared" si="105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hidden="1" x14ac:dyDescent="0.25">
      <c r="A778" s="25">
        <f t="shared" si="107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01"/>
        <v>32912</v>
      </c>
      <c r="G778" s="54">
        <f t="shared" si="106"/>
        <v>32912</v>
      </c>
      <c r="H778" s="25" t="s">
        <v>764</v>
      </c>
      <c r="I778" s="25" t="s">
        <v>790</v>
      </c>
      <c r="J778" s="25">
        <v>1</v>
      </c>
      <c r="K778" s="25">
        <v>1</v>
      </c>
      <c r="L778" s="25">
        <f t="shared" si="102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03"/>
        <v>2</v>
      </c>
      <c r="Z778" s="25" t="str">
        <f t="shared" si="104"/>
        <v>Tuesday</v>
      </c>
      <c r="AA778" s="25" t="str">
        <f t="shared" si="105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hidden="1" x14ac:dyDescent="0.25">
      <c r="A779" s="25">
        <f t="shared" si="107"/>
        <v>778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01"/>
        <v>32912</v>
      </c>
      <c r="G779" s="54">
        <f t="shared" si="106"/>
        <v>32912</v>
      </c>
      <c r="H779" s="25" t="s">
        <v>765</v>
      </c>
      <c r="I779" s="25" t="s">
        <v>791</v>
      </c>
      <c r="J779" s="25">
        <v>1</v>
      </c>
      <c r="K779" s="25">
        <v>1</v>
      </c>
      <c r="L779" s="25">
        <f t="shared" si="102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03"/>
        <v>2</v>
      </c>
      <c r="Z779" s="25" t="str">
        <f t="shared" si="104"/>
        <v>Tuesday</v>
      </c>
      <c r="AA779" s="25" t="str">
        <f t="shared" si="105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hidden="1" x14ac:dyDescent="0.25">
      <c r="A780" s="25">
        <f t="shared" si="107"/>
        <v>779</v>
      </c>
      <c r="B780" s="25" t="s">
        <v>774</v>
      </c>
      <c r="C780" s="45">
        <v>45832</v>
      </c>
      <c r="D780" s="45">
        <v>45839</v>
      </c>
      <c r="E780" s="8">
        <v>980</v>
      </c>
      <c r="F780" s="8">
        <f t="shared" si="101"/>
        <v>86240</v>
      </c>
      <c r="G780" s="54">
        <f t="shared" si="106"/>
        <v>86240</v>
      </c>
      <c r="H780" s="25" t="s">
        <v>766</v>
      </c>
      <c r="I780" s="25" t="s">
        <v>792</v>
      </c>
      <c r="J780" s="25">
        <v>1</v>
      </c>
      <c r="K780" s="25">
        <v>1</v>
      </c>
      <c r="L780" s="25">
        <f t="shared" si="102"/>
        <v>0</v>
      </c>
      <c r="M780" s="25" t="s">
        <v>810</v>
      </c>
      <c r="N780" s="45">
        <v>45840</v>
      </c>
      <c r="O780" s="54">
        <v>147000</v>
      </c>
      <c r="P780" s="25" t="s">
        <v>461</v>
      </c>
      <c r="Q780" s="25">
        <v>58152716510</v>
      </c>
      <c r="R780" s="25" t="s">
        <v>41</v>
      </c>
      <c r="S780" s="3">
        <v>-20</v>
      </c>
      <c r="T780" s="55"/>
      <c r="U780" s="25" t="s">
        <v>321</v>
      </c>
      <c r="V780" s="25" t="str">
        <f>VLOOKUP(P780,'Customer List'!B:C,2,)</f>
        <v>Hyderabad</v>
      </c>
      <c r="W780" s="56"/>
      <c r="X780" s="45">
        <v>45841</v>
      </c>
      <c r="Y780" s="25">
        <f t="shared" si="103"/>
        <v>1</v>
      </c>
      <c r="Z780" s="25" t="str">
        <f t="shared" si="104"/>
        <v>Wednesday</v>
      </c>
      <c r="AA780" s="25" t="str">
        <f t="shared" si="105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hidden="1" x14ac:dyDescent="0.25">
      <c r="A781" s="25">
        <f t="shared" si="107"/>
        <v>780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01"/>
        <v>32912</v>
      </c>
      <c r="G781" s="54">
        <f t="shared" si="106"/>
        <v>32912</v>
      </c>
      <c r="H781" s="25" t="s">
        <v>767</v>
      </c>
      <c r="I781" s="25" t="s">
        <v>793</v>
      </c>
      <c r="J781" s="25">
        <v>1</v>
      </c>
      <c r="K781" s="25">
        <v>1</v>
      </c>
      <c r="L781" s="25">
        <f t="shared" si="102"/>
        <v>0</v>
      </c>
      <c r="M781" s="25" t="s">
        <v>1237</v>
      </c>
      <c r="N781" s="45">
        <v>45855</v>
      </c>
      <c r="O781" s="54">
        <v>48060</v>
      </c>
      <c r="P781" s="25" t="s">
        <v>255</v>
      </c>
      <c r="Q781" s="25" t="s">
        <v>637</v>
      </c>
      <c r="R781" s="25" t="s">
        <v>638</v>
      </c>
      <c r="S781" s="3">
        <v>-20</v>
      </c>
      <c r="T781" s="55"/>
      <c r="U781" s="25" t="s">
        <v>321</v>
      </c>
      <c r="V781" s="25" t="str">
        <f>VLOOKUP(P781,'Customer List'!B:C,2,)</f>
        <v>Delhi</v>
      </c>
      <c r="W781" s="56"/>
      <c r="X781" s="45">
        <v>45855</v>
      </c>
      <c r="Y781" s="25">
        <f t="shared" si="103"/>
        <v>0</v>
      </c>
      <c r="Z781" s="25" t="str">
        <f t="shared" si="104"/>
        <v>Thursday</v>
      </c>
      <c r="AA781" s="25" t="str">
        <f t="shared" si="105"/>
        <v>Thursday</v>
      </c>
      <c r="AB781" s="25" t="str">
        <f>VLOOKUP(U781,'Currency Sheet'!A:C,3,)</f>
        <v>DOLLAR</v>
      </c>
      <c r="AC781" s="67" t="str">
        <f>VLOOKUP(P781,'Customer List'!B:D,3,)</f>
        <v>Local</v>
      </c>
    </row>
    <row r="782" spans="1:29" hidden="1" x14ac:dyDescent="0.25">
      <c r="A782" s="25">
        <f t="shared" si="107"/>
        <v>781</v>
      </c>
      <c r="B782" s="25" t="s">
        <v>774</v>
      </c>
      <c r="C782" s="45">
        <v>45832</v>
      </c>
      <c r="D782" s="45">
        <v>45839</v>
      </c>
      <c r="E782" s="8">
        <v>330</v>
      </c>
      <c r="F782" s="8">
        <f t="shared" si="101"/>
        <v>29040</v>
      </c>
      <c r="G782" s="54">
        <f t="shared" si="106"/>
        <v>29040</v>
      </c>
      <c r="H782" s="25" t="s">
        <v>768</v>
      </c>
      <c r="I782" s="25" t="s">
        <v>794</v>
      </c>
      <c r="J782" s="25">
        <v>1</v>
      </c>
      <c r="K782" s="25">
        <v>1</v>
      </c>
      <c r="L782" s="25">
        <f t="shared" si="102"/>
        <v>0</v>
      </c>
      <c r="M782" s="25" t="s">
        <v>926</v>
      </c>
      <c r="N782" s="45">
        <v>45846</v>
      </c>
      <c r="O782" s="54">
        <v>51560</v>
      </c>
      <c r="P782" s="25" t="s">
        <v>775</v>
      </c>
      <c r="Q782" s="25" t="s">
        <v>1130</v>
      </c>
      <c r="R782" s="25" t="s">
        <v>41</v>
      </c>
      <c r="S782" s="3">
        <v>-80</v>
      </c>
      <c r="T782" s="55"/>
      <c r="U782" s="25" t="s">
        <v>321</v>
      </c>
      <c r="V782" s="25" t="str">
        <f>VLOOKUP(P782,'Customer List'!B:C,2,)</f>
        <v>Chandigarh</v>
      </c>
      <c r="W782" s="56"/>
      <c r="X782" s="45">
        <v>45847</v>
      </c>
      <c r="Y782" s="25">
        <f t="shared" si="103"/>
        <v>1</v>
      </c>
      <c r="Z782" s="25" t="str">
        <f t="shared" si="104"/>
        <v>Tuesday</v>
      </c>
      <c r="AA782" s="25" t="str">
        <f t="shared" si="105"/>
        <v>Wednesday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hidden="1" x14ac:dyDescent="0.25">
      <c r="A783" s="25">
        <f t="shared" si="107"/>
        <v>782</v>
      </c>
      <c r="B783" s="25" t="s">
        <v>774</v>
      </c>
      <c r="C783" s="45">
        <v>45832</v>
      </c>
      <c r="D783" s="45">
        <v>45839</v>
      </c>
      <c r="E783" s="8">
        <v>55</v>
      </c>
      <c r="F783" s="8">
        <f t="shared" si="101"/>
        <v>4840</v>
      </c>
      <c r="G783" s="54">
        <f t="shared" si="106"/>
        <v>4840</v>
      </c>
      <c r="H783" s="25" t="s">
        <v>769</v>
      </c>
      <c r="I783" s="25" t="s">
        <v>795</v>
      </c>
      <c r="J783" s="25">
        <v>1</v>
      </c>
      <c r="K783" s="25">
        <v>1</v>
      </c>
      <c r="L783" s="25">
        <f t="shared" si="102"/>
        <v>0</v>
      </c>
      <c r="M783" s="25" t="s">
        <v>1008</v>
      </c>
      <c r="N783" s="45">
        <v>45848</v>
      </c>
      <c r="O783" s="54">
        <v>8775</v>
      </c>
      <c r="P783" s="25" t="s">
        <v>17</v>
      </c>
      <c r="Q783" s="25" t="s">
        <v>637</v>
      </c>
      <c r="R783" s="25" t="s">
        <v>638</v>
      </c>
      <c r="S783" s="3">
        <v>-80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45848</v>
      </c>
      <c r="Y783" s="25">
        <f t="shared" si="103"/>
        <v>0</v>
      </c>
      <c r="Z783" s="25" t="str">
        <f t="shared" si="104"/>
        <v>Thursday</v>
      </c>
      <c r="AA783" s="25" t="str">
        <f t="shared" si="105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hidden="1" x14ac:dyDescent="0.25">
      <c r="A784" s="25">
        <f t="shared" si="107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101"/>
        <v>6336</v>
      </c>
      <c r="G784" s="54">
        <f t="shared" si="106"/>
        <v>6336</v>
      </c>
      <c r="H784" s="25" t="s">
        <v>770</v>
      </c>
      <c r="I784" s="25" t="s">
        <v>796</v>
      </c>
      <c r="J784" s="25">
        <v>1</v>
      </c>
      <c r="K784" s="25">
        <v>1</v>
      </c>
      <c r="L784" s="25">
        <f t="shared" si="102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103"/>
        <v>2</v>
      </c>
      <c r="Z784" s="25" t="str">
        <f t="shared" si="104"/>
        <v>Wednesday</v>
      </c>
      <c r="AA784" s="25" t="str">
        <f t="shared" si="105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hidden="1" x14ac:dyDescent="0.25">
      <c r="A785" s="25">
        <f t="shared" si="107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101"/>
        <v>6336</v>
      </c>
      <c r="G785" s="54">
        <f t="shared" si="106"/>
        <v>6336</v>
      </c>
      <c r="H785" s="25" t="s">
        <v>771</v>
      </c>
      <c r="I785" s="25" t="s">
        <v>797</v>
      </c>
      <c r="J785" s="25">
        <v>1</v>
      </c>
      <c r="K785" s="25">
        <v>1</v>
      </c>
      <c r="L785" s="25">
        <f t="shared" si="102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103"/>
        <v>2</v>
      </c>
      <c r="Z785" s="25" t="str">
        <f t="shared" si="104"/>
        <v>Wednesday</v>
      </c>
      <c r="AA785" s="25" t="str">
        <f t="shared" si="105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hidden="1" x14ac:dyDescent="0.25">
      <c r="A786" s="25">
        <f t="shared" si="107"/>
        <v>785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01"/>
        <v>6336</v>
      </c>
      <c r="G786" s="54">
        <f t="shared" si="106"/>
        <v>6336</v>
      </c>
      <c r="H786" s="25" t="s">
        <v>772</v>
      </c>
      <c r="I786" s="25" t="s">
        <v>798</v>
      </c>
      <c r="J786" s="25">
        <v>1</v>
      </c>
      <c r="K786" s="25">
        <v>1</v>
      </c>
      <c r="L786" s="25">
        <f t="shared" si="102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03"/>
        <v>2</v>
      </c>
      <c r="Z786" s="25" t="str">
        <f t="shared" si="104"/>
        <v>Wednesday</v>
      </c>
      <c r="AA786" s="25" t="str">
        <f t="shared" si="105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hidden="1" x14ac:dyDescent="0.25">
      <c r="A787" s="25">
        <f t="shared" si="107"/>
        <v>786</v>
      </c>
      <c r="B787" s="25" t="s">
        <v>774</v>
      </c>
      <c r="C787" s="45">
        <v>45832</v>
      </c>
      <c r="D787" s="45">
        <v>45839</v>
      </c>
      <c r="E787" s="8">
        <v>0</v>
      </c>
      <c r="F787" s="8">
        <f t="shared" si="101"/>
        <v>0</v>
      </c>
      <c r="G787" s="54">
        <f t="shared" si="106"/>
        <v>0</v>
      </c>
      <c r="H787" s="25" t="s">
        <v>773</v>
      </c>
      <c r="I787" s="25" t="s">
        <v>799</v>
      </c>
      <c r="J787" s="25">
        <v>1</v>
      </c>
      <c r="K787" s="25">
        <v>1</v>
      </c>
      <c r="L787" s="25">
        <f t="shared" si="102"/>
        <v>0</v>
      </c>
      <c r="M787" s="25" t="s">
        <v>1178</v>
      </c>
      <c r="N787" s="45">
        <v>45850</v>
      </c>
      <c r="O787" s="54">
        <v>0</v>
      </c>
      <c r="P787" s="25" t="s">
        <v>1177</v>
      </c>
      <c r="Q787" s="25">
        <v>58153113955</v>
      </c>
      <c r="R787" s="25" t="s">
        <v>41</v>
      </c>
      <c r="S787" s="3">
        <v>-20</v>
      </c>
      <c r="T787" s="55" t="s">
        <v>610</v>
      </c>
      <c r="U787" s="25" t="s">
        <v>321</v>
      </c>
      <c r="V787" s="25" t="str">
        <f>VLOOKUP(P787,'Customer List'!B:C,2,)</f>
        <v>Lucknow</v>
      </c>
      <c r="W787" s="56"/>
      <c r="X787" s="45">
        <v>45852</v>
      </c>
      <c r="Y787" s="25">
        <f t="shared" si="103"/>
        <v>2</v>
      </c>
      <c r="Z787" s="25" t="str">
        <f t="shared" si="104"/>
        <v>Saturday</v>
      </c>
      <c r="AA787" s="25" t="str">
        <f t="shared" si="105"/>
        <v>Monday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hidden="1" x14ac:dyDescent="0.25">
      <c r="A788" s="25">
        <f t="shared" si="107"/>
        <v>787</v>
      </c>
      <c r="B788" s="25">
        <v>175023</v>
      </c>
      <c r="C788" s="45">
        <v>45835</v>
      </c>
      <c r="D788" s="45">
        <v>45839</v>
      </c>
      <c r="E788" s="8">
        <v>1265.4000000000001</v>
      </c>
      <c r="F788" s="8">
        <f t="shared" si="101"/>
        <v>111355.20000000001</v>
      </c>
      <c r="G788" s="54">
        <f t="shared" si="106"/>
        <v>111355.20000000001</v>
      </c>
      <c r="H788" s="25" t="s">
        <v>800</v>
      </c>
      <c r="I788" s="25" t="s">
        <v>801</v>
      </c>
      <c r="J788" s="25">
        <v>1</v>
      </c>
      <c r="K788" s="25">
        <v>1</v>
      </c>
      <c r="L788" s="25">
        <f t="shared" si="102"/>
        <v>0</v>
      </c>
      <c r="M788" s="25" t="s">
        <v>811</v>
      </c>
      <c r="N788" s="45">
        <v>45840</v>
      </c>
      <c r="O788" s="54">
        <v>155011.5</v>
      </c>
      <c r="P788" s="25" t="s">
        <v>461</v>
      </c>
      <c r="Q788" s="25">
        <v>58152716510</v>
      </c>
      <c r="R788" s="25" t="s">
        <v>41</v>
      </c>
      <c r="S788" s="3">
        <v>4</v>
      </c>
      <c r="T788" s="55"/>
      <c r="U788" s="25" t="s">
        <v>424</v>
      </c>
      <c r="V788" s="25" t="str">
        <f>VLOOKUP(P788,'Customer List'!B:C,2,)</f>
        <v>Hyderabad</v>
      </c>
      <c r="W788" s="56"/>
      <c r="X788" s="45">
        <v>45841</v>
      </c>
      <c r="Y788" s="25">
        <f t="shared" si="103"/>
        <v>1</v>
      </c>
      <c r="Z788" s="25" t="str">
        <f t="shared" si="104"/>
        <v>Wednesday</v>
      </c>
      <c r="AA788" s="25" t="str">
        <f t="shared" si="105"/>
        <v>Thursday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hidden="1" x14ac:dyDescent="0.25">
      <c r="A789" s="25">
        <f t="shared" si="107"/>
        <v>788</v>
      </c>
      <c r="B789" s="25" t="s">
        <v>818</v>
      </c>
      <c r="C789" s="45">
        <v>45835</v>
      </c>
      <c r="D789" s="45">
        <v>45841</v>
      </c>
      <c r="E789" s="8">
        <v>136.80000000000001</v>
      </c>
      <c r="F789" s="8">
        <f t="shared" si="101"/>
        <v>12038.400000000001</v>
      </c>
      <c r="G789" s="54">
        <f t="shared" si="106"/>
        <v>48153.600000000006</v>
      </c>
      <c r="H789" s="25" t="s">
        <v>565</v>
      </c>
      <c r="I789" s="25" t="s">
        <v>566</v>
      </c>
      <c r="J789" s="25">
        <v>4</v>
      </c>
      <c r="K789" s="25">
        <v>4</v>
      </c>
      <c r="L789" s="25">
        <f t="shared" si="102"/>
        <v>0</v>
      </c>
      <c r="M789" s="25" t="s">
        <v>863</v>
      </c>
      <c r="N789" s="45">
        <v>45843</v>
      </c>
      <c r="O789" s="54">
        <v>60000</v>
      </c>
      <c r="P789" s="25" t="s">
        <v>568</v>
      </c>
      <c r="Q789" s="25">
        <v>58152846356</v>
      </c>
      <c r="R789" s="25" t="s">
        <v>41</v>
      </c>
      <c r="S789" s="3">
        <v>-20</v>
      </c>
      <c r="T789" s="55"/>
      <c r="U789" s="25" t="s">
        <v>2033</v>
      </c>
      <c r="V789" s="25" t="str">
        <f>VLOOKUP(P789,'Customer List'!B:C,2,)</f>
        <v>Banglore</v>
      </c>
      <c r="W789" s="56"/>
      <c r="X789" s="45">
        <v>45845</v>
      </c>
      <c r="Y789" s="25">
        <f t="shared" si="103"/>
        <v>2</v>
      </c>
      <c r="Z789" s="25" t="str">
        <f t="shared" si="104"/>
        <v>Saturday</v>
      </c>
      <c r="AA789" s="25" t="str">
        <f t="shared" si="105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hidden="1" x14ac:dyDescent="0.25">
      <c r="A790" s="25">
        <f t="shared" si="107"/>
        <v>789</v>
      </c>
      <c r="B790" s="25" t="s">
        <v>819</v>
      </c>
      <c r="C790" s="45">
        <v>45838</v>
      </c>
      <c r="D790" s="45">
        <v>45841</v>
      </c>
      <c r="E790" s="8">
        <v>125</v>
      </c>
      <c r="F790" s="8">
        <f t="shared" si="101"/>
        <v>11000</v>
      </c>
      <c r="G790" s="54">
        <f t="shared" si="106"/>
        <v>11000</v>
      </c>
      <c r="H790" s="25" t="s">
        <v>820</v>
      </c>
      <c r="I790" s="25" t="s">
        <v>821</v>
      </c>
      <c r="J790" s="25">
        <v>1</v>
      </c>
      <c r="K790" s="25">
        <v>1</v>
      </c>
      <c r="L790" s="25">
        <f t="shared" si="102"/>
        <v>0</v>
      </c>
      <c r="M790" s="25" t="s">
        <v>930</v>
      </c>
      <c r="N790" s="45">
        <v>45845</v>
      </c>
      <c r="O790" s="54">
        <v>17500</v>
      </c>
      <c r="P790" s="25" t="s">
        <v>822</v>
      </c>
      <c r="Q790" s="25" t="s">
        <v>637</v>
      </c>
      <c r="R790" s="25" t="s">
        <v>725</v>
      </c>
      <c r="S790" s="3">
        <v>-20</v>
      </c>
      <c r="T790" s="55"/>
      <c r="U790" s="25" t="s">
        <v>576</v>
      </c>
      <c r="V790" s="25" t="str">
        <f>VLOOKUP(P790,'Customer List'!B:C,2,)</f>
        <v>Delhi</v>
      </c>
      <c r="W790" s="56"/>
      <c r="X790" s="45">
        <v>45845</v>
      </c>
      <c r="Y790" s="25">
        <f t="shared" si="103"/>
        <v>0</v>
      </c>
      <c r="Z790" s="25" t="str">
        <f t="shared" si="104"/>
        <v>Monday</v>
      </c>
      <c r="AA790" s="25" t="str">
        <f t="shared" si="105"/>
        <v>Monday</v>
      </c>
      <c r="AB790" s="25" t="str">
        <f>VLOOKUP(U790,'Currency Sheet'!A:C,3,)</f>
        <v>DOLLAR</v>
      </c>
      <c r="AC790" s="67" t="str">
        <f>VLOOKUP(P790,'Customer List'!B:D,3,)</f>
        <v>Local</v>
      </c>
    </row>
    <row r="791" spans="1:29" hidden="1" x14ac:dyDescent="0.25">
      <c r="A791" s="25">
        <f t="shared" si="107"/>
        <v>790</v>
      </c>
      <c r="B791" s="25" t="s">
        <v>843</v>
      </c>
      <c r="C791" s="45">
        <v>45840</v>
      </c>
      <c r="D791" s="45">
        <v>45841</v>
      </c>
      <c r="E791" s="8">
        <v>5906.25</v>
      </c>
      <c r="F791" s="8">
        <f t="shared" si="101"/>
        <v>5906.25</v>
      </c>
      <c r="G791" s="54">
        <f t="shared" si="106"/>
        <v>5906.25</v>
      </c>
      <c r="H791" s="25">
        <v>93070</v>
      </c>
      <c r="I791" s="25" t="s">
        <v>742</v>
      </c>
      <c r="J791" s="25">
        <v>1</v>
      </c>
      <c r="K791" s="25">
        <v>1</v>
      </c>
      <c r="L791" s="25">
        <f t="shared" si="102"/>
        <v>0</v>
      </c>
      <c r="M791" s="25" t="s">
        <v>858</v>
      </c>
      <c r="N791" s="45">
        <v>45843</v>
      </c>
      <c r="O791" s="54">
        <v>0</v>
      </c>
      <c r="P791" s="25" t="s">
        <v>842</v>
      </c>
      <c r="Q791" s="25" t="s">
        <v>637</v>
      </c>
      <c r="R791" s="25" t="s">
        <v>725</v>
      </c>
      <c r="S791" s="3" t="s">
        <v>300</v>
      </c>
      <c r="T791" s="55" t="s">
        <v>859</v>
      </c>
      <c r="U791" s="25" t="s">
        <v>743</v>
      </c>
      <c r="V791" s="25" t="str">
        <f>VLOOKUP(P791,'Customer List'!B:C,2,)</f>
        <v>Delhi</v>
      </c>
      <c r="W791" s="56"/>
      <c r="X791" s="45">
        <v>45843</v>
      </c>
      <c r="Y791" s="25">
        <f t="shared" si="103"/>
        <v>0</v>
      </c>
      <c r="Z791" s="25" t="str">
        <f t="shared" si="104"/>
        <v>Saturday</v>
      </c>
      <c r="AA791" s="25" t="str">
        <f t="shared" si="105"/>
        <v>Saturday</v>
      </c>
      <c r="AB791" s="25" t="str">
        <f>VLOOKUP(U791,'Currency Sheet'!A:C,3,)</f>
        <v>INR</v>
      </c>
      <c r="AC791" s="67" t="str">
        <f>VLOOKUP(P791,'Customer List'!B:D,3,)</f>
        <v>Local</v>
      </c>
    </row>
    <row r="792" spans="1:29" hidden="1" x14ac:dyDescent="0.25">
      <c r="A792" s="25">
        <f t="shared" si="107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101"/>
        <v>64402.8</v>
      </c>
      <c r="G792" s="54">
        <f t="shared" si="106"/>
        <v>64402.8</v>
      </c>
      <c r="H792" s="25" t="s">
        <v>864</v>
      </c>
      <c r="I792" s="25" t="s">
        <v>4398</v>
      </c>
      <c r="J792" s="25">
        <v>1</v>
      </c>
      <c r="K792" s="25">
        <v>1</v>
      </c>
      <c r="L792" s="25">
        <f t="shared" si="102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103"/>
        <v>0</v>
      </c>
      <c r="Z792" s="25" t="str">
        <f t="shared" si="104"/>
        <v>Thursday</v>
      </c>
      <c r="AA792" s="25" t="str">
        <f t="shared" si="105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hidden="1" x14ac:dyDescent="0.25">
      <c r="A793" s="25">
        <f t="shared" si="107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101"/>
        <v>64402.8</v>
      </c>
      <c r="G793" s="54">
        <f t="shared" si="106"/>
        <v>64402.8</v>
      </c>
      <c r="H793" s="25" t="s">
        <v>865</v>
      </c>
      <c r="I793" s="25" t="s">
        <v>4399</v>
      </c>
      <c r="J793" s="25">
        <v>1</v>
      </c>
      <c r="K793" s="25">
        <v>1</v>
      </c>
      <c r="L793" s="25">
        <f t="shared" si="102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103"/>
        <v>0</v>
      </c>
      <c r="Z793" s="25" t="str">
        <f t="shared" si="104"/>
        <v>Thursday</v>
      </c>
      <c r="AA793" s="25" t="str">
        <f t="shared" si="105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hidden="1" x14ac:dyDescent="0.25">
      <c r="A794" s="25">
        <f t="shared" si="107"/>
        <v>793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01"/>
        <v>64402.8</v>
      </c>
      <c r="G794" s="54">
        <f t="shared" si="106"/>
        <v>64402.8</v>
      </c>
      <c r="H794" s="25" t="s">
        <v>866</v>
      </c>
      <c r="I794" s="25" t="s">
        <v>4400</v>
      </c>
      <c r="J794" s="25">
        <v>1</v>
      </c>
      <c r="K794" s="25">
        <v>1</v>
      </c>
      <c r="L794" s="25">
        <f t="shared" si="102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03"/>
        <v>0</v>
      </c>
      <c r="Z794" s="25" t="str">
        <f t="shared" si="104"/>
        <v>Thursday</v>
      </c>
      <c r="AA794" s="25" t="str">
        <f t="shared" si="105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hidden="1" x14ac:dyDescent="0.25">
      <c r="A795" s="25">
        <f t="shared" si="107"/>
        <v>794</v>
      </c>
      <c r="B795" s="25" t="s">
        <v>880</v>
      </c>
      <c r="C795" s="45">
        <v>45835</v>
      </c>
      <c r="D795" s="45">
        <v>45845</v>
      </c>
      <c r="E795" s="8">
        <v>403</v>
      </c>
      <c r="F795" s="8">
        <f t="shared" si="101"/>
        <v>35464</v>
      </c>
      <c r="G795" s="54">
        <f t="shared" si="106"/>
        <v>35464</v>
      </c>
      <c r="H795" s="25" t="s">
        <v>2751</v>
      </c>
      <c r="I795" s="25" t="s">
        <v>4690</v>
      </c>
      <c r="J795" s="25">
        <v>1</v>
      </c>
      <c r="K795" s="25">
        <v>1</v>
      </c>
      <c r="L795" s="25">
        <f t="shared" si="102"/>
        <v>0</v>
      </c>
      <c r="M795" s="25" t="s">
        <v>1004</v>
      </c>
      <c r="N795" s="45">
        <v>45847</v>
      </c>
      <c r="O795" s="54">
        <v>0</v>
      </c>
      <c r="P795" s="25" t="s">
        <v>622</v>
      </c>
      <c r="Q795" s="25">
        <v>58152972161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Hyderabad</v>
      </c>
      <c r="W795" s="56"/>
      <c r="X795" s="45">
        <v>45848</v>
      </c>
      <c r="Y795" s="25">
        <f t="shared" si="103"/>
        <v>1</v>
      </c>
      <c r="Z795" s="25" t="str">
        <f t="shared" si="104"/>
        <v>Wednesday</v>
      </c>
      <c r="AA795" s="25" t="str">
        <f t="shared" si="105"/>
        <v>Thursday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hidden="1" x14ac:dyDescent="0.25">
      <c r="A796" s="25">
        <f t="shared" si="107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101"/>
        <v>25608</v>
      </c>
      <c r="G796" s="54">
        <f t="shared" si="106"/>
        <v>25608</v>
      </c>
      <c r="H796" s="25" t="s">
        <v>1162</v>
      </c>
      <c r="I796" s="25" t="s">
        <v>4691</v>
      </c>
      <c r="J796" s="25">
        <v>1</v>
      </c>
      <c r="K796" s="25">
        <v>1</v>
      </c>
      <c r="L796" s="25">
        <f t="shared" si="102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103"/>
        <v>3</v>
      </c>
      <c r="Z796" s="25" t="str">
        <f t="shared" si="104"/>
        <v>Saturday</v>
      </c>
      <c r="AA796" s="25" t="str">
        <f t="shared" si="105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hidden="1" x14ac:dyDescent="0.25">
      <c r="A797" s="25">
        <f t="shared" si="107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101"/>
        <v>25608</v>
      </c>
      <c r="G797" s="54">
        <f t="shared" si="106"/>
        <v>25608</v>
      </c>
      <c r="H797" s="25" t="s">
        <v>867</v>
      </c>
      <c r="I797" s="25" t="s">
        <v>4401</v>
      </c>
      <c r="J797" s="25">
        <v>1</v>
      </c>
      <c r="K797" s="25">
        <v>1</v>
      </c>
      <c r="L797" s="25">
        <f t="shared" si="102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103"/>
        <v>3</v>
      </c>
      <c r="Z797" s="25" t="str">
        <f t="shared" si="104"/>
        <v>Saturday</v>
      </c>
      <c r="AA797" s="25" t="str">
        <f t="shared" si="105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hidden="1" x14ac:dyDescent="0.25">
      <c r="A798" s="25">
        <f t="shared" si="107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01"/>
        <v>25608</v>
      </c>
      <c r="G798" s="54">
        <f t="shared" si="106"/>
        <v>25608</v>
      </c>
      <c r="H798" s="25" t="s">
        <v>868</v>
      </c>
      <c r="I798" s="25" t="s">
        <v>4402</v>
      </c>
      <c r="J798" s="25">
        <v>1</v>
      </c>
      <c r="K798" s="25">
        <v>1</v>
      </c>
      <c r="L798" s="25">
        <f t="shared" si="102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03"/>
        <v>3</v>
      </c>
      <c r="Z798" s="25" t="str">
        <f t="shared" si="104"/>
        <v>Saturday</v>
      </c>
      <c r="AA798" s="25" t="str">
        <f t="shared" si="105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hidden="1" x14ac:dyDescent="0.25">
      <c r="A799" s="25">
        <f t="shared" si="107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01"/>
        <v>25608</v>
      </c>
      <c r="G799" s="54">
        <f t="shared" si="106"/>
        <v>25608</v>
      </c>
      <c r="H799" s="25" t="s">
        <v>869</v>
      </c>
      <c r="I799" s="25" t="s">
        <v>4403</v>
      </c>
      <c r="J799" s="25">
        <v>1</v>
      </c>
      <c r="K799" s="25">
        <v>1</v>
      </c>
      <c r="L799" s="25">
        <f t="shared" si="102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03"/>
        <v>3</v>
      </c>
      <c r="Z799" s="25" t="str">
        <f t="shared" si="104"/>
        <v>Saturday</v>
      </c>
      <c r="AA799" s="25" t="str">
        <f t="shared" si="105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hidden="1" x14ac:dyDescent="0.25">
      <c r="A800" s="25">
        <f t="shared" si="107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01"/>
        <v>25608</v>
      </c>
      <c r="G800" s="54">
        <f t="shared" si="106"/>
        <v>25608</v>
      </c>
      <c r="H800" s="25" t="s">
        <v>870</v>
      </c>
      <c r="I800" s="25" t="s">
        <v>4404</v>
      </c>
      <c r="J800" s="25">
        <v>1</v>
      </c>
      <c r="K800" s="25">
        <v>1</v>
      </c>
      <c r="L800" s="25">
        <f t="shared" si="102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03"/>
        <v>3</v>
      </c>
      <c r="Z800" s="25" t="str">
        <f t="shared" si="104"/>
        <v>Saturday</v>
      </c>
      <c r="AA800" s="25" t="str">
        <f t="shared" si="105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hidden="1" x14ac:dyDescent="0.25">
      <c r="A801" s="25">
        <f t="shared" si="107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01"/>
        <v>25608</v>
      </c>
      <c r="G801" s="54">
        <f t="shared" si="106"/>
        <v>25608</v>
      </c>
      <c r="H801" s="25" t="s">
        <v>871</v>
      </c>
      <c r="I801" s="25" t="s">
        <v>4405</v>
      </c>
      <c r="J801" s="25">
        <v>1</v>
      </c>
      <c r="K801" s="25">
        <v>1</v>
      </c>
      <c r="L801" s="25">
        <f t="shared" si="102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03"/>
        <v>3</v>
      </c>
      <c r="Z801" s="25" t="str">
        <f t="shared" si="104"/>
        <v>Saturday</v>
      </c>
      <c r="AA801" s="25" t="str">
        <f t="shared" si="105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hidden="1" x14ac:dyDescent="0.25">
      <c r="A802" s="25">
        <f t="shared" si="107"/>
        <v>801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01"/>
        <v>25608</v>
      </c>
      <c r="G802" s="54">
        <f t="shared" si="106"/>
        <v>25608</v>
      </c>
      <c r="H802" s="25" t="s">
        <v>872</v>
      </c>
      <c r="I802" s="25" t="s">
        <v>4406</v>
      </c>
      <c r="J802" s="25">
        <v>1</v>
      </c>
      <c r="K802" s="25">
        <v>1</v>
      </c>
      <c r="L802" s="25">
        <f t="shared" si="102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03"/>
        <v>3</v>
      </c>
      <c r="Z802" s="25" t="str">
        <f t="shared" si="104"/>
        <v>Saturday</v>
      </c>
      <c r="AA802" s="25" t="str">
        <f t="shared" si="105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hidden="1" x14ac:dyDescent="0.25">
      <c r="A803" s="25">
        <f t="shared" si="107"/>
        <v>802</v>
      </c>
      <c r="B803" s="25" t="s">
        <v>880</v>
      </c>
      <c r="C803" s="45">
        <v>45835</v>
      </c>
      <c r="D803" s="45">
        <v>45845</v>
      </c>
      <c r="E803" s="8">
        <v>756</v>
      </c>
      <c r="F803" s="8">
        <f t="shared" si="101"/>
        <v>66528</v>
      </c>
      <c r="G803" s="54">
        <f t="shared" si="106"/>
        <v>66528</v>
      </c>
      <c r="H803" s="25" t="s">
        <v>873</v>
      </c>
      <c r="I803" s="25" t="s">
        <v>4407</v>
      </c>
      <c r="J803" s="25">
        <v>1</v>
      </c>
      <c r="K803" s="25">
        <v>1</v>
      </c>
      <c r="L803" s="25">
        <f t="shared" si="102"/>
        <v>0</v>
      </c>
      <c r="M803" s="25" t="s">
        <v>1205</v>
      </c>
      <c r="N803" s="45">
        <v>45853</v>
      </c>
      <c r="O803" s="54">
        <v>84000</v>
      </c>
      <c r="P803" s="25" t="s">
        <v>169</v>
      </c>
      <c r="Q803" s="25">
        <v>58153220742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Bhopal</v>
      </c>
      <c r="W803" s="56"/>
      <c r="X803" s="45">
        <v>45855</v>
      </c>
      <c r="Y803" s="25">
        <f t="shared" si="103"/>
        <v>2</v>
      </c>
      <c r="Z803" s="25" t="str">
        <f t="shared" si="104"/>
        <v>Tuesday</v>
      </c>
      <c r="AA803" s="25" t="str">
        <f t="shared" si="105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hidden="1" x14ac:dyDescent="0.25">
      <c r="A804" s="25">
        <f t="shared" si="107"/>
        <v>803</v>
      </c>
      <c r="B804" s="25" t="s">
        <v>880</v>
      </c>
      <c r="C804" s="45">
        <v>45835</v>
      </c>
      <c r="D804" s="45">
        <v>45845</v>
      </c>
      <c r="E804" s="8">
        <v>88</v>
      </c>
      <c r="F804" s="8">
        <f t="shared" si="101"/>
        <v>7744</v>
      </c>
      <c r="G804" s="54">
        <f t="shared" si="106"/>
        <v>7744</v>
      </c>
      <c r="H804" s="25" t="s">
        <v>874</v>
      </c>
      <c r="I804" s="25" t="s">
        <v>4408</v>
      </c>
      <c r="J804" s="25">
        <v>1</v>
      </c>
      <c r="K804" s="25">
        <v>1</v>
      </c>
      <c r="L804" s="25">
        <f t="shared" si="102"/>
        <v>0</v>
      </c>
      <c r="M804" s="25" t="s">
        <v>988</v>
      </c>
      <c r="N804" s="45">
        <v>45847</v>
      </c>
      <c r="O804" s="54">
        <v>11371.83</v>
      </c>
      <c r="P804" s="25" t="s">
        <v>277</v>
      </c>
      <c r="Q804" s="25">
        <v>58152970934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Pune</v>
      </c>
      <c r="W804" s="56"/>
      <c r="X804" s="45">
        <v>45848</v>
      </c>
      <c r="Y804" s="25">
        <f t="shared" si="103"/>
        <v>1</v>
      </c>
      <c r="Z804" s="25" t="str">
        <f t="shared" si="104"/>
        <v>Wednesday</v>
      </c>
      <c r="AA804" s="25" t="str">
        <f t="shared" si="105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hidden="1" x14ac:dyDescent="0.25">
      <c r="A805" s="25">
        <f t="shared" si="107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101"/>
        <v>33176</v>
      </c>
      <c r="G805" s="54">
        <f t="shared" si="106"/>
        <v>33176</v>
      </c>
      <c r="H805" s="25" t="s">
        <v>875</v>
      </c>
      <c r="I805" s="25" t="s">
        <v>4409</v>
      </c>
      <c r="J805" s="25">
        <v>1</v>
      </c>
      <c r="K805" s="25">
        <v>1</v>
      </c>
      <c r="L805" s="25">
        <f t="shared" si="102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103"/>
        <v>1</v>
      </c>
      <c r="Z805" s="25" t="str">
        <f t="shared" si="104"/>
        <v>Wednesday</v>
      </c>
      <c r="AA805" s="25" t="str">
        <f t="shared" si="105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hidden="1" x14ac:dyDescent="0.25">
      <c r="A806" s="25">
        <f t="shared" si="107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101"/>
        <v>33176</v>
      </c>
      <c r="G806" s="54">
        <f t="shared" si="106"/>
        <v>33176</v>
      </c>
      <c r="H806" s="25" t="s">
        <v>876</v>
      </c>
      <c r="I806" s="25" t="s">
        <v>4410</v>
      </c>
      <c r="J806" s="25">
        <v>1</v>
      </c>
      <c r="K806" s="25">
        <v>1</v>
      </c>
      <c r="L806" s="25">
        <f t="shared" si="102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103"/>
        <v>1</v>
      </c>
      <c r="Z806" s="25" t="str">
        <f t="shared" si="104"/>
        <v>Wednesday</v>
      </c>
      <c r="AA806" s="25" t="str">
        <f t="shared" si="105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hidden="1" x14ac:dyDescent="0.25">
      <c r="A807" s="25">
        <f t="shared" si="107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01"/>
        <v>33176</v>
      </c>
      <c r="G807" s="54">
        <f t="shared" si="106"/>
        <v>33176</v>
      </c>
      <c r="H807" s="25" t="s">
        <v>877</v>
      </c>
      <c r="I807" s="25" t="s">
        <v>4411</v>
      </c>
      <c r="J807" s="25">
        <v>1</v>
      </c>
      <c r="K807" s="25">
        <v>1</v>
      </c>
      <c r="L807" s="25">
        <f t="shared" si="102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03"/>
        <v>1</v>
      </c>
      <c r="Z807" s="25" t="str">
        <f t="shared" si="104"/>
        <v>Wednesday</v>
      </c>
      <c r="AA807" s="25" t="str">
        <f t="shared" si="105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hidden="1" x14ac:dyDescent="0.25">
      <c r="A808" s="25">
        <f t="shared" si="107"/>
        <v>807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01"/>
        <v>33176</v>
      </c>
      <c r="G808" s="54">
        <f t="shared" si="106"/>
        <v>33176</v>
      </c>
      <c r="H808" s="25" t="s">
        <v>878</v>
      </c>
      <c r="I808" s="25" t="s">
        <v>4412</v>
      </c>
      <c r="J808" s="25">
        <v>1</v>
      </c>
      <c r="K808" s="25">
        <v>1</v>
      </c>
      <c r="L808" s="25">
        <f t="shared" si="102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03"/>
        <v>1</v>
      </c>
      <c r="Z808" s="25" t="str">
        <f t="shared" si="104"/>
        <v>Wednesday</v>
      </c>
      <c r="AA808" s="25" t="str">
        <f t="shared" si="105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hidden="1" x14ac:dyDescent="0.25">
      <c r="A809" s="25">
        <f t="shared" si="107"/>
        <v>808</v>
      </c>
      <c r="B809" s="25" t="s">
        <v>880</v>
      </c>
      <c r="C809" s="45">
        <v>45835</v>
      </c>
      <c r="D809" s="45">
        <v>45845</v>
      </c>
      <c r="E809" s="8">
        <v>0.01</v>
      </c>
      <c r="F809" s="8">
        <f t="shared" si="101"/>
        <v>0.88</v>
      </c>
      <c r="G809" s="54">
        <f t="shared" si="106"/>
        <v>0.88</v>
      </c>
      <c r="H809" s="25" t="s">
        <v>879</v>
      </c>
      <c r="I809" s="25" t="s">
        <v>4413</v>
      </c>
      <c r="J809" s="25">
        <v>1</v>
      </c>
      <c r="K809" s="25">
        <v>1</v>
      </c>
      <c r="L809" s="25">
        <f t="shared" si="102"/>
        <v>0</v>
      </c>
      <c r="M809" s="25" t="s">
        <v>873</v>
      </c>
      <c r="N809" s="45">
        <v>45853</v>
      </c>
      <c r="O809" s="54">
        <v>0</v>
      </c>
      <c r="P809" s="25" t="s">
        <v>169</v>
      </c>
      <c r="Q809" s="25">
        <v>58153220742</v>
      </c>
      <c r="R809" s="25" t="s">
        <v>41</v>
      </c>
      <c r="S809" s="3">
        <v>-20</v>
      </c>
      <c r="T809" s="55" t="s">
        <v>1892</v>
      </c>
      <c r="U809" s="25" t="s">
        <v>321</v>
      </c>
      <c r="V809" s="25" t="str">
        <f>VLOOKUP(P809,'Customer List'!B:C,2,)</f>
        <v>Bhopal</v>
      </c>
      <c r="W809" s="56"/>
      <c r="X809" s="45">
        <v>45855</v>
      </c>
      <c r="Y809" s="25">
        <f t="shared" si="103"/>
        <v>2</v>
      </c>
      <c r="Z809" s="25" t="str">
        <f t="shared" si="104"/>
        <v>Tuesday</v>
      </c>
      <c r="AA809" s="25" t="str">
        <f t="shared" si="105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hidden="1" x14ac:dyDescent="0.25">
      <c r="A810" s="25">
        <f t="shared" si="107"/>
        <v>809</v>
      </c>
      <c r="B810" s="25" t="s">
        <v>883</v>
      </c>
      <c r="C810" s="45">
        <v>45835</v>
      </c>
      <c r="D810" s="45">
        <v>45845</v>
      </c>
      <c r="E810" s="8">
        <v>145.19999999999999</v>
      </c>
      <c r="F810" s="8">
        <f t="shared" si="101"/>
        <v>12777.599999999999</v>
      </c>
      <c r="G810" s="54">
        <f t="shared" si="106"/>
        <v>12777.599999999999</v>
      </c>
      <c r="H810" s="25">
        <v>100222</v>
      </c>
      <c r="I810" s="25" t="s">
        <v>1420</v>
      </c>
      <c r="J810" s="25">
        <v>1</v>
      </c>
      <c r="K810" s="25">
        <v>1</v>
      </c>
      <c r="L810" s="25">
        <f t="shared" si="102"/>
        <v>0</v>
      </c>
      <c r="M810" s="25" t="s">
        <v>992</v>
      </c>
      <c r="N810" s="45">
        <v>45847</v>
      </c>
      <c r="O810" s="54">
        <v>23474</v>
      </c>
      <c r="P810" s="25" t="s">
        <v>884</v>
      </c>
      <c r="Q810" s="25">
        <v>58152971995</v>
      </c>
      <c r="R810" s="25" t="s">
        <v>41</v>
      </c>
      <c r="S810" s="3">
        <v>4</v>
      </c>
      <c r="T810" s="55"/>
      <c r="U810" s="25" t="s">
        <v>19</v>
      </c>
      <c r="V810" s="25" t="str">
        <f>VLOOKUP(P810,'Customer List'!B:C,2,)</f>
        <v>Kolkata</v>
      </c>
      <c r="W810" s="56"/>
      <c r="X810" s="45">
        <v>45848</v>
      </c>
      <c r="Y810" s="25">
        <f t="shared" si="103"/>
        <v>1</v>
      </c>
      <c r="Z810" s="25" t="str">
        <f t="shared" si="104"/>
        <v>Wednesday</v>
      </c>
      <c r="AA810" s="25" t="str">
        <f t="shared" si="105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hidden="1" x14ac:dyDescent="0.25">
      <c r="A811" s="25">
        <f t="shared" si="107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101"/>
        <v>1584</v>
      </c>
      <c r="G811" s="54">
        <f t="shared" si="106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102"/>
        <v>0</v>
      </c>
      <c r="M811" s="25" t="s">
        <v>1002</v>
      </c>
      <c r="N811" s="45">
        <v>45847</v>
      </c>
      <c r="O811" s="54">
        <v>2850</v>
      </c>
      <c r="P811" s="25" t="s">
        <v>214</v>
      </c>
      <c r="Q811" s="25" t="s">
        <v>1131</v>
      </c>
      <c r="R811" s="25" t="s">
        <v>1131</v>
      </c>
      <c r="S811" s="3">
        <v>4</v>
      </c>
      <c r="T811" s="55"/>
      <c r="U811" s="25" t="s">
        <v>19</v>
      </c>
      <c r="V811" s="25" t="str">
        <f>VLOOKUP(P811,'Customer List'!B:C,2,)</f>
        <v>Delhi</v>
      </c>
      <c r="W811" s="56"/>
      <c r="X811" s="45"/>
      <c r="Y811" s="25" t="str">
        <f t="shared" si="103"/>
        <v/>
      </c>
      <c r="Z811" s="25" t="str">
        <f t="shared" si="104"/>
        <v>Wednesday</v>
      </c>
      <c r="AA811" s="25" t="str">
        <f t="shared" si="105"/>
        <v/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hidden="1" x14ac:dyDescent="0.25">
      <c r="A812" s="25">
        <f t="shared" si="107"/>
        <v>811</v>
      </c>
      <c r="B812" s="25" t="s">
        <v>883</v>
      </c>
      <c r="C812" s="45">
        <v>45835</v>
      </c>
      <c r="D812" s="45">
        <v>45845</v>
      </c>
      <c r="E812" s="8">
        <v>18</v>
      </c>
      <c r="F812" s="8">
        <f t="shared" si="101"/>
        <v>1584</v>
      </c>
      <c r="G812" s="54">
        <f t="shared" si="106"/>
        <v>1584</v>
      </c>
      <c r="H812" s="25">
        <v>100305</v>
      </c>
      <c r="I812" s="25" t="s">
        <v>1422</v>
      </c>
      <c r="J812" s="25">
        <v>1</v>
      </c>
      <c r="K812" s="25">
        <v>1</v>
      </c>
      <c r="L812" s="25">
        <f t="shared" si="102"/>
        <v>0</v>
      </c>
      <c r="M812" s="25" t="s">
        <v>1209</v>
      </c>
      <c r="N812" s="45">
        <v>45854</v>
      </c>
      <c r="O812" s="54">
        <v>5405.62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103"/>
        <v>0</v>
      </c>
      <c r="Z812" s="25" t="str">
        <f t="shared" si="104"/>
        <v>Wednesday</v>
      </c>
      <c r="AA812" s="25" t="str">
        <f t="shared" si="105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t="45" hidden="1" x14ac:dyDescent="0.25">
      <c r="A813" s="25">
        <f t="shared" si="107"/>
        <v>812</v>
      </c>
      <c r="B813" s="25" t="s">
        <v>883</v>
      </c>
      <c r="C813" s="45">
        <v>45835</v>
      </c>
      <c r="D813" s="45">
        <v>45845</v>
      </c>
      <c r="E813" s="8">
        <v>63</v>
      </c>
      <c r="F813" s="8">
        <f t="shared" si="101"/>
        <v>5544</v>
      </c>
      <c r="G813" s="54">
        <f t="shared" si="106"/>
        <v>5544</v>
      </c>
      <c r="H813" s="25">
        <v>100312</v>
      </c>
      <c r="I813" s="25" t="s">
        <v>1636</v>
      </c>
      <c r="J813" s="25">
        <v>1</v>
      </c>
      <c r="K813" s="25">
        <v>1</v>
      </c>
      <c r="L813" s="25">
        <f t="shared" si="102"/>
        <v>0</v>
      </c>
      <c r="M813" s="25" t="s">
        <v>1209</v>
      </c>
      <c r="N813" s="45">
        <v>45854</v>
      </c>
      <c r="O813" s="54">
        <v>12206.25</v>
      </c>
      <c r="P813" s="25" t="s">
        <v>625</v>
      </c>
      <c r="Q813" s="25" t="s">
        <v>637</v>
      </c>
      <c r="R813" s="25" t="s">
        <v>849</v>
      </c>
      <c r="S813" s="3">
        <v>4</v>
      </c>
      <c r="T813" s="55" t="s">
        <v>1208</v>
      </c>
      <c r="U813" s="25" t="s">
        <v>19</v>
      </c>
      <c r="V813" s="25" t="str">
        <f>VLOOKUP(P813,'Customer List'!B:C,2,)</f>
        <v>Delhi</v>
      </c>
      <c r="W813" s="56"/>
      <c r="X813" s="45">
        <v>45854</v>
      </c>
      <c r="Y813" s="25">
        <f t="shared" si="103"/>
        <v>0</v>
      </c>
      <c r="Z813" s="25" t="str">
        <f t="shared" si="104"/>
        <v>Wednesday</v>
      </c>
      <c r="AA813" s="25" t="str">
        <f t="shared" si="105"/>
        <v>Wednesday</v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hidden="1" x14ac:dyDescent="0.25">
      <c r="A814" s="25">
        <f t="shared" si="107"/>
        <v>813</v>
      </c>
      <c r="B814" s="25" t="s">
        <v>883</v>
      </c>
      <c r="C814" s="45">
        <v>45835</v>
      </c>
      <c r="D814" s="45">
        <v>45845</v>
      </c>
      <c r="E814" s="8">
        <v>172.8</v>
      </c>
      <c r="F814" s="8">
        <f t="shared" si="101"/>
        <v>15206.400000000001</v>
      </c>
      <c r="G814" s="54">
        <f t="shared" si="106"/>
        <v>15206.400000000001</v>
      </c>
      <c r="H814" s="25">
        <v>100432</v>
      </c>
      <c r="I814" s="25" t="s">
        <v>1278</v>
      </c>
      <c r="J814" s="25">
        <v>1</v>
      </c>
      <c r="K814" s="25">
        <v>1</v>
      </c>
      <c r="L814" s="25">
        <f t="shared" si="102"/>
        <v>0</v>
      </c>
      <c r="M814" s="25" t="s">
        <v>1164</v>
      </c>
      <c r="N814" s="45">
        <v>45850</v>
      </c>
      <c r="O814" s="54">
        <v>24624</v>
      </c>
      <c r="P814" s="25" t="s">
        <v>618</v>
      </c>
      <c r="Q814" s="25">
        <v>58153121121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Bhuvneshwar</v>
      </c>
      <c r="W814" s="56"/>
      <c r="X814" s="45">
        <v>45853</v>
      </c>
      <c r="Y814" s="25">
        <f t="shared" si="103"/>
        <v>3</v>
      </c>
      <c r="Z814" s="25" t="str">
        <f t="shared" si="104"/>
        <v>Saturday</v>
      </c>
      <c r="AA814" s="25" t="str">
        <f t="shared" si="105"/>
        <v>Tuesday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hidden="1" x14ac:dyDescent="0.25">
      <c r="A815" s="25">
        <f t="shared" si="107"/>
        <v>814</v>
      </c>
      <c r="B815" s="25" t="s">
        <v>883</v>
      </c>
      <c r="C815" s="45">
        <v>45835</v>
      </c>
      <c r="D815" s="45">
        <v>45845</v>
      </c>
      <c r="E815" s="8">
        <v>59.4</v>
      </c>
      <c r="F815" s="8">
        <f t="shared" si="101"/>
        <v>5227.2</v>
      </c>
      <c r="G815" s="54">
        <f t="shared" si="106"/>
        <v>5227.2</v>
      </c>
      <c r="H815" s="25">
        <v>100706</v>
      </c>
      <c r="I815" s="25" t="s">
        <v>70</v>
      </c>
      <c r="J815" s="25">
        <v>1</v>
      </c>
      <c r="K815" s="25">
        <v>1</v>
      </c>
      <c r="L815" s="25">
        <f t="shared" si="102"/>
        <v>0</v>
      </c>
      <c r="M815" s="25" t="s">
        <v>992</v>
      </c>
      <c r="N815" s="45">
        <v>45847</v>
      </c>
      <c r="O815" s="54">
        <v>9603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103"/>
        <v>1</v>
      </c>
      <c r="Z815" s="25" t="str">
        <f t="shared" si="104"/>
        <v>Wednesday</v>
      </c>
      <c r="AA815" s="25" t="str">
        <f t="shared" si="105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idden="1" x14ac:dyDescent="0.25">
      <c r="A816" s="25">
        <f t="shared" si="107"/>
        <v>815</v>
      </c>
      <c r="B816" s="25" t="s">
        <v>883</v>
      </c>
      <c r="C816" s="45">
        <v>45835</v>
      </c>
      <c r="D816" s="45">
        <v>45845</v>
      </c>
      <c r="E816" s="8">
        <v>33.6</v>
      </c>
      <c r="F816" s="8">
        <f t="shared" si="101"/>
        <v>2956.8</v>
      </c>
      <c r="G816" s="54">
        <f t="shared" si="106"/>
        <v>2956.8</v>
      </c>
      <c r="H816" s="25">
        <v>101207</v>
      </c>
      <c r="I816" s="25" t="s">
        <v>1281</v>
      </c>
      <c r="J816" s="25">
        <v>1</v>
      </c>
      <c r="K816" s="25">
        <v>1</v>
      </c>
      <c r="L816" s="25">
        <f t="shared" si="102"/>
        <v>0</v>
      </c>
      <c r="M816" s="25" t="s">
        <v>992</v>
      </c>
      <c r="N816" s="45">
        <v>45847</v>
      </c>
      <c r="O816" s="54">
        <v>5432</v>
      </c>
      <c r="P816" s="25" t="s">
        <v>884</v>
      </c>
      <c r="Q816" s="25">
        <v>58152971995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Kolkata</v>
      </c>
      <c r="W816" s="56"/>
      <c r="X816" s="45">
        <v>45848</v>
      </c>
      <c r="Y816" s="25">
        <f t="shared" si="103"/>
        <v>1</v>
      </c>
      <c r="Z816" s="25" t="str">
        <f t="shared" si="104"/>
        <v>Wednesday</v>
      </c>
      <c r="AA816" s="25" t="str">
        <f t="shared" si="105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idden="1" x14ac:dyDescent="0.25">
      <c r="A817" s="25">
        <f t="shared" si="107"/>
        <v>816</v>
      </c>
      <c r="B817" s="25" t="s">
        <v>883</v>
      </c>
      <c r="C817" s="45">
        <v>45835</v>
      </c>
      <c r="D817" s="45">
        <v>45845</v>
      </c>
      <c r="E817" s="8">
        <v>60.6</v>
      </c>
      <c r="F817" s="8">
        <f t="shared" si="101"/>
        <v>5332.8</v>
      </c>
      <c r="G817" s="54">
        <f t="shared" si="106"/>
        <v>5332.8</v>
      </c>
      <c r="H817" s="25">
        <v>104419</v>
      </c>
      <c r="I817" s="25" t="s">
        <v>1637</v>
      </c>
      <c r="J817" s="25">
        <v>1</v>
      </c>
      <c r="K817" s="25">
        <v>1</v>
      </c>
      <c r="L817" s="25">
        <f t="shared" si="102"/>
        <v>0</v>
      </c>
      <c r="M817" s="25" t="s">
        <v>979</v>
      </c>
      <c r="N817" s="45">
        <v>45847</v>
      </c>
      <c r="O817" s="54">
        <v>9393</v>
      </c>
      <c r="P817" s="25" t="s">
        <v>673</v>
      </c>
      <c r="Q817" s="25">
        <v>58152971203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Hyderabad</v>
      </c>
      <c r="W817" s="56"/>
      <c r="X817" s="45">
        <v>45848</v>
      </c>
      <c r="Y817" s="25">
        <f t="shared" si="103"/>
        <v>1</v>
      </c>
      <c r="Z817" s="25" t="str">
        <f t="shared" si="104"/>
        <v>Wednesday</v>
      </c>
      <c r="AA817" s="25" t="str">
        <f t="shared" si="105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ht="45" hidden="1" x14ac:dyDescent="0.25">
      <c r="A818" s="25">
        <f t="shared" si="107"/>
        <v>817</v>
      </c>
      <c r="B818" s="25" t="s">
        <v>883</v>
      </c>
      <c r="C818" s="45">
        <v>45835</v>
      </c>
      <c r="D818" s="45">
        <v>45845</v>
      </c>
      <c r="E818" s="8">
        <v>32.4</v>
      </c>
      <c r="F818" s="8">
        <f t="shared" si="101"/>
        <v>2851.2</v>
      </c>
      <c r="G818" s="54">
        <f t="shared" si="106"/>
        <v>2851.2</v>
      </c>
      <c r="H818" s="25">
        <v>116101</v>
      </c>
      <c r="I818" s="25" t="s">
        <v>1638</v>
      </c>
      <c r="J818" s="25">
        <v>1</v>
      </c>
      <c r="K818" s="25">
        <v>1</v>
      </c>
      <c r="L818" s="25">
        <f t="shared" si="102"/>
        <v>0</v>
      </c>
      <c r="M818" s="25" t="s">
        <v>1209</v>
      </c>
      <c r="N818" s="45">
        <v>45854</v>
      </c>
      <c r="O818" s="54">
        <v>5405.63</v>
      </c>
      <c r="P818" s="25" t="s">
        <v>625</v>
      </c>
      <c r="Q818" s="25" t="s">
        <v>637</v>
      </c>
      <c r="R818" s="25" t="s">
        <v>849</v>
      </c>
      <c r="S818" s="3">
        <v>4</v>
      </c>
      <c r="T818" s="55" t="s">
        <v>1208</v>
      </c>
      <c r="U818" s="25" t="s">
        <v>19</v>
      </c>
      <c r="V818" s="25" t="str">
        <f>VLOOKUP(P818,'Customer List'!B:C,2,)</f>
        <v>Delhi</v>
      </c>
      <c r="W818" s="56"/>
      <c r="X818" s="45">
        <v>45854</v>
      </c>
      <c r="Y818" s="25">
        <f t="shared" si="103"/>
        <v>0</v>
      </c>
      <c r="Z818" s="25" t="str">
        <f t="shared" si="104"/>
        <v>Wednesday</v>
      </c>
      <c r="AA818" s="25" t="str">
        <f t="shared" si="105"/>
        <v>Wednesday</v>
      </c>
      <c r="AB818" s="25" t="str">
        <f>VLOOKUP(U818,'Currency Sheet'!A:C,3,)</f>
        <v>DOLLAR</v>
      </c>
      <c r="AC818" s="67" t="str">
        <f>VLOOKUP(P818,'Customer List'!B:D,3,)</f>
        <v>Local</v>
      </c>
    </row>
    <row r="819" spans="1:29" hidden="1" x14ac:dyDescent="0.25">
      <c r="A819" s="25">
        <f t="shared" si="107"/>
        <v>818</v>
      </c>
      <c r="B819" s="25" t="s">
        <v>883</v>
      </c>
      <c r="C819" s="45">
        <v>45835</v>
      </c>
      <c r="D819" s="45">
        <v>45845</v>
      </c>
      <c r="E819" s="8">
        <v>56.4</v>
      </c>
      <c r="F819" s="8">
        <f t="shared" si="101"/>
        <v>4963.2</v>
      </c>
      <c r="G819" s="54">
        <f t="shared" si="106"/>
        <v>4963.2</v>
      </c>
      <c r="H819" s="25">
        <v>117323</v>
      </c>
      <c r="I819" s="25" t="s">
        <v>1639</v>
      </c>
      <c r="J819" s="25">
        <v>1</v>
      </c>
      <c r="K819" s="25">
        <v>1</v>
      </c>
      <c r="L819" s="25">
        <f t="shared" si="102"/>
        <v>0</v>
      </c>
      <c r="M819" s="25" t="s">
        <v>992</v>
      </c>
      <c r="N819" s="45">
        <v>45847</v>
      </c>
      <c r="O819" s="54">
        <v>9118</v>
      </c>
      <c r="P819" s="25" t="s">
        <v>884</v>
      </c>
      <c r="Q819" s="25">
        <v>58152971995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Kolkata</v>
      </c>
      <c r="W819" s="56"/>
      <c r="X819" s="45">
        <v>45848</v>
      </c>
      <c r="Y819" s="25">
        <f t="shared" si="103"/>
        <v>1</v>
      </c>
      <c r="Z819" s="25" t="str">
        <f t="shared" si="104"/>
        <v>Wednesday</v>
      </c>
      <c r="AA819" s="25" t="str">
        <f t="shared" si="105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hidden="1" x14ac:dyDescent="0.25">
      <c r="A820" s="25">
        <f t="shared" si="107"/>
        <v>819</v>
      </c>
      <c r="B820" s="25" t="s">
        <v>883</v>
      </c>
      <c r="C820" s="45">
        <v>45835</v>
      </c>
      <c r="D820" s="45">
        <v>45845</v>
      </c>
      <c r="E820" s="8">
        <v>88.2</v>
      </c>
      <c r="F820" s="8">
        <f t="shared" si="101"/>
        <v>7761.6</v>
      </c>
      <c r="G820" s="54">
        <f t="shared" si="106"/>
        <v>7761.6</v>
      </c>
      <c r="H820" s="25">
        <v>125611</v>
      </c>
      <c r="I820" s="25" t="s">
        <v>1640</v>
      </c>
      <c r="J820" s="25">
        <v>1</v>
      </c>
      <c r="K820" s="25">
        <v>1</v>
      </c>
      <c r="L820" s="25">
        <f t="shared" si="102"/>
        <v>0</v>
      </c>
      <c r="M820" s="25" t="s">
        <v>1209</v>
      </c>
      <c r="N820" s="45">
        <v>45854</v>
      </c>
      <c r="O820" s="54">
        <v>17088.75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03"/>
        <v>0</v>
      </c>
      <c r="Z820" s="25" t="str">
        <f t="shared" si="104"/>
        <v>Wednesday</v>
      </c>
      <c r="AA820" s="25" t="str">
        <f t="shared" si="105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hidden="1" x14ac:dyDescent="0.25">
      <c r="A821" s="25">
        <f t="shared" si="107"/>
        <v>820</v>
      </c>
      <c r="B821" s="25" t="s">
        <v>883</v>
      </c>
      <c r="C821" s="45">
        <v>45835</v>
      </c>
      <c r="D821" s="45">
        <v>45845</v>
      </c>
      <c r="E821" s="8">
        <v>59.4</v>
      </c>
      <c r="F821" s="8">
        <f t="shared" si="101"/>
        <v>5227.2</v>
      </c>
      <c r="G821" s="54">
        <f t="shared" si="106"/>
        <v>5227.2</v>
      </c>
      <c r="H821" s="25">
        <v>127617</v>
      </c>
      <c r="I821" s="25" t="s">
        <v>1556</v>
      </c>
      <c r="J821" s="25">
        <v>1</v>
      </c>
      <c r="K821" s="25">
        <v>1</v>
      </c>
      <c r="L821" s="25">
        <f t="shared" si="102"/>
        <v>0</v>
      </c>
      <c r="M821" s="25" t="s">
        <v>992</v>
      </c>
      <c r="N821" s="45">
        <v>45847</v>
      </c>
      <c r="O821" s="54">
        <v>9603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03"/>
        <v>1</v>
      </c>
      <c r="Z821" s="25" t="str">
        <f t="shared" si="104"/>
        <v>Wednesday</v>
      </c>
      <c r="AA821" s="25" t="str">
        <f t="shared" si="105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idden="1" x14ac:dyDescent="0.25">
      <c r="A822" s="25">
        <f t="shared" si="107"/>
        <v>821</v>
      </c>
      <c r="B822" s="25" t="s">
        <v>883</v>
      </c>
      <c r="C822" s="45">
        <v>45835</v>
      </c>
      <c r="D822" s="45">
        <v>45845</v>
      </c>
      <c r="E822" s="8">
        <v>201</v>
      </c>
      <c r="F822" s="8">
        <f t="shared" si="101"/>
        <v>17688</v>
      </c>
      <c r="G822" s="54">
        <f t="shared" si="106"/>
        <v>17688</v>
      </c>
      <c r="H822" s="25">
        <v>128012</v>
      </c>
      <c r="I822" s="25" t="s">
        <v>1558</v>
      </c>
      <c r="J822" s="25">
        <v>1</v>
      </c>
      <c r="K822" s="25">
        <v>1</v>
      </c>
      <c r="L822" s="25">
        <f t="shared" si="102"/>
        <v>0</v>
      </c>
      <c r="M822" s="25" t="s">
        <v>992</v>
      </c>
      <c r="N822" s="45">
        <v>45847</v>
      </c>
      <c r="O822" s="54">
        <v>32495</v>
      </c>
      <c r="P822" s="25" t="s">
        <v>884</v>
      </c>
      <c r="Q822" s="25">
        <v>58152971995</v>
      </c>
      <c r="R822" s="25" t="s">
        <v>41</v>
      </c>
      <c r="S822" s="3">
        <v>4</v>
      </c>
      <c r="T822" s="55"/>
      <c r="U822" s="25" t="s">
        <v>19</v>
      </c>
      <c r="V822" s="25" t="str">
        <f>VLOOKUP(P822,'Customer List'!B:C,2,)</f>
        <v>Kolkata</v>
      </c>
      <c r="W822" s="56"/>
      <c r="X822" s="45">
        <v>45848</v>
      </c>
      <c r="Y822" s="25">
        <f t="shared" si="103"/>
        <v>1</v>
      </c>
      <c r="Z822" s="25" t="str">
        <f t="shared" si="104"/>
        <v>Wednesday</v>
      </c>
      <c r="AA822" s="25" t="str">
        <f t="shared" si="105"/>
        <v>Thursday</v>
      </c>
      <c r="AB822" s="25" t="str">
        <f>VLOOKUP(U822,'Currency Sheet'!A:C,3,)</f>
        <v>DOLLAR</v>
      </c>
      <c r="AC822" s="67" t="str">
        <f>VLOOKUP(P822,'Customer List'!B:D,3,)</f>
        <v>OutStation</v>
      </c>
    </row>
    <row r="823" spans="1:29" hidden="1" x14ac:dyDescent="0.25">
      <c r="A823" s="25">
        <f t="shared" si="107"/>
        <v>822</v>
      </c>
      <c r="B823" s="25" t="s">
        <v>883</v>
      </c>
      <c r="C823" s="45">
        <v>45835</v>
      </c>
      <c r="D823" s="45">
        <v>45845</v>
      </c>
      <c r="E823" s="8">
        <v>161.25</v>
      </c>
      <c r="F823" s="8">
        <f t="shared" si="101"/>
        <v>14190</v>
      </c>
      <c r="G823" s="54">
        <f t="shared" si="106"/>
        <v>14190</v>
      </c>
      <c r="H823" s="25">
        <v>129817</v>
      </c>
      <c r="I823" s="25" t="s">
        <v>1641</v>
      </c>
      <c r="J823" s="25">
        <v>1</v>
      </c>
      <c r="K823" s="25">
        <v>1</v>
      </c>
      <c r="L823" s="25">
        <f t="shared" si="102"/>
        <v>0</v>
      </c>
      <c r="M823" s="25" t="s">
        <v>1002</v>
      </c>
      <c r="N823" s="45">
        <v>45847</v>
      </c>
      <c r="O823" s="54">
        <v>20425</v>
      </c>
      <c r="P823" s="25" t="s">
        <v>214</v>
      </c>
      <c r="Q823" s="25" t="s">
        <v>1131</v>
      </c>
      <c r="R823" s="25" t="s">
        <v>1131</v>
      </c>
      <c r="S823" s="3">
        <v>4</v>
      </c>
      <c r="T823" s="55"/>
      <c r="U823" s="25" t="s">
        <v>19</v>
      </c>
      <c r="V823" s="25" t="str">
        <f>VLOOKUP(P823,'Customer List'!B:C,2,)</f>
        <v>Delhi</v>
      </c>
      <c r="W823" s="56"/>
      <c r="X823" s="45"/>
      <c r="Y823" s="25" t="str">
        <f t="shared" si="103"/>
        <v/>
      </c>
      <c r="Z823" s="25" t="str">
        <f t="shared" si="104"/>
        <v>Wednesday</v>
      </c>
      <c r="AA823" s="25" t="str">
        <f t="shared" si="105"/>
        <v/>
      </c>
      <c r="AB823" s="25" t="str">
        <f>VLOOKUP(U823,'Currency Sheet'!A:C,3,)</f>
        <v>DOLLAR</v>
      </c>
      <c r="AC823" s="67" t="str">
        <f>VLOOKUP(P823,'Customer List'!B:D,3,)</f>
        <v>Local</v>
      </c>
    </row>
    <row r="824" spans="1:29" hidden="1" x14ac:dyDescent="0.25">
      <c r="A824" s="25">
        <f t="shared" si="107"/>
        <v>823</v>
      </c>
      <c r="B824" s="25" t="s">
        <v>883</v>
      </c>
      <c r="C824" s="45">
        <v>45835</v>
      </c>
      <c r="D824" s="45">
        <v>45845</v>
      </c>
      <c r="E824" s="8">
        <v>89.4</v>
      </c>
      <c r="F824" s="8">
        <f t="shared" si="101"/>
        <v>7867.2000000000007</v>
      </c>
      <c r="G824" s="54">
        <f t="shared" si="106"/>
        <v>7867.2000000000007</v>
      </c>
      <c r="H824" s="25">
        <v>300005</v>
      </c>
      <c r="I824" s="25" t="s">
        <v>1642</v>
      </c>
      <c r="J824" s="25">
        <v>1</v>
      </c>
      <c r="K824" s="25">
        <v>1</v>
      </c>
      <c r="L824" s="25">
        <f t="shared" si="102"/>
        <v>0</v>
      </c>
      <c r="M824" s="25" t="s">
        <v>911</v>
      </c>
      <c r="N824" s="45">
        <v>45846</v>
      </c>
      <c r="O824" s="54">
        <v>12739.5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103"/>
        <v>1</v>
      </c>
      <c r="Z824" s="25" t="str">
        <f t="shared" si="104"/>
        <v>Tuesday</v>
      </c>
      <c r="AA824" s="25" t="str">
        <f t="shared" si="105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hidden="1" x14ac:dyDescent="0.25">
      <c r="A825" s="25">
        <f t="shared" si="107"/>
        <v>824</v>
      </c>
      <c r="B825" s="25" t="s">
        <v>883</v>
      </c>
      <c r="C825" s="45">
        <v>45835</v>
      </c>
      <c r="D825" s="45">
        <v>45845</v>
      </c>
      <c r="E825" s="8">
        <v>237.6</v>
      </c>
      <c r="F825" s="8">
        <f t="shared" si="101"/>
        <v>20908.8</v>
      </c>
      <c r="G825" s="54">
        <f t="shared" si="106"/>
        <v>41817.599999999999</v>
      </c>
      <c r="H825" s="25">
        <v>300332</v>
      </c>
      <c r="I825" s="25" t="s">
        <v>1643</v>
      </c>
      <c r="J825" s="25">
        <v>2</v>
      </c>
      <c r="K825" s="25">
        <v>2</v>
      </c>
      <c r="L825" s="25">
        <f t="shared" si="102"/>
        <v>0</v>
      </c>
      <c r="M825" s="25" t="s">
        <v>912</v>
      </c>
      <c r="N825" s="45">
        <v>45846</v>
      </c>
      <c r="O825" s="54">
        <v>67716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103"/>
        <v>1</v>
      </c>
      <c r="Z825" s="25" t="str">
        <f t="shared" si="104"/>
        <v>Tuesday</v>
      </c>
      <c r="AA825" s="25" t="str">
        <f t="shared" si="105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hidden="1" x14ac:dyDescent="0.25">
      <c r="A826" s="25">
        <f t="shared" si="107"/>
        <v>825</v>
      </c>
      <c r="B826" s="25" t="s">
        <v>883</v>
      </c>
      <c r="C826" s="45">
        <v>45835</v>
      </c>
      <c r="D826" s="45">
        <v>45845</v>
      </c>
      <c r="E826" s="8">
        <v>207</v>
      </c>
      <c r="F826" s="8">
        <f t="shared" si="101"/>
        <v>18216</v>
      </c>
      <c r="G826" s="54">
        <f t="shared" si="106"/>
        <v>18216</v>
      </c>
      <c r="H826" s="25">
        <v>302820</v>
      </c>
      <c r="I826" s="25" t="s">
        <v>1644</v>
      </c>
      <c r="J826" s="25">
        <v>1</v>
      </c>
      <c r="K826" s="25">
        <v>1</v>
      </c>
      <c r="L826" s="25">
        <f t="shared" si="102"/>
        <v>0</v>
      </c>
      <c r="M826" s="25" t="s">
        <v>911</v>
      </c>
      <c r="N826" s="45">
        <v>45846</v>
      </c>
      <c r="O826" s="54">
        <v>29497.5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03"/>
        <v>1</v>
      </c>
      <c r="Z826" s="25" t="str">
        <f t="shared" si="104"/>
        <v>Tuesday</v>
      </c>
      <c r="AA826" s="25" t="str">
        <f t="shared" si="105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hidden="1" x14ac:dyDescent="0.25">
      <c r="A827" s="25">
        <f t="shared" si="107"/>
        <v>826</v>
      </c>
      <c r="B827" s="25" t="s">
        <v>883</v>
      </c>
      <c r="C827" s="45">
        <v>45835</v>
      </c>
      <c r="D827" s="45">
        <v>45845</v>
      </c>
      <c r="E827" s="8">
        <v>89.4</v>
      </c>
      <c r="F827" s="8">
        <f t="shared" si="101"/>
        <v>7867.2000000000007</v>
      </c>
      <c r="G827" s="54">
        <f t="shared" si="106"/>
        <v>15734.400000000001</v>
      </c>
      <c r="H827" s="25">
        <v>302934</v>
      </c>
      <c r="I827" s="25" t="s">
        <v>1645</v>
      </c>
      <c r="J827" s="25">
        <v>2</v>
      </c>
      <c r="K827" s="25">
        <v>2</v>
      </c>
      <c r="L827" s="25">
        <f t="shared" si="102"/>
        <v>0</v>
      </c>
      <c r="M827" s="25" t="s">
        <v>910</v>
      </c>
      <c r="N827" s="45">
        <v>45846</v>
      </c>
      <c r="O827" s="54">
        <v>25479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03"/>
        <v>1</v>
      </c>
      <c r="Z827" s="25" t="str">
        <f t="shared" si="104"/>
        <v>Tuesday</v>
      </c>
      <c r="AA827" s="25" t="str">
        <f t="shared" si="105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hidden="1" x14ac:dyDescent="0.25">
      <c r="A828" s="25">
        <f t="shared" si="107"/>
        <v>827</v>
      </c>
      <c r="B828" s="25" t="s">
        <v>883</v>
      </c>
      <c r="C828" s="45">
        <v>45835</v>
      </c>
      <c r="D828" s="45">
        <v>45845</v>
      </c>
      <c r="E828" s="8">
        <v>159</v>
      </c>
      <c r="F828" s="8">
        <f t="shared" si="101"/>
        <v>13992</v>
      </c>
      <c r="G828" s="54">
        <f t="shared" si="106"/>
        <v>13992</v>
      </c>
      <c r="H828" s="25">
        <v>304022</v>
      </c>
      <c r="I828" s="25" t="s">
        <v>1646</v>
      </c>
      <c r="J828" s="25">
        <v>1</v>
      </c>
      <c r="K828" s="25">
        <v>1</v>
      </c>
      <c r="L828" s="25">
        <f t="shared" si="102"/>
        <v>0</v>
      </c>
      <c r="M828" s="25" t="s">
        <v>992</v>
      </c>
      <c r="N828" s="45">
        <v>45847</v>
      </c>
      <c r="O828" s="54">
        <v>25705</v>
      </c>
      <c r="P828" s="25" t="s">
        <v>884</v>
      </c>
      <c r="Q828" s="25">
        <v>58152971995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45848</v>
      </c>
      <c r="Y828" s="25">
        <f t="shared" si="103"/>
        <v>1</v>
      </c>
      <c r="Z828" s="25" t="str">
        <f t="shared" si="104"/>
        <v>Wednesday</v>
      </c>
      <c r="AA828" s="25" t="str">
        <f t="shared" si="105"/>
        <v>Thursday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hidden="1" x14ac:dyDescent="0.25">
      <c r="A829" s="25">
        <f t="shared" si="107"/>
        <v>828</v>
      </c>
      <c r="B829" s="25" t="s">
        <v>883</v>
      </c>
      <c r="C829" s="45">
        <v>45835</v>
      </c>
      <c r="D829" s="45">
        <v>45845</v>
      </c>
      <c r="E829" s="8">
        <v>92.4</v>
      </c>
      <c r="F829" s="8">
        <f t="shared" si="101"/>
        <v>8131.2000000000007</v>
      </c>
      <c r="G829" s="54">
        <f t="shared" si="106"/>
        <v>8131.2000000000007</v>
      </c>
      <c r="H829" s="25">
        <v>309719</v>
      </c>
      <c r="I829" s="25" t="s">
        <v>1647</v>
      </c>
      <c r="J829" s="25">
        <v>1</v>
      </c>
      <c r="K829" s="25">
        <v>1</v>
      </c>
      <c r="L829" s="25">
        <f t="shared" si="102"/>
        <v>0</v>
      </c>
      <c r="M829" s="25" t="s">
        <v>909</v>
      </c>
      <c r="N829" s="45">
        <v>45846</v>
      </c>
      <c r="O829" s="54">
        <v>13167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03"/>
        <v>1</v>
      </c>
      <c r="Z829" s="25" t="str">
        <f t="shared" si="104"/>
        <v>Tuesday</v>
      </c>
      <c r="AA829" s="25" t="str">
        <f t="shared" si="105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hidden="1" x14ac:dyDescent="0.25">
      <c r="A830" s="25">
        <f t="shared" si="107"/>
        <v>829</v>
      </c>
      <c r="B830" s="25" t="s">
        <v>883</v>
      </c>
      <c r="C830" s="45">
        <v>45835</v>
      </c>
      <c r="D830" s="45">
        <v>45845</v>
      </c>
      <c r="E830" s="8">
        <v>285.75</v>
      </c>
      <c r="F830" s="8">
        <f t="shared" si="101"/>
        <v>25146</v>
      </c>
      <c r="G830" s="54">
        <f t="shared" si="106"/>
        <v>25146</v>
      </c>
      <c r="H830" s="25">
        <v>311122</v>
      </c>
      <c r="I830" s="25" t="s">
        <v>1648</v>
      </c>
      <c r="J830" s="25">
        <v>1</v>
      </c>
      <c r="K830" s="25">
        <v>1</v>
      </c>
      <c r="L830" s="25">
        <f t="shared" si="102"/>
        <v>0</v>
      </c>
      <c r="M830" s="25" t="s">
        <v>912</v>
      </c>
      <c r="N830" s="45">
        <v>45846</v>
      </c>
      <c r="O830" s="54">
        <v>32575.5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103"/>
        <v>1</v>
      </c>
      <c r="Z830" s="25" t="str">
        <f t="shared" si="104"/>
        <v>Tuesday</v>
      </c>
      <c r="AA830" s="25" t="str">
        <f t="shared" si="105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hidden="1" x14ac:dyDescent="0.25">
      <c r="A831" s="25">
        <f t="shared" si="107"/>
        <v>830</v>
      </c>
      <c r="B831" s="25" t="s">
        <v>883</v>
      </c>
      <c r="C831" s="45">
        <v>45835</v>
      </c>
      <c r="D831" s="45">
        <v>45845</v>
      </c>
      <c r="E831" s="8">
        <v>89.4</v>
      </c>
      <c r="F831" s="8">
        <f t="shared" si="101"/>
        <v>7867.2000000000007</v>
      </c>
      <c r="G831" s="54">
        <f t="shared" si="106"/>
        <v>7867.2000000000007</v>
      </c>
      <c r="H831" s="25">
        <v>312815</v>
      </c>
      <c r="I831" s="25" t="s">
        <v>1649</v>
      </c>
      <c r="J831" s="25">
        <v>1</v>
      </c>
      <c r="K831" s="25">
        <v>1</v>
      </c>
      <c r="L831" s="25">
        <f t="shared" si="102"/>
        <v>0</v>
      </c>
      <c r="M831" s="25" t="s">
        <v>909</v>
      </c>
      <c r="N831" s="45">
        <v>45846</v>
      </c>
      <c r="O831" s="54">
        <v>12739.5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03"/>
        <v>1</v>
      </c>
      <c r="Z831" s="25" t="str">
        <f t="shared" si="104"/>
        <v>Tuesday</v>
      </c>
      <c r="AA831" s="25" t="str">
        <f t="shared" si="105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hidden="1" x14ac:dyDescent="0.25">
      <c r="A832" s="25">
        <f t="shared" si="107"/>
        <v>831</v>
      </c>
      <c r="B832" s="25" t="s">
        <v>883</v>
      </c>
      <c r="C832" s="45">
        <v>45835</v>
      </c>
      <c r="D832" s="45">
        <v>45845</v>
      </c>
      <c r="E832" s="8">
        <v>109.8</v>
      </c>
      <c r="F832" s="8">
        <f t="shared" si="101"/>
        <v>9662.4</v>
      </c>
      <c r="G832" s="54">
        <f t="shared" si="106"/>
        <v>9662.4</v>
      </c>
      <c r="H832" s="25">
        <v>320107</v>
      </c>
      <c r="I832" s="25" t="s">
        <v>1240</v>
      </c>
      <c r="J832" s="25">
        <v>1</v>
      </c>
      <c r="K832" s="25">
        <v>1</v>
      </c>
      <c r="L832" s="25">
        <f t="shared" si="102"/>
        <v>0</v>
      </c>
      <c r="M832" s="25" t="s">
        <v>911</v>
      </c>
      <c r="N832" s="45">
        <v>45846</v>
      </c>
      <c r="O832" s="54">
        <v>15646.5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03"/>
        <v>1</v>
      </c>
      <c r="Z832" s="25" t="str">
        <f t="shared" si="104"/>
        <v>Tuesday</v>
      </c>
      <c r="AA832" s="25" t="str">
        <f t="shared" si="105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hidden="1" x14ac:dyDescent="0.25">
      <c r="A833" s="25">
        <f t="shared" si="107"/>
        <v>832</v>
      </c>
      <c r="B833" s="25" t="s">
        <v>883</v>
      </c>
      <c r="C833" s="45">
        <v>45835</v>
      </c>
      <c r="D833" s="45">
        <v>45845</v>
      </c>
      <c r="E833" s="8">
        <v>154.19999999999999</v>
      </c>
      <c r="F833" s="8">
        <f t="shared" si="101"/>
        <v>13569.599999999999</v>
      </c>
      <c r="G833" s="54">
        <f t="shared" si="106"/>
        <v>13569.599999999999</v>
      </c>
      <c r="H833" s="25">
        <v>323006</v>
      </c>
      <c r="I833" s="25" t="s">
        <v>1474</v>
      </c>
      <c r="J833" s="25">
        <v>1</v>
      </c>
      <c r="K833" s="25">
        <v>1</v>
      </c>
      <c r="L833" s="25">
        <f t="shared" si="102"/>
        <v>0</v>
      </c>
      <c r="M833" s="25" t="s">
        <v>909</v>
      </c>
      <c r="N833" s="45">
        <v>45846</v>
      </c>
      <c r="O833" s="54">
        <v>21973.5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03"/>
        <v>1</v>
      </c>
      <c r="Z833" s="25" t="str">
        <f t="shared" si="104"/>
        <v>Tuesday</v>
      </c>
      <c r="AA833" s="25" t="str">
        <f t="shared" si="105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hidden="1" x14ac:dyDescent="0.25">
      <c r="A834" s="25">
        <f t="shared" si="107"/>
        <v>833</v>
      </c>
      <c r="B834" s="25" t="s">
        <v>883</v>
      </c>
      <c r="C834" s="45">
        <v>45835</v>
      </c>
      <c r="D834" s="45">
        <v>45845</v>
      </c>
      <c r="E834" s="8">
        <v>318</v>
      </c>
      <c r="F834" s="8">
        <f t="shared" si="101"/>
        <v>27984</v>
      </c>
      <c r="G834" s="54">
        <f t="shared" si="106"/>
        <v>27984</v>
      </c>
      <c r="H834" s="25">
        <v>323028</v>
      </c>
      <c r="I834" s="25" t="s">
        <v>1650</v>
      </c>
      <c r="J834" s="25">
        <v>1</v>
      </c>
      <c r="K834" s="25">
        <v>1</v>
      </c>
      <c r="L834" s="25">
        <f t="shared" si="102"/>
        <v>0</v>
      </c>
      <c r="M834" s="25" t="s">
        <v>909</v>
      </c>
      <c r="N834" s="45">
        <v>45846</v>
      </c>
      <c r="O834" s="54">
        <v>36252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03"/>
        <v>1</v>
      </c>
      <c r="Z834" s="25" t="str">
        <f t="shared" si="104"/>
        <v>Tuesday</v>
      </c>
      <c r="AA834" s="25" t="str">
        <f t="shared" si="105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hidden="1" x14ac:dyDescent="0.25">
      <c r="A835" s="25">
        <f t="shared" si="107"/>
        <v>834</v>
      </c>
      <c r="B835" s="25" t="s">
        <v>883</v>
      </c>
      <c r="C835" s="45">
        <v>45835</v>
      </c>
      <c r="D835" s="45">
        <v>45845</v>
      </c>
      <c r="E835" s="8">
        <v>257.39999999999998</v>
      </c>
      <c r="F835" s="8">
        <f t="shared" ref="F835:F898" si="108">IF(AB835="DOLLAR",E835*88,E835)</f>
        <v>22651.199999999997</v>
      </c>
      <c r="G835" s="54">
        <f t="shared" si="106"/>
        <v>45302.399999999994</v>
      </c>
      <c r="H835" s="25">
        <v>332306</v>
      </c>
      <c r="I835" s="25" t="s">
        <v>1651</v>
      </c>
      <c r="J835" s="25">
        <v>2</v>
      </c>
      <c r="K835" s="25">
        <v>2</v>
      </c>
      <c r="L835" s="25">
        <f t="shared" ref="L835:L898" si="109">J835-K835</f>
        <v>0</v>
      </c>
      <c r="M835" s="25" t="s">
        <v>973</v>
      </c>
      <c r="N835" s="45">
        <v>45847</v>
      </c>
      <c r="O835" s="54">
        <v>73359</v>
      </c>
      <c r="P835" s="25" t="s">
        <v>243</v>
      </c>
      <c r="Q835" s="25">
        <v>58152972415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Mumbai</v>
      </c>
      <c r="W835" s="56"/>
      <c r="X835" s="45">
        <v>45848</v>
      </c>
      <c r="Y835" s="25">
        <f t="shared" ref="Y835:Y898" si="110">IF(X835="", "", X835-N835)</f>
        <v>1</v>
      </c>
      <c r="Z835" s="25" t="str">
        <f t="shared" ref="Z835:Z898" si="111">IF(N835="", "", TEXT(N835, "dddd"))</f>
        <v>Wednesday</v>
      </c>
      <c r="AA835" s="25" t="str">
        <f t="shared" ref="AA835:AA898" si="112">IF(X835="", "", TEXT(X835, "dddd"))</f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hidden="1" x14ac:dyDescent="0.25">
      <c r="A836" s="25">
        <f t="shared" si="107"/>
        <v>835</v>
      </c>
      <c r="B836" s="25" t="s">
        <v>883</v>
      </c>
      <c r="C836" s="45">
        <v>45835</v>
      </c>
      <c r="D836" s="45">
        <v>45845</v>
      </c>
      <c r="E836" s="8">
        <v>137.4</v>
      </c>
      <c r="F836" s="8">
        <f t="shared" si="108"/>
        <v>12091.2</v>
      </c>
      <c r="G836" s="54">
        <f t="shared" si="106"/>
        <v>12091.2</v>
      </c>
      <c r="H836" s="25">
        <v>344750</v>
      </c>
      <c r="I836" s="25" t="s">
        <v>1652</v>
      </c>
      <c r="J836" s="25">
        <v>1</v>
      </c>
      <c r="K836" s="25">
        <v>1</v>
      </c>
      <c r="L836" s="25">
        <f t="shared" si="109"/>
        <v>0</v>
      </c>
      <c r="M836" s="25" t="s">
        <v>992</v>
      </c>
      <c r="N836" s="45">
        <v>45847</v>
      </c>
      <c r="O836" s="54">
        <v>22213</v>
      </c>
      <c r="P836" s="25" t="s">
        <v>884</v>
      </c>
      <c r="Q836" s="25">
        <v>58152971995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45848</v>
      </c>
      <c r="Y836" s="25">
        <f t="shared" si="110"/>
        <v>1</v>
      </c>
      <c r="Z836" s="25" t="str">
        <f t="shared" si="111"/>
        <v>Wednesday</v>
      </c>
      <c r="AA836" s="25" t="str">
        <f t="shared" si="112"/>
        <v>Thursday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hidden="1" x14ac:dyDescent="0.25">
      <c r="A837" s="25">
        <f t="shared" si="107"/>
        <v>836</v>
      </c>
      <c r="B837" s="25" t="s">
        <v>883</v>
      </c>
      <c r="C837" s="45">
        <v>45835</v>
      </c>
      <c r="D837" s="45">
        <v>45845</v>
      </c>
      <c r="E837" s="8">
        <v>144.75</v>
      </c>
      <c r="F837" s="8">
        <f t="shared" si="108"/>
        <v>12738</v>
      </c>
      <c r="G837" s="54">
        <f t="shared" ref="G837:G900" si="113">F837*J837</f>
        <v>25476</v>
      </c>
      <c r="H837" s="25">
        <v>348219</v>
      </c>
      <c r="I837" s="25" t="s">
        <v>1653</v>
      </c>
      <c r="J837" s="25">
        <v>2</v>
      </c>
      <c r="K837" s="25">
        <v>2</v>
      </c>
      <c r="L837" s="25">
        <f t="shared" si="109"/>
        <v>0</v>
      </c>
      <c r="M837" s="25" t="s">
        <v>911</v>
      </c>
      <c r="N837" s="45">
        <v>45846</v>
      </c>
      <c r="O837" s="54">
        <v>33003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10"/>
        <v>1</v>
      </c>
      <c r="Z837" s="25" t="str">
        <f t="shared" si="111"/>
        <v>Tuesday</v>
      </c>
      <c r="AA837" s="25" t="str">
        <f t="shared" si="112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hidden="1" x14ac:dyDescent="0.25">
      <c r="A838" s="25">
        <f t="shared" ref="A838:A901" si="114">A837+1</f>
        <v>837</v>
      </c>
      <c r="B838" s="25" t="s">
        <v>883</v>
      </c>
      <c r="C838" s="45">
        <v>45835</v>
      </c>
      <c r="D838" s="45">
        <v>45845</v>
      </c>
      <c r="E838" s="8">
        <v>88.2</v>
      </c>
      <c r="F838" s="8">
        <f t="shared" si="108"/>
        <v>7761.6</v>
      </c>
      <c r="G838" s="54">
        <f t="shared" si="113"/>
        <v>7761.6</v>
      </c>
      <c r="H838" s="25">
        <v>356607</v>
      </c>
      <c r="I838" s="25" t="s">
        <v>1654</v>
      </c>
      <c r="J838" s="25">
        <v>1</v>
      </c>
      <c r="K838" s="25">
        <v>1</v>
      </c>
      <c r="L838" s="25">
        <f t="shared" si="109"/>
        <v>0</v>
      </c>
      <c r="M838" s="25" t="s">
        <v>911</v>
      </c>
      <c r="N838" s="45">
        <v>45846</v>
      </c>
      <c r="O838" s="54">
        <v>12568.5</v>
      </c>
      <c r="P838" s="25" t="s">
        <v>885</v>
      </c>
      <c r="Q838" s="25">
        <v>58152921956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45847</v>
      </c>
      <c r="Y838" s="25">
        <f t="shared" si="110"/>
        <v>1</v>
      </c>
      <c r="Z838" s="25" t="str">
        <f t="shared" si="111"/>
        <v>Tuesday</v>
      </c>
      <c r="AA838" s="25" t="str">
        <f t="shared" si="112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hidden="1" x14ac:dyDescent="0.25">
      <c r="A839" s="25">
        <f t="shared" si="114"/>
        <v>838</v>
      </c>
      <c r="B839" s="25" t="s">
        <v>883</v>
      </c>
      <c r="C839" s="45">
        <v>45835</v>
      </c>
      <c r="D839" s="45">
        <v>45845</v>
      </c>
      <c r="E839" s="8">
        <v>229.2</v>
      </c>
      <c r="F839" s="8">
        <f t="shared" si="108"/>
        <v>20169.599999999999</v>
      </c>
      <c r="G839" s="54">
        <f t="shared" si="113"/>
        <v>20169.599999999999</v>
      </c>
      <c r="H839" s="25">
        <v>368504</v>
      </c>
      <c r="I839" s="25" t="s">
        <v>1655</v>
      </c>
      <c r="J839" s="25">
        <v>1</v>
      </c>
      <c r="K839" s="25">
        <v>1</v>
      </c>
      <c r="L839" s="25">
        <f t="shared" si="109"/>
        <v>0</v>
      </c>
      <c r="M839" s="25" t="s">
        <v>914</v>
      </c>
      <c r="N839" s="45">
        <v>45846</v>
      </c>
      <c r="O839" s="54">
        <v>38486.5</v>
      </c>
      <c r="P839" s="25" t="s">
        <v>1124</v>
      </c>
      <c r="Q839" s="25">
        <v>58152919996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45847</v>
      </c>
      <c r="Y839" s="25">
        <f t="shared" si="110"/>
        <v>1</v>
      </c>
      <c r="Z839" s="25" t="str">
        <f t="shared" si="111"/>
        <v>Tuesday</v>
      </c>
      <c r="AA839" s="25" t="str">
        <f t="shared" si="112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hidden="1" x14ac:dyDescent="0.25">
      <c r="A840" s="25">
        <f t="shared" si="114"/>
        <v>839</v>
      </c>
      <c r="B840" s="25" t="s">
        <v>883</v>
      </c>
      <c r="C840" s="45">
        <v>45835</v>
      </c>
      <c r="D840" s="45">
        <v>45845</v>
      </c>
      <c r="E840" s="8">
        <v>123.6</v>
      </c>
      <c r="F840" s="8">
        <f t="shared" si="108"/>
        <v>10876.8</v>
      </c>
      <c r="G840" s="54">
        <f t="shared" si="113"/>
        <v>43507.199999999997</v>
      </c>
      <c r="H840" s="25">
        <v>420302</v>
      </c>
      <c r="I840" s="25" t="s">
        <v>1254</v>
      </c>
      <c r="J840" s="25">
        <v>4</v>
      </c>
      <c r="K840" s="25">
        <v>4</v>
      </c>
      <c r="L840" s="25">
        <f t="shared" si="109"/>
        <v>0</v>
      </c>
      <c r="M840" s="25" t="s">
        <v>972</v>
      </c>
      <c r="N840" s="45">
        <v>45847</v>
      </c>
      <c r="O840" s="54">
        <v>70452</v>
      </c>
      <c r="P840" s="25" t="s">
        <v>243</v>
      </c>
      <c r="Q840" s="25">
        <v>58152972415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Mumbai</v>
      </c>
      <c r="W840" s="56"/>
      <c r="X840" s="45">
        <v>45848</v>
      </c>
      <c r="Y840" s="25">
        <f t="shared" si="110"/>
        <v>1</v>
      </c>
      <c r="Z840" s="25" t="str">
        <f t="shared" si="111"/>
        <v>Wednesday</v>
      </c>
      <c r="AA840" s="25" t="str">
        <f t="shared" si="112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hidden="1" x14ac:dyDescent="0.25">
      <c r="A841" s="25">
        <f t="shared" si="114"/>
        <v>840</v>
      </c>
      <c r="B841" s="25" t="s">
        <v>883</v>
      </c>
      <c r="C841" s="45">
        <v>45835</v>
      </c>
      <c r="D841" s="45">
        <v>45845</v>
      </c>
      <c r="E841" s="8">
        <v>84.6</v>
      </c>
      <c r="F841" s="8">
        <f t="shared" si="108"/>
        <v>7444.7999999999993</v>
      </c>
      <c r="G841" s="54">
        <f t="shared" si="113"/>
        <v>7444.7999999999993</v>
      </c>
      <c r="H841" s="25">
        <v>421601</v>
      </c>
      <c r="I841" s="25" t="s">
        <v>1612</v>
      </c>
      <c r="J841" s="25">
        <v>1</v>
      </c>
      <c r="K841" s="25">
        <v>1</v>
      </c>
      <c r="L841" s="25">
        <f t="shared" si="109"/>
        <v>0</v>
      </c>
      <c r="M841" s="25" t="s">
        <v>982</v>
      </c>
      <c r="N841" s="45">
        <v>45847</v>
      </c>
      <c r="O841" s="54">
        <v>14805</v>
      </c>
      <c r="P841" s="25" t="s">
        <v>622</v>
      </c>
      <c r="Q841" s="25">
        <v>58152972161</v>
      </c>
      <c r="R841" s="25" t="s">
        <v>41</v>
      </c>
      <c r="S841" s="3" t="s">
        <v>300</v>
      </c>
      <c r="T841" s="55"/>
      <c r="U841" s="25" t="s">
        <v>19</v>
      </c>
      <c r="V841" s="25" t="str">
        <f>VLOOKUP(P841,'Customer List'!B:C,2,)</f>
        <v>Hyderabad</v>
      </c>
      <c r="W841" s="56"/>
      <c r="X841" s="45">
        <v>45848</v>
      </c>
      <c r="Y841" s="25">
        <f t="shared" si="110"/>
        <v>1</v>
      </c>
      <c r="Z841" s="25" t="str">
        <f t="shared" si="111"/>
        <v>Wednesday</v>
      </c>
      <c r="AA841" s="25" t="str">
        <f t="shared" si="112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hidden="1" x14ac:dyDescent="0.25">
      <c r="A842" s="25">
        <f t="shared" si="114"/>
        <v>841</v>
      </c>
      <c r="B842" s="25" t="s">
        <v>883</v>
      </c>
      <c r="C842" s="45">
        <v>45835</v>
      </c>
      <c r="D842" s="45">
        <v>45845</v>
      </c>
      <c r="E842" s="8">
        <v>53.4</v>
      </c>
      <c r="F842" s="8">
        <f t="shared" si="108"/>
        <v>4699.2</v>
      </c>
      <c r="G842" s="54">
        <f t="shared" si="113"/>
        <v>4699.2</v>
      </c>
      <c r="H842" s="25">
        <v>423111</v>
      </c>
      <c r="I842" s="25" t="s">
        <v>1656</v>
      </c>
      <c r="J842" s="25">
        <v>1</v>
      </c>
      <c r="K842" s="25">
        <v>1</v>
      </c>
      <c r="L842" s="25">
        <f t="shared" si="109"/>
        <v>0</v>
      </c>
      <c r="M842" s="25" t="s">
        <v>992</v>
      </c>
      <c r="N842" s="45">
        <v>45847</v>
      </c>
      <c r="O842" s="54">
        <v>8633</v>
      </c>
      <c r="P842" s="25" t="s">
        <v>884</v>
      </c>
      <c r="Q842" s="25">
        <v>58152971995</v>
      </c>
      <c r="R842" s="25" t="s">
        <v>41</v>
      </c>
      <c r="S842" s="3">
        <v>-20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45848</v>
      </c>
      <c r="Y842" s="25">
        <f t="shared" si="110"/>
        <v>1</v>
      </c>
      <c r="Z842" s="25" t="str">
        <f t="shared" si="111"/>
        <v>Wednesday</v>
      </c>
      <c r="AA842" s="25" t="str">
        <f t="shared" si="112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hidden="1" x14ac:dyDescent="0.25">
      <c r="A843" s="25">
        <f t="shared" si="114"/>
        <v>842</v>
      </c>
      <c r="B843" s="25" t="s">
        <v>883</v>
      </c>
      <c r="C843" s="45">
        <v>45835</v>
      </c>
      <c r="D843" s="45">
        <v>45845</v>
      </c>
      <c r="E843" s="8">
        <v>183</v>
      </c>
      <c r="F843" s="8">
        <f t="shared" si="108"/>
        <v>16104</v>
      </c>
      <c r="G843" s="54">
        <f t="shared" si="113"/>
        <v>16104</v>
      </c>
      <c r="H843" s="25">
        <v>430104</v>
      </c>
      <c r="I843" s="25" t="s">
        <v>231</v>
      </c>
      <c r="J843" s="25">
        <v>1</v>
      </c>
      <c r="K843" s="25">
        <v>1</v>
      </c>
      <c r="L843" s="25">
        <f t="shared" si="109"/>
        <v>0</v>
      </c>
      <c r="M843" s="25" t="s">
        <v>913</v>
      </c>
      <c r="N843" s="45">
        <v>45846</v>
      </c>
      <c r="O843" s="54">
        <v>28365</v>
      </c>
      <c r="P843" s="25" t="s">
        <v>173</v>
      </c>
      <c r="Q843" s="25">
        <v>58152921433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45847</v>
      </c>
      <c r="Y843" s="25">
        <f t="shared" si="110"/>
        <v>1</v>
      </c>
      <c r="Z843" s="25" t="str">
        <f t="shared" si="111"/>
        <v>Tuesday</v>
      </c>
      <c r="AA843" s="25" t="str">
        <f t="shared" si="112"/>
        <v>Wednesday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hidden="1" x14ac:dyDescent="0.25">
      <c r="A844" s="25">
        <f t="shared" si="114"/>
        <v>843</v>
      </c>
      <c r="B844" s="25" t="s">
        <v>883</v>
      </c>
      <c r="C844" s="45">
        <v>45835</v>
      </c>
      <c r="D844" s="45">
        <v>45845</v>
      </c>
      <c r="E844" s="8">
        <v>66</v>
      </c>
      <c r="F844" s="8">
        <f t="shared" si="108"/>
        <v>5808</v>
      </c>
      <c r="G844" s="54">
        <f t="shared" si="113"/>
        <v>5808</v>
      </c>
      <c r="H844" s="25">
        <v>505808</v>
      </c>
      <c r="I844" s="25" t="s">
        <v>141</v>
      </c>
      <c r="J844" s="25">
        <v>1</v>
      </c>
      <c r="K844" s="25">
        <v>1</v>
      </c>
      <c r="L844" s="25">
        <f t="shared" si="109"/>
        <v>0</v>
      </c>
      <c r="M844" s="25" t="s">
        <v>992</v>
      </c>
      <c r="N844" s="45">
        <v>45847</v>
      </c>
      <c r="O844" s="54">
        <v>10670</v>
      </c>
      <c r="P844" s="25" t="s">
        <v>884</v>
      </c>
      <c r="Q844" s="25">
        <v>58152971995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10"/>
        <v>1</v>
      </c>
      <c r="Z844" s="25" t="str">
        <f t="shared" si="111"/>
        <v>Wednesday</v>
      </c>
      <c r="AA844" s="25" t="str">
        <f t="shared" si="112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hidden="1" x14ac:dyDescent="0.25">
      <c r="A845" s="25">
        <f t="shared" si="114"/>
        <v>844</v>
      </c>
      <c r="B845" s="25" t="s">
        <v>883</v>
      </c>
      <c r="C845" s="45">
        <v>45835</v>
      </c>
      <c r="D845" s="45">
        <v>45845</v>
      </c>
      <c r="E845" s="8">
        <v>67.2</v>
      </c>
      <c r="F845" s="8">
        <f t="shared" si="108"/>
        <v>5913.6</v>
      </c>
      <c r="G845" s="54">
        <f t="shared" si="113"/>
        <v>11827.2</v>
      </c>
      <c r="H845" s="25">
        <v>505816</v>
      </c>
      <c r="I845" s="25" t="s">
        <v>1657</v>
      </c>
      <c r="J845" s="25">
        <v>2</v>
      </c>
      <c r="K845" s="25">
        <v>2</v>
      </c>
      <c r="L845" s="25">
        <f t="shared" si="109"/>
        <v>0</v>
      </c>
      <c r="M845" s="25" t="s">
        <v>979</v>
      </c>
      <c r="N845" s="45">
        <v>45847</v>
      </c>
      <c r="O845" s="54">
        <v>20832</v>
      </c>
      <c r="P845" s="25" t="s">
        <v>673</v>
      </c>
      <c r="Q845" s="25">
        <v>58152971203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Hyderabad</v>
      </c>
      <c r="W845" s="56"/>
      <c r="X845" s="45">
        <v>45848</v>
      </c>
      <c r="Y845" s="25">
        <f t="shared" si="110"/>
        <v>1</v>
      </c>
      <c r="Z845" s="25" t="str">
        <f t="shared" si="111"/>
        <v>Wednesday</v>
      </c>
      <c r="AA845" s="25" t="str">
        <f t="shared" si="112"/>
        <v>Thursday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hidden="1" x14ac:dyDescent="0.25">
      <c r="A846" s="25">
        <f t="shared" si="114"/>
        <v>845</v>
      </c>
      <c r="B846" s="25" t="s">
        <v>883</v>
      </c>
      <c r="C846" s="45">
        <v>45835</v>
      </c>
      <c r="D846" s="45">
        <v>45845</v>
      </c>
      <c r="E846" s="8">
        <v>148.19999999999999</v>
      </c>
      <c r="F846" s="8">
        <f t="shared" si="108"/>
        <v>13041.599999999999</v>
      </c>
      <c r="G846" s="54">
        <f t="shared" si="113"/>
        <v>13041.599999999999</v>
      </c>
      <c r="H846" s="25">
        <v>506507</v>
      </c>
      <c r="I846" s="25" t="s">
        <v>1514</v>
      </c>
      <c r="J846" s="25">
        <v>1</v>
      </c>
      <c r="K846" s="25">
        <v>1</v>
      </c>
      <c r="L846" s="25">
        <f t="shared" si="109"/>
        <v>0</v>
      </c>
      <c r="M846" s="25" t="s">
        <v>910</v>
      </c>
      <c r="N846" s="45">
        <v>45846</v>
      </c>
      <c r="O846" s="54">
        <v>21118.5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10"/>
        <v>1</v>
      </c>
      <c r="Z846" s="25" t="str">
        <f t="shared" si="111"/>
        <v>Tuesday</v>
      </c>
      <c r="AA846" s="25" t="str">
        <f t="shared" si="112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hidden="1" x14ac:dyDescent="0.25">
      <c r="A847" s="25">
        <f t="shared" si="114"/>
        <v>846</v>
      </c>
      <c r="B847" s="25" t="s">
        <v>883</v>
      </c>
      <c r="C847" s="45">
        <v>45835</v>
      </c>
      <c r="D847" s="45">
        <v>45845</v>
      </c>
      <c r="E847" s="8">
        <v>128.4</v>
      </c>
      <c r="F847" s="8">
        <f t="shared" si="108"/>
        <v>11299.2</v>
      </c>
      <c r="G847" s="54">
        <f t="shared" si="113"/>
        <v>11299.2</v>
      </c>
      <c r="H847" s="25">
        <v>506804</v>
      </c>
      <c r="I847" s="25" t="s">
        <v>1658</v>
      </c>
      <c r="J847" s="25">
        <v>1</v>
      </c>
      <c r="K847" s="25">
        <v>1</v>
      </c>
      <c r="L847" s="25">
        <f t="shared" si="109"/>
        <v>0</v>
      </c>
      <c r="M847" s="25" t="s">
        <v>909</v>
      </c>
      <c r="N847" s="45">
        <v>45846</v>
      </c>
      <c r="O847" s="54">
        <v>18297</v>
      </c>
      <c r="P847" s="25" t="s">
        <v>885</v>
      </c>
      <c r="Q847" s="25">
        <v>58152921956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45847</v>
      </c>
      <c r="Y847" s="25">
        <f t="shared" si="110"/>
        <v>1</v>
      </c>
      <c r="Z847" s="25" t="str">
        <f t="shared" si="111"/>
        <v>Tuesday</v>
      </c>
      <c r="AA847" s="25" t="str">
        <f t="shared" si="112"/>
        <v>Wednesday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hidden="1" x14ac:dyDescent="0.25">
      <c r="A848" s="25">
        <f t="shared" si="114"/>
        <v>847</v>
      </c>
      <c r="B848" s="25" t="s">
        <v>883</v>
      </c>
      <c r="C848" s="45">
        <v>45835</v>
      </c>
      <c r="D848" s="45">
        <v>45845</v>
      </c>
      <c r="E848" s="8">
        <v>177.6</v>
      </c>
      <c r="F848" s="8">
        <f t="shared" si="108"/>
        <v>15628.8</v>
      </c>
      <c r="G848" s="54">
        <f t="shared" si="113"/>
        <v>15628.8</v>
      </c>
      <c r="H848" s="25">
        <v>506916</v>
      </c>
      <c r="I848" s="25" t="s">
        <v>1659</v>
      </c>
      <c r="J848" s="25">
        <v>1</v>
      </c>
      <c r="K848" s="25">
        <v>1</v>
      </c>
      <c r="L848" s="25">
        <f t="shared" si="109"/>
        <v>0</v>
      </c>
      <c r="M848" s="25" t="s">
        <v>992</v>
      </c>
      <c r="N848" s="45">
        <v>45847</v>
      </c>
      <c r="O848" s="54">
        <v>28712</v>
      </c>
      <c r="P848" s="25" t="s">
        <v>884</v>
      </c>
      <c r="Q848" s="25">
        <v>58152971995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45848</v>
      </c>
      <c r="Y848" s="25">
        <f t="shared" si="110"/>
        <v>1</v>
      </c>
      <c r="Z848" s="25" t="str">
        <f t="shared" si="111"/>
        <v>Wednesday</v>
      </c>
      <c r="AA848" s="25" t="str">
        <f t="shared" si="112"/>
        <v>Thursday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hidden="1" x14ac:dyDescent="0.25">
      <c r="A849" s="25">
        <f t="shared" si="114"/>
        <v>848</v>
      </c>
      <c r="B849" s="25" t="s">
        <v>883</v>
      </c>
      <c r="C849" s="45">
        <v>45835</v>
      </c>
      <c r="D849" s="45">
        <v>45845</v>
      </c>
      <c r="E849" s="8">
        <v>208.2</v>
      </c>
      <c r="F849" s="8">
        <f t="shared" si="108"/>
        <v>18321.599999999999</v>
      </c>
      <c r="G849" s="54">
        <f t="shared" si="113"/>
        <v>36643.199999999997</v>
      </c>
      <c r="H849" s="25">
        <v>591706</v>
      </c>
      <c r="I849" s="25" t="s">
        <v>1660</v>
      </c>
      <c r="J849" s="25">
        <v>2</v>
      </c>
      <c r="K849" s="25">
        <v>2</v>
      </c>
      <c r="L849" s="25">
        <f t="shared" si="109"/>
        <v>0</v>
      </c>
      <c r="M849" s="25" t="s">
        <v>910</v>
      </c>
      <c r="N849" s="45">
        <v>45846</v>
      </c>
      <c r="O849" s="54">
        <v>59337</v>
      </c>
      <c r="P849" s="25" t="s">
        <v>885</v>
      </c>
      <c r="Q849" s="25">
        <v>58152921956</v>
      </c>
      <c r="R849" s="25" t="s">
        <v>41</v>
      </c>
      <c r="S849" s="3">
        <v>-20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10"/>
        <v>1</v>
      </c>
      <c r="Z849" s="25" t="str">
        <f t="shared" si="111"/>
        <v>Tuesday</v>
      </c>
      <c r="AA849" s="25" t="str">
        <f t="shared" si="112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idden="1" x14ac:dyDescent="0.25">
      <c r="A850" s="25">
        <f t="shared" si="114"/>
        <v>849</v>
      </c>
      <c r="B850" s="25" t="s">
        <v>883</v>
      </c>
      <c r="C850" s="45">
        <v>45835</v>
      </c>
      <c r="D850" s="45">
        <v>45845</v>
      </c>
      <c r="E850" s="8">
        <v>165.6</v>
      </c>
      <c r="F850" s="8">
        <f t="shared" si="108"/>
        <v>14572.8</v>
      </c>
      <c r="G850" s="54">
        <f t="shared" si="113"/>
        <v>14572.8</v>
      </c>
      <c r="H850" s="25">
        <v>801701</v>
      </c>
      <c r="I850" s="25" t="s">
        <v>1661</v>
      </c>
      <c r="J850" s="25">
        <v>1</v>
      </c>
      <c r="K850" s="25">
        <v>1</v>
      </c>
      <c r="L850" s="25">
        <f t="shared" si="109"/>
        <v>0</v>
      </c>
      <c r="M850" s="25" t="s">
        <v>915</v>
      </c>
      <c r="N850" s="45">
        <v>45846</v>
      </c>
      <c r="O850" s="54">
        <v>32085</v>
      </c>
      <c r="P850" s="25" t="s">
        <v>886</v>
      </c>
      <c r="Q850" s="25">
        <v>58152919786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Jodhpur</v>
      </c>
      <c r="W850" s="56"/>
      <c r="X850" s="45">
        <v>45848</v>
      </c>
      <c r="Y850" s="25">
        <f t="shared" si="110"/>
        <v>2</v>
      </c>
      <c r="Z850" s="25" t="str">
        <f t="shared" si="111"/>
        <v>Tuesday</v>
      </c>
      <c r="AA850" s="25" t="str">
        <f t="shared" si="112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idden="1" x14ac:dyDescent="0.25">
      <c r="A851" s="25">
        <f t="shared" si="114"/>
        <v>850</v>
      </c>
      <c r="B851" s="25" t="s">
        <v>883</v>
      </c>
      <c r="C851" s="45">
        <v>45835</v>
      </c>
      <c r="D851" s="45">
        <v>45845</v>
      </c>
      <c r="E851" s="8">
        <v>46.2</v>
      </c>
      <c r="F851" s="8">
        <f t="shared" si="108"/>
        <v>4065.6000000000004</v>
      </c>
      <c r="G851" s="54">
        <f t="shared" si="113"/>
        <v>4065.6000000000004</v>
      </c>
      <c r="H851" s="25">
        <v>100236</v>
      </c>
      <c r="I851" s="25" t="s">
        <v>44</v>
      </c>
      <c r="J851" s="25">
        <v>1</v>
      </c>
      <c r="K851" s="25">
        <v>1</v>
      </c>
      <c r="L851" s="25">
        <f t="shared" si="109"/>
        <v>0</v>
      </c>
      <c r="M851" s="25" t="s">
        <v>1164</v>
      </c>
      <c r="N851" s="45">
        <v>45850</v>
      </c>
      <c r="O851" s="54">
        <v>6583.5</v>
      </c>
      <c r="P851" s="25" t="s">
        <v>618</v>
      </c>
      <c r="Q851" s="25">
        <v>58153121121</v>
      </c>
      <c r="R851" s="25" t="s">
        <v>41</v>
      </c>
      <c r="S851" s="3">
        <v>4</v>
      </c>
      <c r="T851" s="55"/>
      <c r="U851" s="25" t="s">
        <v>19</v>
      </c>
      <c r="V851" s="25" t="str">
        <f>VLOOKUP(P851,'Customer List'!B:C,2,)</f>
        <v>Bhuvneshwar</v>
      </c>
      <c r="W851" s="56"/>
      <c r="X851" s="45">
        <v>45853</v>
      </c>
      <c r="Y851" s="25">
        <f t="shared" si="110"/>
        <v>3</v>
      </c>
      <c r="Z851" s="25" t="str">
        <f t="shared" si="111"/>
        <v>Saturday</v>
      </c>
      <c r="AA851" s="25" t="str">
        <f t="shared" si="112"/>
        <v>Tuesday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ht="45" hidden="1" x14ac:dyDescent="0.25">
      <c r="A852" s="25">
        <f t="shared" si="114"/>
        <v>851</v>
      </c>
      <c r="B852" s="25" t="s">
        <v>883</v>
      </c>
      <c r="C852" s="45">
        <v>45835</v>
      </c>
      <c r="D852" s="45">
        <v>45845</v>
      </c>
      <c r="E852" s="8">
        <v>172.8</v>
      </c>
      <c r="F852" s="8">
        <f t="shared" si="108"/>
        <v>15206.400000000001</v>
      </c>
      <c r="G852" s="54">
        <f t="shared" si="113"/>
        <v>15206.400000000001</v>
      </c>
      <c r="H852" s="25">
        <v>100432</v>
      </c>
      <c r="I852" s="25" t="s">
        <v>1278</v>
      </c>
      <c r="J852" s="25">
        <v>1</v>
      </c>
      <c r="K852" s="25">
        <v>1</v>
      </c>
      <c r="L852" s="25">
        <f t="shared" si="109"/>
        <v>0</v>
      </c>
      <c r="M852" s="25" t="s">
        <v>1209</v>
      </c>
      <c r="N852" s="45">
        <v>45854</v>
      </c>
      <c r="O852" s="54">
        <v>33480</v>
      </c>
      <c r="P852" s="25" t="s">
        <v>625</v>
      </c>
      <c r="Q852" s="25" t="s">
        <v>637</v>
      </c>
      <c r="R852" s="25" t="s">
        <v>849</v>
      </c>
      <c r="S852" s="3">
        <v>4</v>
      </c>
      <c r="T852" s="55" t="s">
        <v>1208</v>
      </c>
      <c r="U852" s="25" t="s">
        <v>19</v>
      </c>
      <c r="V852" s="25" t="str">
        <f>VLOOKUP(P852,'Customer List'!B:C,2,)</f>
        <v>Delhi</v>
      </c>
      <c r="W852" s="56"/>
      <c r="X852" s="45">
        <v>45854</v>
      </c>
      <c r="Y852" s="25">
        <f t="shared" si="110"/>
        <v>0</v>
      </c>
      <c r="Z852" s="25" t="str">
        <f t="shared" si="111"/>
        <v>Wednesday</v>
      </c>
      <c r="AA852" s="25" t="str">
        <f t="shared" si="112"/>
        <v>Wednesday</v>
      </c>
      <c r="AB852" s="25" t="str">
        <f>VLOOKUP(U852,'Currency Sheet'!A:C,3,)</f>
        <v>DOLLAR</v>
      </c>
      <c r="AC852" s="67" t="str">
        <f>VLOOKUP(P852,'Customer List'!B:D,3,)</f>
        <v>Local</v>
      </c>
    </row>
    <row r="853" spans="1:29" hidden="1" x14ac:dyDescent="0.25">
      <c r="A853" s="25">
        <f t="shared" si="114"/>
        <v>852</v>
      </c>
      <c r="B853" s="25" t="s">
        <v>883</v>
      </c>
      <c r="C853" s="45">
        <v>45835</v>
      </c>
      <c r="D853" s="45">
        <v>45845</v>
      </c>
      <c r="E853" s="8">
        <v>137.4</v>
      </c>
      <c r="F853" s="8">
        <f t="shared" si="108"/>
        <v>12091.2</v>
      </c>
      <c r="G853" s="54">
        <f t="shared" si="113"/>
        <v>12091.2</v>
      </c>
      <c r="H853" s="25">
        <v>100612</v>
      </c>
      <c r="I853" s="25" t="s">
        <v>1662</v>
      </c>
      <c r="J853" s="25">
        <v>1</v>
      </c>
      <c r="K853" s="25">
        <v>1</v>
      </c>
      <c r="L853" s="25">
        <f t="shared" si="109"/>
        <v>0</v>
      </c>
      <c r="M853" s="25" t="s">
        <v>1164</v>
      </c>
      <c r="N853" s="45">
        <v>45850</v>
      </c>
      <c r="O853" s="54">
        <v>19579.5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10"/>
        <v>3</v>
      </c>
      <c r="Z853" s="25" t="str">
        <f t="shared" si="111"/>
        <v>Saturday</v>
      </c>
      <c r="AA853" s="25" t="str">
        <f t="shared" si="112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idden="1" x14ac:dyDescent="0.25">
      <c r="A854" s="25">
        <f t="shared" si="114"/>
        <v>853</v>
      </c>
      <c r="B854" s="25" t="s">
        <v>883</v>
      </c>
      <c r="C854" s="45">
        <v>45835</v>
      </c>
      <c r="D854" s="45">
        <v>45845</v>
      </c>
      <c r="E854" s="8">
        <v>64.2</v>
      </c>
      <c r="F854" s="8">
        <f t="shared" si="108"/>
        <v>5649.6</v>
      </c>
      <c r="G854" s="54">
        <f t="shared" si="113"/>
        <v>5649.6</v>
      </c>
      <c r="H854" s="25">
        <v>100708</v>
      </c>
      <c r="I854" s="25" t="s">
        <v>1379</v>
      </c>
      <c r="J854" s="25">
        <v>1</v>
      </c>
      <c r="K854" s="25">
        <v>1</v>
      </c>
      <c r="L854" s="25">
        <f t="shared" si="109"/>
        <v>0</v>
      </c>
      <c r="M854" s="25" t="s">
        <v>1006</v>
      </c>
      <c r="N854" s="45">
        <v>45847</v>
      </c>
      <c r="O854" s="54">
        <v>0</v>
      </c>
      <c r="P854" s="25" t="s">
        <v>50</v>
      </c>
      <c r="Q854" s="25" t="s">
        <v>637</v>
      </c>
      <c r="R854" s="25" t="s">
        <v>638</v>
      </c>
      <c r="S854" s="3">
        <v>4</v>
      </c>
      <c r="T854" s="55" t="s">
        <v>610</v>
      </c>
      <c r="U854" s="25" t="s">
        <v>19</v>
      </c>
      <c r="V854" s="25" t="str">
        <f>VLOOKUP(P854,'Customer List'!B:C,2,)</f>
        <v>Delhi</v>
      </c>
      <c r="W854" s="56"/>
      <c r="X854" s="45">
        <v>45847</v>
      </c>
      <c r="Y854" s="25">
        <f t="shared" si="110"/>
        <v>0</v>
      </c>
      <c r="Z854" s="25" t="str">
        <f t="shared" si="111"/>
        <v>Wednesday</v>
      </c>
      <c r="AA854" s="25" t="str">
        <f t="shared" si="112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hidden="1" x14ac:dyDescent="0.25">
      <c r="A855" s="25">
        <f t="shared" si="114"/>
        <v>854</v>
      </c>
      <c r="B855" s="25" t="s">
        <v>883</v>
      </c>
      <c r="C855" s="45">
        <v>45835</v>
      </c>
      <c r="D855" s="45">
        <v>45845</v>
      </c>
      <c r="E855" s="8">
        <v>81.599999999999994</v>
      </c>
      <c r="F855" s="8">
        <f t="shared" si="108"/>
        <v>7180.7999999999993</v>
      </c>
      <c r="G855" s="54">
        <f t="shared" si="113"/>
        <v>7180.7999999999993</v>
      </c>
      <c r="H855" s="25">
        <v>101823</v>
      </c>
      <c r="I855" s="25" t="s">
        <v>1663</v>
      </c>
      <c r="J855" s="25">
        <v>1</v>
      </c>
      <c r="K855" s="25">
        <v>1</v>
      </c>
      <c r="L855" s="25">
        <f t="shared" si="109"/>
        <v>0</v>
      </c>
      <c r="M855" s="25" t="s">
        <v>1164</v>
      </c>
      <c r="N855" s="45">
        <v>45850</v>
      </c>
      <c r="O855" s="54">
        <v>11628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10"/>
        <v>3</v>
      </c>
      <c r="Z855" s="25" t="str">
        <f t="shared" si="111"/>
        <v>Saturday</v>
      </c>
      <c r="AA855" s="25" t="str">
        <f t="shared" si="112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hidden="1" x14ac:dyDescent="0.25">
      <c r="A856" s="25">
        <f t="shared" si="114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8"/>
        <v>8659.1999999999989</v>
      </c>
      <c r="G856" s="54">
        <f t="shared" si="113"/>
        <v>17318.399999999998</v>
      </c>
      <c r="H856" s="25">
        <v>102116</v>
      </c>
      <c r="I856" s="25" t="s">
        <v>1664</v>
      </c>
      <c r="J856" s="25">
        <v>2</v>
      </c>
      <c r="K856" s="25">
        <v>2</v>
      </c>
      <c r="L856" s="25">
        <f t="shared" si="109"/>
        <v>0</v>
      </c>
      <c r="M856" s="25" t="s">
        <v>928</v>
      </c>
      <c r="N856" s="45">
        <v>45846</v>
      </c>
      <c r="O856" s="54">
        <v>35588</v>
      </c>
      <c r="P856" s="25" t="s">
        <v>296</v>
      </c>
      <c r="Q856" s="25">
        <v>58152921341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10"/>
        <v>3</v>
      </c>
      <c r="Z856" s="25" t="str">
        <f t="shared" si="111"/>
        <v>Tuesday</v>
      </c>
      <c r="AA856" s="25" t="str">
        <f t="shared" si="112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hidden="1" x14ac:dyDescent="0.25">
      <c r="A857" s="25">
        <f t="shared" si="114"/>
        <v>856</v>
      </c>
      <c r="B857" s="25" t="s">
        <v>883</v>
      </c>
      <c r="C857" s="45">
        <v>45835</v>
      </c>
      <c r="D857" s="45">
        <v>45845</v>
      </c>
      <c r="E857" s="8">
        <v>98.399999999999991</v>
      </c>
      <c r="F857" s="8">
        <f t="shared" si="108"/>
        <v>8659.1999999999989</v>
      </c>
      <c r="G857" s="54">
        <f t="shared" si="113"/>
        <v>8659.1999999999989</v>
      </c>
      <c r="H857" s="25">
        <v>102116</v>
      </c>
      <c r="I857" s="25" t="s">
        <v>1664</v>
      </c>
      <c r="J857" s="25">
        <v>1</v>
      </c>
      <c r="K857" s="25">
        <v>1</v>
      </c>
      <c r="L857" s="25">
        <f t="shared" si="109"/>
        <v>0</v>
      </c>
      <c r="M857" s="25" t="s">
        <v>989</v>
      </c>
      <c r="N857" s="45">
        <v>45847</v>
      </c>
      <c r="O857" s="54">
        <v>18302.400000000001</v>
      </c>
      <c r="P857" s="25" t="s">
        <v>619</v>
      </c>
      <c r="Q857" s="25">
        <v>58152971424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Kerala</v>
      </c>
      <c r="W857" s="56"/>
      <c r="X857" s="45">
        <v>45849</v>
      </c>
      <c r="Y857" s="25">
        <f t="shared" si="110"/>
        <v>2</v>
      </c>
      <c r="Z857" s="25" t="str">
        <f t="shared" si="111"/>
        <v>Wednesday</v>
      </c>
      <c r="AA857" s="25" t="str">
        <f t="shared" si="112"/>
        <v>Friday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hidden="1" x14ac:dyDescent="0.25">
      <c r="A858" s="25">
        <f t="shared" si="114"/>
        <v>857</v>
      </c>
      <c r="B858" s="25" t="s">
        <v>883</v>
      </c>
      <c r="C858" s="45">
        <v>45835</v>
      </c>
      <c r="D858" s="45">
        <v>45845</v>
      </c>
      <c r="E858" s="8">
        <v>144.6</v>
      </c>
      <c r="F858" s="8">
        <f t="shared" si="108"/>
        <v>12724.8</v>
      </c>
      <c r="G858" s="54">
        <f t="shared" si="113"/>
        <v>12724.8</v>
      </c>
      <c r="H858" s="25">
        <v>102720</v>
      </c>
      <c r="I858" s="25" t="s">
        <v>1665</v>
      </c>
      <c r="J858" s="25">
        <v>1</v>
      </c>
      <c r="K858" s="25">
        <v>1</v>
      </c>
      <c r="L858" s="25">
        <f t="shared" si="109"/>
        <v>0</v>
      </c>
      <c r="M858" s="25" t="s">
        <v>1164</v>
      </c>
      <c r="N858" s="45">
        <v>45850</v>
      </c>
      <c r="O858" s="54">
        <v>20605.5</v>
      </c>
      <c r="P858" s="25" t="s">
        <v>618</v>
      </c>
      <c r="Q858" s="25">
        <v>58153121121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Bhuvneshwar</v>
      </c>
      <c r="W858" s="56"/>
      <c r="X858" s="45">
        <v>45853</v>
      </c>
      <c r="Y858" s="25">
        <f t="shared" si="110"/>
        <v>3</v>
      </c>
      <c r="Z858" s="25" t="str">
        <f t="shared" si="111"/>
        <v>Saturday</v>
      </c>
      <c r="AA858" s="25" t="str">
        <f t="shared" si="112"/>
        <v>Tuesday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hidden="1" x14ac:dyDescent="0.25">
      <c r="A859" s="25">
        <f t="shared" si="114"/>
        <v>858</v>
      </c>
      <c r="B859" s="25" t="s">
        <v>883</v>
      </c>
      <c r="C859" s="45">
        <v>45835</v>
      </c>
      <c r="D859" s="45">
        <v>45845</v>
      </c>
      <c r="E859" s="8">
        <v>148.80000000000001</v>
      </c>
      <c r="F859" s="8">
        <f t="shared" si="108"/>
        <v>13094.400000000001</v>
      </c>
      <c r="G859" s="54">
        <f t="shared" si="113"/>
        <v>13094.400000000001</v>
      </c>
      <c r="H859" s="25">
        <v>103028</v>
      </c>
      <c r="I859" s="25" t="s">
        <v>1666</v>
      </c>
      <c r="J859" s="25">
        <v>1</v>
      </c>
      <c r="K859" s="25">
        <v>1</v>
      </c>
      <c r="L859" s="25">
        <f t="shared" si="109"/>
        <v>0</v>
      </c>
      <c r="M859" s="25" t="s">
        <v>971</v>
      </c>
      <c r="N859" s="45">
        <v>45847</v>
      </c>
      <c r="O859" s="54">
        <v>23064</v>
      </c>
      <c r="P859" s="25" t="s">
        <v>229</v>
      </c>
      <c r="Q859" s="25">
        <v>58152972625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Kolkata</v>
      </c>
      <c r="W859" s="56"/>
      <c r="X859" s="45">
        <v>45848</v>
      </c>
      <c r="Y859" s="25">
        <f t="shared" si="110"/>
        <v>1</v>
      </c>
      <c r="Z859" s="25" t="str">
        <f t="shared" si="111"/>
        <v>Wednesday</v>
      </c>
      <c r="AA859" s="25" t="str">
        <f t="shared" si="112"/>
        <v>Thursday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hidden="1" x14ac:dyDescent="0.25">
      <c r="A860" s="25">
        <f t="shared" si="114"/>
        <v>859</v>
      </c>
      <c r="B860" s="25" t="s">
        <v>883</v>
      </c>
      <c r="C860" s="45">
        <v>45835</v>
      </c>
      <c r="D860" s="45">
        <v>45845</v>
      </c>
      <c r="E860" s="8">
        <v>51.6</v>
      </c>
      <c r="F860" s="8">
        <f t="shared" si="108"/>
        <v>4540.8</v>
      </c>
      <c r="G860" s="54">
        <f t="shared" si="113"/>
        <v>4540.8</v>
      </c>
      <c r="H860" s="25">
        <v>103106</v>
      </c>
      <c r="I860" s="25" t="s">
        <v>1667</v>
      </c>
      <c r="J860" s="25">
        <v>1</v>
      </c>
      <c r="K860" s="25">
        <v>1</v>
      </c>
      <c r="L860" s="25">
        <f t="shared" si="109"/>
        <v>0</v>
      </c>
      <c r="M860" s="25" t="s">
        <v>1164</v>
      </c>
      <c r="N860" s="45">
        <v>45850</v>
      </c>
      <c r="O860" s="54">
        <v>7353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10"/>
        <v>3</v>
      </c>
      <c r="Z860" s="25" t="str">
        <f t="shared" si="111"/>
        <v>Saturday</v>
      </c>
      <c r="AA860" s="25" t="str">
        <f t="shared" si="112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hidden="1" x14ac:dyDescent="0.25">
      <c r="A861" s="25">
        <f t="shared" si="114"/>
        <v>860</v>
      </c>
      <c r="B861" s="25" t="s">
        <v>883</v>
      </c>
      <c r="C861" s="45">
        <v>45835</v>
      </c>
      <c r="D861" s="45">
        <v>45845</v>
      </c>
      <c r="E861" s="8">
        <v>137.4</v>
      </c>
      <c r="F861" s="8">
        <f t="shared" si="108"/>
        <v>12091.2</v>
      </c>
      <c r="G861" s="54">
        <f t="shared" si="113"/>
        <v>12091.2</v>
      </c>
      <c r="H861" s="25">
        <v>104420</v>
      </c>
      <c r="I861" s="25" t="s">
        <v>1637</v>
      </c>
      <c r="J861" s="25">
        <v>1</v>
      </c>
      <c r="K861" s="25">
        <v>1</v>
      </c>
      <c r="L861" s="25">
        <f t="shared" si="109"/>
        <v>0</v>
      </c>
      <c r="M861" s="25" t="s">
        <v>1164</v>
      </c>
      <c r="N861" s="45">
        <v>45850</v>
      </c>
      <c r="O861" s="54">
        <v>19579.5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10"/>
        <v>3</v>
      </c>
      <c r="Z861" s="25" t="str">
        <f t="shared" si="111"/>
        <v>Saturday</v>
      </c>
      <c r="AA861" s="25" t="str">
        <f t="shared" si="112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hidden="1" x14ac:dyDescent="0.25">
      <c r="A862" s="25">
        <f t="shared" si="114"/>
        <v>861</v>
      </c>
      <c r="B862" s="25" t="s">
        <v>883</v>
      </c>
      <c r="C862" s="45">
        <v>45835</v>
      </c>
      <c r="D862" s="45">
        <v>45845</v>
      </c>
      <c r="E862" s="8">
        <v>219.75</v>
      </c>
      <c r="F862" s="8">
        <f t="shared" si="108"/>
        <v>19338</v>
      </c>
      <c r="G862" s="54">
        <f t="shared" si="113"/>
        <v>19338</v>
      </c>
      <c r="H862" s="25">
        <v>104732</v>
      </c>
      <c r="I862" s="25" t="s">
        <v>1668</v>
      </c>
      <c r="J862" s="25">
        <v>1</v>
      </c>
      <c r="K862" s="25">
        <v>1</v>
      </c>
      <c r="L862" s="25">
        <f t="shared" si="109"/>
        <v>0</v>
      </c>
      <c r="M862" s="25" t="s">
        <v>1164</v>
      </c>
      <c r="N862" s="45">
        <v>45850</v>
      </c>
      <c r="O862" s="54">
        <v>25051.5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10"/>
        <v>3</v>
      </c>
      <c r="Z862" s="25" t="str">
        <f t="shared" si="111"/>
        <v>Saturday</v>
      </c>
      <c r="AA862" s="25" t="str">
        <f t="shared" si="112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hidden="1" x14ac:dyDescent="0.25">
      <c r="A863" s="25">
        <f t="shared" si="114"/>
        <v>862</v>
      </c>
      <c r="B863" s="25" t="s">
        <v>883</v>
      </c>
      <c r="C863" s="45">
        <v>45835</v>
      </c>
      <c r="D863" s="45">
        <v>45845</v>
      </c>
      <c r="E863" s="8">
        <v>57.6</v>
      </c>
      <c r="F863" s="8">
        <f t="shared" si="108"/>
        <v>5068.8</v>
      </c>
      <c r="G863" s="54">
        <f t="shared" si="113"/>
        <v>5068.8</v>
      </c>
      <c r="H863" s="25">
        <v>105011</v>
      </c>
      <c r="I863" s="25" t="s">
        <v>1548</v>
      </c>
      <c r="J863" s="25">
        <v>1</v>
      </c>
      <c r="K863" s="25">
        <v>1</v>
      </c>
      <c r="L863" s="25">
        <f t="shared" si="109"/>
        <v>0</v>
      </c>
      <c r="M863" s="25" t="s">
        <v>1164</v>
      </c>
      <c r="N863" s="45">
        <v>45850</v>
      </c>
      <c r="O863" s="54">
        <v>8208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10"/>
        <v>3</v>
      </c>
      <c r="Z863" s="25" t="str">
        <f t="shared" si="111"/>
        <v>Saturday</v>
      </c>
      <c r="AA863" s="25" t="str">
        <f t="shared" si="112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hidden="1" x14ac:dyDescent="0.25">
      <c r="A864" s="25">
        <f t="shared" si="114"/>
        <v>863</v>
      </c>
      <c r="B864" s="25" t="s">
        <v>883</v>
      </c>
      <c r="C864" s="45">
        <v>45835</v>
      </c>
      <c r="D864" s="45">
        <v>45845</v>
      </c>
      <c r="E864" s="8">
        <v>84.6</v>
      </c>
      <c r="F864" s="8">
        <f t="shared" si="108"/>
        <v>7444.7999999999993</v>
      </c>
      <c r="G864" s="54">
        <f t="shared" si="113"/>
        <v>7444.7999999999993</v>
      </c>
      <c r="H864" s="25">
        <v>105719</v>
      </c>
      <c r="I864" s="25" t="s">
        <v>1669</v>
      </c>
      <c r="J864" s="25">
        <v>1</v>
      </c>
      <c r="K864" s="25">
        <v>1</v>
      </c>
      <c r="L864" s="25">
        <f t="shared" si="109"/>
        <v>0</v>
      </c>
      <c r="M864" s="25" t="s">
        <v>1164</v>
      </c>
      <c r="N864" s="45">
        <v>45850</v>
      </c>
      <c r="O864" s="54">
        <v>12055.5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10"/>
        <v>3</v>
      </c>
      <c r="Z864" s="25" t="str">
        <f t="shared" si="111"/>
        <v>Saturday</v>
      </c>
      <c r="AA864" s="25" t="str">
        <f t="shared" si="112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hidden="1" x14ac:dyDescent="0.25">
      <c r="A865" s="25">
        <f t="shared" si="114"/>
        <v>864</v>
      </c>
      <c r="B865" s="25" t="s">
        <v>883</v>
      </c>
      <c r="C865" s="45">
        <v>45835</v>
      </c>
      <c r="D865" s="45">
        <v>45845</v>
      </c>
      <c r="E865" s="8">
        <v>214.8</v>
      </c>
      <c r="F865" s="8">
        <f t="shared" si="108"/>
        <v>18902.400000000001</v>
      </c>
      <c r="G865" s="54">
        <f t="shared" si="113"/>
        <v>18902.400000000001</v>
      </c>
      <c r="H865" s="25">
        <v>106338</v>
      </c>
      <c r="I865" s="25" t="s">
        <v>1670</v>
      </c>
      <c r="J865" s="25">
        <v>1</v>
      </c>
      <c r="K865" s="25">
        <v>1</v>
      </c>
      <c r="L865" s="25">
        <f t="shared" si="109"/>
        <v>0</v>
      </c>
      <c r="M865" s="25" t="s">
        <v>1164</v>
      </c>
      <c r="N865" s="45">
        <v>45850</v>
      </c>
      <c r="O865" s="54">
        <v>30609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10"/>
        <v>3</v>
      </c>
      <c r="Z865" s="25" t="str">
        <f t="shared" si="111"/>
        <v>Saturday</v>
      </c>
      <c r="AA865" s="25" t="str">
        <f t="shared" si="112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hidden="1" x14ac:dyDescent="0.25">
      <c r="A866" s="25">
        <f t="shared" si="114"/>
        <v>865</v>
      </c>
      <c r="B866" s="25" t="s">
        <v>883</v>
      </c>
      <c r="C866" s="45">
        <v>45835</v>
      </c>
      <c r="D866" s="45">
        <v>45845</v>
      </c>
      <c r="E866" s="8">
        <v>49.8</v>
      </c>
      <c r="F866" s="8">
        <f t="shared" si="108"/>
        <v>4382.3999999999996</v>
      </c>
      <c r="G866" s="54">
        <f t="shared" si="113"/>
        <v>4382.3999999999996</v>
      </c>
      <c r="H866" s="25">
        <v>108111</v>
      </c>
      <c r="I866" s="25" t="s">
        <v>1551</v>
      </c>
      <c r="J866" s="25">
        <v>1</v>
      </c>
      <c r="K866" s="25">
        <v>1</v>
      </c>
      <c r="L866" s="25">
        <f t="shared" si="109"/>
        <v>0</v>
      </c>
      <c r="M866" s="25" t="s">
        <v>1164</v>
      </c>
      <c r="N866" s="45">
        <v>45850</v>
      </c>
      <c r="O866" s="54">
        <v>7096.5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10"/>
        <v>3</v>
      </c>
      <c r="Z866" s="25" t="str">
        <f t="shared" si="111"/>
        <v>Saturday</v>
      </c>
      <c r="AA866" s="25" t="str">
        <f t="shared" si="112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hidden="1" x14ac:dyDescent="0.25">
      <c r="A867" s="25">
        <f t="shared" si="114"/>
        <v>866</v>
      </c>
      <c r="B867" s="25" t="s">
        <v>883</v>
      </c>
      <c r="C867" s="45">
        <v>45835</v>
      </c>
      <c r="D867" s="45">
        <v>45845</v>
      </c>
      <c r="E867" s="8">
        <v>201</v>
      </c>
      <c r="F867" s="8">
        <f t="shared" si="108"/>
        <v>17688</v>
      </c>
      <c r="G867" s="54">
        <f t="shared" si="113"/>
        <v>17688</v>
      </c>
      <c r="H867" s="25">
        <v>113828</v>
      </c>
      <c r="I867" s="25" t="s">
        <v>1671</v>
      </c>
      <c r="J867" s="25">
        <v>1</v>
      </c>
      <c r="K867" s="25">
        <v>1</v>
      </c>
      <c r="L867" s="25">
        <f t="shared" si="109"/>
        <v>0</v>
      </c>
      <c r="M867" s="25" t="s">
        <v>971</v>
      </c>
      <c r="N867" s="45">
        <v>45847</v>
      </c>
      <c r="O867" s="54">
        <v>31155</v>
      </c>
      <c r="P867" s="25" t="s">
        <v>229</v>
      </c>
      <c r="Q867" s="25">
        <v>58152972625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Kolkata</v>
      </c>
      <c r="W867" s="56"/>
      <c r="X867" s="45">
        <v>45848</v>
      </c>
      <c r="Y867" s="25">
        <f t="shared" si="110"/>
        <v>1</v>
      </c>
      <c r="Z867" s="25" t="str">
        <f t="shared" si="111"/>
        <v>Wednesday</v>
      </c>
      <c r="AA867" s="25" t="str">
        <f t="shared" si="112"/>
        <v>Thursday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hidden="1" x14ac:dyDescent="0.25">
      <c r="A868" s="25">
        <f t="shared" si="114"/>
        <v>867</v>
      </c>
      <c r="B868" s="25" t="s">
        <v>883</v>
      </c>
      <c r="C868" s="45">
        <v>45835</v>
      </c>
      <c r="D868" s="45">
        <v>45845</v>
      </c>
      <c r="E868" s="8">
        <v>80.400000000000006</v>
      </c>
      <c r="F868" s="8">
        <f t="shared" si="108"/>
        <v>7075.2000000000007</v>
      </c>
      <c r="G868" s="54">
        <f t="shared" si="113"/>
        <v>7075.2000000000007</v>
      </c>
      <c r="H868" s="25">
        <v>115508</v>
      </c>
      <c r="I868" s="25" t="s">
        <v>1672</v>
      </c>
      <c r="J868" s="25">
        <v>1</v>
      </c>
      <c r="K868" s="25">
        <v>1</v>
      </c>
      <c r="L868" s="25">
        <f t="shared" si="109"/>
        <v>0</v>
      </c>
      <c r="M868" s="25" t="s">
        <v>1164</v>
      </c>
      <c r="N868" s="45">
        <v>45850</v>
      </c>
      <c r="O868" s="54">
        <v>11457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10"/>
        <v>3</v>
      </c>
      <c r="Z868" s="25" t="str">
        <f t="shared" si="111"/>
        <v>Saturday</v>
      </c>
      <c r="AA868" s="25" t="str">
        <f t="shared" si="112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hidden="1" x14ac:dyDescent="0.25">
      <c r="A869" s="25">
        <f t="shared" si="114"/>
        <v>868</v>
      </c>
      <c r="B869" s="25" t="s">
        <v>883</v>
      </c>
      <c r="C869" s="45">
        <v>45835</v>
      </c>
      <c r="D869" s="45">
        <v>45845</v>
      </c>
      <c r="E869" s="8">
        <v>56.4</v>
      </c>
      <c r="F869" s="8">
        <f t="shared" si="108"/>
        <v>4963.2</v>
      </c>
      <c r="G869" s="54">
        <f t="shared" si="113"/>
        <v>4963.2</v>
      </c>
      <c r="H869" s="25">
        <v>115526</v>
      </c>
      <c r="I869" s="25" t="s">
        <v>1673</v>
      </c>
      <c r="J869" s="25">
        <v>1</v>
      </c>
      <c r="K869" s="25">
        <v>1</v>
      </c>
      <c r="L869" s="25">
        <f t="shared" si="109"/>
        <v>0</v>
      </c>
      <c r="M869" s="25" t="s">
        <v>927</v>
      </c>
      <c r="N869" s="45">
        <v>45846</v>
      </c>
      <c r="O869" s="54">
        <v>8742</v>
      </c>
      <c r="P869" s="25" t="s">
        <v>225</v>
      </c>
      <c r="Q869" s="25" t="s">
        <v>1127</v>
      </c>
      <c r="R869" s="25" t="s">
        <v>41</v>
      </c>
      <c r="S869" s="3">
        <v>4</v>
      </c>
      <c r="T869" s="55" t="s">
        <v>1128</v>
      </c>
      <c r="U869" s="25" t="s">
        <v>19</v>
      </c>
      <c r="V869" s="25" t="str">
        <f>VLOOKUP(P869,'Customer List'!B:C,2,)</f>
        <v>Punjab</v>
      </c>
      <c r="W869" s="56"/>
      <c r="X869" s="45">
        <v>45848</v>
      </c>
      <c r="Y869" s="25">
        <f t="shared" si="110"/>
        <v>2</v>
      </c>
      <c r="Z869" s="25" t="str">
        <f t="shared" si="111"/>
        <v>Tuesday</v>
      </c>
      <c r="AA869" s="25" t="str">
        <f t="shared" si="112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hidden="1" x14ac:dyDescent="0.25">
      <c r="A870" s="25">
        <f t="shared" si="114"/>
        <v>869</v>
      </c>
      <c r="B870" s="25" t="s">
        <v>883</v>
      </c>
      <c r="C870" s="45">
        <v>45835</v>
      </c>
      <c r="D870" s="45">
        <v>45845</v>
      </c>
      <c r="E870" s="8">
        <v>88.2</v>
      </c>
      <c r="F870" s="8">
        <f t="shared" si="108"/>
        <v>7761.6</v>
      </c>
      <c r="G870" s="54">
        <f t="shared" si="113"/>
        <v>7761.6</v>
      </c>
      <c r="H870" s="25">
        <v>115923</v>
      </c>
      <c r="I870" s="25" t="s">
        <v>1674</v>
      </c>
      <c r="J870" s="25">
        <v>1</v>
      </c>
      <c r="K870" s="25">
        <v>1</v>
      </c>
      <c r="L870" s="25">
        <f t="shared" si="109"/>
        <v>0</v>
      </c>
      <c r="M870" s="25" t="s">
        <v>1164</v>
      </c>
      <c r="N870" s="45">
        <v>45850</v>
      </c>
      <c r="O870" s="54">
        <v>12568.5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10"/>
        <v>3</v>
      </c>
      <c r="Z870" s="25" t="str">
        <f t="shared" si="111"/>
        <v>Saturday</v>
      </c>
      <c r="AA870" s="25" t="str">
        <f t="shared" si="112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hidden="1" x14ac:dyDescent="0.25">
      <c r="A871" s="25">
        <f t="shared" si="114"/>
        <v>870</v>
      </c>
      <c r="B871" s="25" t="s">
        <v>883</v>
      </c>
      <c r="C871" s="45">
        <v>45835</v>
      </c>
      <c r="D871" s="45">
        <v>45845</v>
      </c>
      <c r="E871" s="8">
        <v>86.4</v>
      </c>
      <c r="F871" s="8">
        <f t="shared" si="108"/>
        <v>7603.2000000000007</v>
      </c>
      <c r="G871" s="54">
        <f t="shared" si="113"/>
        <v>7603.2000000000007</v>
      </c>
      <c r="H871" s="25">
        <v>118108</v>
      </c>
      <c r="I871" s="25" t="s">
        <v>1675</v>
      </c>
      <c r="J871" s="25">
        <v>1</v>
      </c>
      <c r="K871" s="25">
        <v>1</v>
      </c>
      <c r="L871" s="25">
        <f t="shared" si="109"/>
        <v>0</v>
      </c>
      <c r="M871" s="25" t="s">
        <v>1164</v>
      </c>
      <c r="N871" s="45">
        <v>45850</v>
      </c>
      <c r="O871" s="54">
        <v>12312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10"/>
        <v>3</v>
      </c>
      <c r="Z871" s="25" t="str">
        <f t="shared" si="111"/>
        <v>Saturday</v>
      </c>
      <c r="AA871" s="25" t="str">
        <f t="shared" si="112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hidden="1" x14ac:dyDescent="0.25">
      <c r="A872" s="25">
        <f t="shared" si="114"/>
        <v>871</v>
      </c>
      <c r="B872" s="25" t="s">
        <v>883</v>
      </c>
      <c r="C872" s="45">
        <v>45835</v>
      </c>
      <c r="D872" s="45">
        <v>45845</v>
      </c>
      <c r="E872" s="8">
        <v>201</v>
      </c>
      <c r="F872" s="8">
        <f t="shared" si="108"/>
        <v>17688</v>
      </c>
      <c r="G872" s="54">
        <f t="shared" si="113"/>
        <v>17688</v>
      </c>
      <c r="H872" s="25">
        <v>124210</v>
      </c>
      <c r="I872" s="25" t="s">
        <v>1676</v>
      </c>
      <c r="J872" s="25">
        <v>1</v>
      </c>
      <c r="K872" s="25">
        <v>1</v>
      </c>
      <c r="L872" s="25">
        <f t="shared" si="109"/>
        <v>0</v>
      </c>
      <c r="M872" s="25" t="s">
        <v>1164</v>
      </c>
      <c r="N872" s="45">
        <v>45850</v>
      </c>
      <c r="O872" s="54">
        <v>28642.5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10"/>
        <v>3</v>
      </c>
      <c r="Z872" s="25" t="str">
        <f t="shared" si="111"/>
        <v>Saturday</v>
      </c>
      <c r="AA872" s="25" t="str">
        <f t="shared" si="112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hidden="1" x14ac:dyDescent="0.25">
      <c r="A873" s="25">
        <f t="shared" si="114"/>
        <v>872</v>
      </c>
      <c r="B873" s="25" t="s">
        <v>883</v>
      </c>
      <c r="C873" s="45">
        <v>45835</v>
      </c>
      <c r="D873" s="45">
        <v>45845</v>
      </c>
      <c r="E873" s="8">
        <v>162</v>
      </c>
      <c r="F873" s="8">
        <f t="shared" si="108"/>
        <v>14256</v>
      </c>
      <c r="G873" s="54">
        <f t="shared" si="113"/>
        <v>14256</v>
      </c>
      <c r="H873" s="25">
        <v>124312</v>
      </c>
      <c r="I873" s="25" t="s">
        <v>1677</v>
      </c>
      <c r="J873" s="25">
        <v>1</v>
      </c>
      <c r="K873" s="25">
        <v>1</v>
      </c>
      <c r="L873" s="25">
        <f t="shared" si="109"/>
        <v>0</v>
      </c>
      <c r="M873" s="25" t="s">
        <v>1164</v>
      </c>
      <c r="N873" s="45">
        <v>45850</v>
      </c>
      <c r="O873" s="54">
        <v>23085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10"/>
        <v>3</v>
      </c>
      <c r="Z873" s="25" t="str">
        <f t="shared" si="111"/>
        <v>Saturday</v>
      </c>
      <c r="AA873" s="25" t="str">
        <f t="shared" si="112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hidden="1" x14ac:dyDescent="0.25">
      <c r="A874" s="25">
        <f t="shared" si="114"/>
        <v>873</v>
      </c>
      <c r="B874" s="25" t="s">
        <v>883</v>
      </c>
      <c r="C874" s="45">
        <v>45835</v>
      </c>
      <c r="D874" s="45">
        <v>45845</v>
      </c>
      <c r="E874" s="8">
        <v>141</v>
      </c>
      <c r="F874" s="8">
        <f t="shared" si="108"/>
        <v>12408</v>
      </c>
      <c r="G874" s="54">
        <f t="shared" si="113"/>
        <v>12408</v>
      </c>
      <c r="H874" s="25">
        <v>126606</v>
      </c>
      <c r="I874" s="25" t="s">
        <v>1678</v>
      </c>
      <c r="J874" s="25">
        <v>1</v>
      </c>
      <c r="K874" s="25">
        <v>1</v>
      </c>
      <c r="L874" s="25">
        <f t="shared" si="109"/>
        <v>0</v>
      </c>
      <c r="M874" s="25" t="s">
        <v>1164</v>
      </c>
      <c r="N874" s="45">
        <v>45850</v>
      </c>
      <c r="O874" s="54">
        <v>20092.5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10"/>
        <v>3</v>
      </c>
      <c r="Z874" s="25" t="str">
        <f t="shared" si="111"/>
        <v>Saturday</v>
      </c>
      <c r="AA874" s="25" t="str">
        <f t="shared" si="112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hidden="1" x14ac:dyDescent="0.25">
      <c r="A875" s="25">
        <f t="shared" si="114"/>
        <v>874</v>
      </c>
      <c r="B875" s="25" t="s">
        <v>883</v>
      </c>
      <c r="C875" s="45">
        <v>45835</v>
      </c>
      <c r="D875" s="45">
        <v>45845</v>
      </c>
      <c r="E875" s="8">
        <v>186.6</v>
      </c>
      <c r="F875" s="8">
        <f t="shared" si="108"/>
        <v>16420.8</v>
      </c>
      <c r="G875" s="54">
        <f t="shared" si="113"/>
        <v>16420.8</v>
      </c>
      <c r="H875" s="25">
        <v>126618</v>
      </c>
      <c r="I875" s="25" t="s">
        <v>1679</v>
      </c>
      <c r="J875" s="25">
        <v>1</v>
      </c>
      <c r="K875" s="25">
        <v>1</v>
      </c>
      <c r="L875" s="25">
        <f t="shared" si="109"/>
        <v>0</v>
      </c>
      <c r="M875" s="25" t="s">
        <v>971</v>
      </c>
      <c r="N875" s="45">
        <v>45847</v>
      </c>
      <c r="O875" s="54">
        <v>28923</v>
      </c>
      <c r="P875" s="25" t="s">
        <v>229</v>
      </c>
      <c r="Q875" s="25">
        <v>58152972625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Kolkata</v>
      </c>
      <c r="W875" s="56"/>
      <c r="X875" s="45">
        <v>45848</v>
      </c>
      <c r="Y875" s="25">
        <f t="shared" si="110"/>
        <v>1</v>
      </c>
      <c r="Z875" s="25" t="str">
        <f t="shared" si="111"/>
        <v>Wednesday</v>
      </c>
      <c r="AA875" s="25" t="str">
        <f t="shared" si="112"/>
        <v>Thursday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hidden="1" x14ac:dyDescent="0.25">
      <c r="A876" s="25">
        <f t="shared" si="114"/>
        <v>875</v>
      </c>
      <c r="B876" s="25" t="s">
        <v>883</v>
      </c>
      <c r="C876" s="45">
        <v>45835</v>
      </c>
      <c r="D876" s="45">
        <v>45845</v>
      </c>
      <c r="E876" s="8">
        <v>165.6</v>
      </c>
      <c r="F876" s="8">
        <f t="shared" si="108"/>
        <v>14572.8</v>
      </c>
      <c r="G876" s="54">
        <f t="shared" si="113"/>
        <v>14572.8</v>
      </c>
      <c r="H876" s="25">
        <v>128004</v>
      </c>
      <c r="I876" s="25" t="s">
        <v>1680</v>
      </c>
      <c r="J876" s="25">
        <v>1</v>
      </c>
      <c r="K876" s="25">
        <v>1</v>
      </c>
      <c r="L876" s="25">
        <f t="shared" si="109"/>
        <v>0</v>
      </c>
      <c r="M876" s="25" t="s">
        <v>1164</v>
      </c>
      <c r="N876" s="45">
        <v>45850</v>
      </c>
      <c r="O876" s="54">
        <v>23598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10"/>
        <v>3</v>
      </c>
      <c r="Z876" s="25" t="str">
        <f t="shared" si="111"/>
        <v>Saturday</v>
      </c>
      <c r="AA876" s="25" t="str">
        <f t="shared" si="112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hidden="1" x14ac:dyDescent="0.25">
      <c r="A877" s="25">
        <f t="shared" si="114"/>
        <v>876</v>
      </c>
      <c r="B877" s="25" t="s">
        <v>883</v>
      </c>
      <c r="C877" s="45">
        <v>45835</v>
      </c>
      <c r="D877" s="45">
        <v>45845</v>
      </c>
      <c r="E877" s="8">
        <v>327.60000000000002</v>
      </c>
      <c r="F877" s="8">
        <f t="shared" si="108"/>
        <v>28828.800000000003</v>
      </c>
      <c r="G877" s="54">
        <f t="shared" si="113"/>
        <v>28828.800000000003</v>
      </c>
      <c r="H877" s="25">
        <v>133310</v>
      </c>
      <c r="I877" s="25" t="s">
        <v>1681</v>
      </c>
      <c r="J877" s="25">
        <v>1</v>
      </c>
      <c r="K877" s="25">
        <v>1</v>
      </c>
      <c r="L877" s="25">
        <f t="shared" si="109"/>
        <v>0</v>
      </c>
      <c r="M877" s="25" t="s">
        <v>927</v>
      </c>
      <c r="N877" s="45">
        <v>45846</v>
      </c>
      <c r="O877" s="54">
        <v>50778</v>
      </c>
      <c r="P877" s="25" t="s">
        <v>225</v>
      </c>
      <c r="Q877" s="25" t="s">
        <v>1127</v>
      </c>
      <c r="R877" s="25" t="s">
        <v>41</v>
      </c>
      <c r="S877" s="3">
        <v>4</v>
      </c>
      <c r="T877" s="55" t="s">
        <v>1128</v>
      </c>
      <c r="U877" s="25" t="s">
        <v>19</v>
      </c>
      <c r="V877" s="25" t="str">
        <f>VLOOKUP(P877,'Customer List'!B:C,2,)</f>
        <v>Punjab</v>
      </c>
      <c r="W877" s="56"/>
      <c r="X877" s="45">
        <v>45848</v>
      </c>
      <c r="Y877" s="25">
        <f t="shared" si="110"/>
        <v>2</v>
      </c>
      <c r="Z877" s="25" t="str">
        <f t="shared" si="111"/>
        <v>Tuesday</v>
      </c>
      <c r="AA877" s="25" t="str">
        <f t="shared" si="112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hidden="1" x14ac:dyDescent="0.25">
      <c r="A878" s="25">
        <f t="shared" si="114"/>
        <v>877</v>
      </c>
      <c r="B878" s="25" t="s">
        <v>883</v>
      </c>
      <c r="C878" s="45">
        <v>45835</v>
      </c>
      <c r="D878" s="45">
        <v>45845</v>
      </c>
      <c r="E878" s="8">
        <v>219</v>
      </c>
      <c r="F878" s="8">
        <f t="shared" si="108"/>
        <v>19272</v>
      </c>
      <c r="G878" s="54">
        <f t="shared" si="113"/>
        <v>19272</v>
      </c>
      <c r="H878" s="25">
        <v>134019</v>
      </c>
      <c r="I878" s="25" t="s">
        <v>1682</v>
      </c>
      <c r="J878" s="25">
        <v>1</v>
      </c>
      <c r="K878" s="25">
        <v>1</v>
      </c>
      <c r="L878" s="25">
        <f t="shared" si="109"/>
        <v>0</v>
      </c>
      <c r="M878" s="25" t="s">
        <v>971</v>
      </c>
      <c r="N878" s="45">
        <v>45847</v>
      </c>
      <c r="O878" s="54">
        <v>27156</v>
      </c>
      <c r="P878" s="25" t="s">
        <v>229</v>
      </c>
      <c r="Q878" s="25">
        <v>58152972625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Kolkata</v>
      </c>
      <c r="W878" s="56"/>
      <c r="X878" s="45">
        <v>45848</v>
      </c>
      <c r="Y878" s="25">
        <f t="shared" si="110"/>
        <v>1</v>
      </c>
      <c r="Z878" s="25" t="str">
        <f t="shared" si="111"/>
        <v>Wednesday</v>
      </c>
      <c r="AA878" s="25" t="str">
        <f t="shared" si="112"/>
        <v>Thursday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hidden="1" x14ac:dyDescent="0.25">
      <c r="A879" s="25">
        <f t="shared" si="114"/>
        <v>878</v>
      </c>
      <c r="B879" s="25" t="s">
        <v>883</v>
      </c>
      <c r="C879" s="45">
        <v>45835</v>
      </c>
      <c r="D879" s="45">
        <v>45845</v>
      </c>
      <c r="E879" s="8">
        <v>227.25</v>
      </c>
      <c r="F879" s="8">
        <f t="shared" si="108"/>
        <v>19998</v>
      </c>
      <c r="G879" s="54">
        <f t="shared" si="113"/>
        <v>19998</v>
      </c>
      <c r="H879" s="25">
        <v>134021</v>
      </c>
      <c r="I879" s="25" t="s">
        <v>1683</v>
      </c>
      <c r="J879" s="25">
        <v>1</v>
      </c>
      <c r="K879" s="25">
        <v>1</v>
      </c>
      <c r="L879" s="25">
        <f t="shared" si="109"/>
        <v>0</v>
      </c>
      <c r="M879" s="25" t="s">
        <v>1164</v>
      </c>
      <c r="N879" s="45">
        <v>45850</v>
      </c>
      <c r="O879" s="54">
        <v>25906.5</v>
      </c>
      <c r="P879" s="25" t="s">
        <v>618</v>
      </c>
      <c r="Q879" s="25">
        <v>58153121121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Bhuvneshwar</v>
      </c>
      <c r="W879" s="56"/>
      <c r="X879" s="45">
        <v>45853</v>
      </c>
      <c r="Y879" s="25">
        <f t="shared" si="110"/>
        <v>3</v>
      </c>
      <c r="Z879" s="25" t="str">
        <f t="shared" si="111"/>
        <v>Saturday</v>
      </c>
      <c r="AA879" s="25" t="str">
        <f t="shared" si="112"/>
        <v>Tuesday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hidden="1" x14ac:dyDescent="0.25">
      <c r="A880" s="25">
        <f t="shared" si="114"/>
        <v>879</v>
      </c>
      <c r="B880" s="25" t="s">
        <v>883</v>
      </c>
      <c r="C880" s="45">
        <v>45835</v>
      </c>
      <c r="D880" s="45">
        <v>45845</v>
      </c>
      <c r="E880" s="8">
        <v>208.2</v>
      </c>
      <c r="F880" s="8">
        <f t="shared" si="108"/>
        <v>18321.599999999999</v>
      </c>
      <c r="G880" s="54">
        <f t="shared" si="113"/>
        <v>18321.599999999999</v>
      </c>
      <c r="H880" s="25">
        <v>135216</v>
      </c>
      <c r="I880" s="25" t="s">
        <v>1684</v>
      </c>
      <c r="J880" s="25">
        <v>1</v>
      </c>
      <c r="K880" s="25">
        <v>1</v>
      </c>
      <c r="L880" s="25">
        <f t="shared" si="109"/>
        <v>0</v>
      </c>
      <c r="M880" s="25" t="s">
        <v>971</v>
      </c>
      <c r="N880" s="45">
        <v>45847</v>
      </c>
      <c r="O880" s="54">
        <v>32271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10"/>
        <v>1</v>
      </c>
      <c r="Z880" s="25" t="str">
        <f t="shared" si="111"/>
        <v>Wednesday</v>
      </c>
      <c r="AA880" s="25" t="str">
        <f t="shared" si="112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hidden="1" x14ac:dyDescent="0.25">
      <c r="A881" s="25">
        <f t="shared" si="114"/>
        <v>880</v>
      </c>
      <c r="B881" s="25" t="s">
        <v>883</v>
      </c>
      <c r="C881" s="45">
        <v>45835</v>
      </c>
      <c r="D881" s="45">
        <v>45845</v>
      </c>
      <c r="E881" s="8">
        <v>160.80000000000001</v>
      </c>
      <c r="F881" s="8">
        <f t="shared" si="108"/>
        <v>14150.400000000001</v>
      </c>
      <c r="G881" s="54">
        <f t="shared" si="113"/>
        <v>14150.400000000001</v>
      </c>
      <c r="H881" s="25">
        <v>140704</v>
      </c>
      <c r="I881" s="25" t="s">
        <v>1685</v>
      </c>
      <c r="J881" s="25">
        <v>1</v>
      </c>
      <c r="K881" s="25">
        <v>1</v>
      </c>
      <c r="L881" s="25">
        <f t="shared" si="109"/>
        <v>0</v>
      </c>
      <c r="M881" s="25" t="s">
        <v>971</v>
      </c>
      <c r="N881" s="45">
        <v>45847</v>
      </c>
      <c r="O881" s="54">
        <v>24924</v>
      </c>
      <c r="P881" s="25" t="s">
        <v>229</v>
      </c>
      <c r="Q881" s="25">
        <v>58152972625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Kolkata</v>
      </c>
      <c r="W881" s="56"/>
      <c r="X881" s="45">
        <v>45848</v>
      </c>
      <c r="Y881" s="25">
        <f t="shared" si="110"/>
        <v>1</v>
      </c>
      <c r="Z881" s="25" t="str">
        <f t="shared" si="111"/>
        <v>Wednesday</v>
      </c>
      <c r="AA881" s="25" t="str">
        <f t="shared" si="112"/>
        <v>Thursday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hidden="1" x14ac:dyDescent="0.25">
      <c r="A882" s="25">
        <f t="shared" si="114"/>
        <v>881</v>
      </c>
      <c r="B882" s="25" t="s">
        <v>883</v>
      </c>
      <c r="C882" s="45">
        <v>45835</v>
      </c>
      <c r="D882" s="45">
        <v>45845</v>
      </c>
      <c r="E882" s="8">
        <v>225.6</v>
      </c>
      <c r="F882" s="8">
        <f t="shared" si="108"/>
        <v>19852.8</v>
      </c>
      <c r="G882" s="54">
        <f t="shared" si="113"/>
        <v>19852.8</v>
      </c>
      <c r="H882" s="25">
        <v>142506</v>
      </c>
      <c r="I882" s="25" t="s">
        <v>1686</v>
      </c>
      <c r="J882" s="25">
        <v>1</v>
      </c>
      <c r="K882" s="25">
        <v>1</v>
      </c>
      <c r="L882" s="25">
        <f t="shared" si="109"/>
        <v>0</v>
      </c>
      <c r="M882" s="25" t="s">
        <v>1164</v>
      </c>
      <c r="N882" s="45">
        <v>45850</v>
      </c>
      <c r="O882" s="54">
        <v>32148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10"/>
        <v>3</v>
      </c>
      <c r="Z882" s="25" t="str">
        <f t="shared" si="111"/>
        <v>Saturday</v>
      </c>
      <c r="AA882" s="25" t="str">
        <f t="shared" si="112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hidden="1" x14ac:dyDescent="0.25">
      <c r="A883" s="25">
        <f t="shared" si="114"/>
        <v>882</v>
      </c>
      <c r="B883" s="25" t="s">
        <v>883</v>
      </c>
      <c r="C883" s="45">
        <v>45835</v>
      </c>
      <c r="D883" s="45">
        <v>45845</v>
      </c>
      <c r="E883" s="8">
        <v>196.5</v>
      </c>
      <c r="F883" s="8">
        <f t="shared" si="108"/>
        <v>17292</v>
      </c>
      <c r="G883" s="54">
        <f t="shared" si="113"/>
        <v>17292</v>
      </c>
      <c r="H883" s="25">
        <v>142521</v>
      </c>
      <c r="I883" s="25" t="s">
        <v>1687</v>
      </c>
      <c r="J883" s="25">
        <v>1</v>
      </c>
      <c r="K883" s="25">
        <v>1</v>
      </c>
      <c r="L883" s="25">
        <f t="shared" si="109"/>
        <v>0</v>
      </c>
      <c r="M883" s="25" t="s">
        <v>1164</v>
      </c>
      <c r="N883" s="45">
        <v>45850</v>
      </c>
      <c r="O883" s="54">
        <v>22401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10"/>
        <v>3</v>
      </c>
      <c r="Z883" s="25" t="str">
        <f t="shared" si="111"/>
        <v>Saturday</v>
      </c>
      <c r="AA883" s="25" t="str">
        <f t="shared" si="112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hidden="1" x14ac:dyDescent="0.25">
      <c r="A884" s="25">
        <f t="shared" si="114"/>
        <v>883</v>
      </c>
      <c r="B884" s="25" t="s">
        <v>883</v>
      </c>
      <c r="C884" s="45">
        <v>45835</v>
      </c>
      <c r="D884" s="45">
        <v>45845</v>
      </c>
      <c r="E884" s="8">
        <v>186.6</v>
      </c>
      <c r="F884" s="8">
        <f t="shared" si="108"/>
        <v>16420.8</v>
      </c>
      <c r="G884" s="54">
        <f t="shared" si="113"/>
        <v>16420.8</v>
      </c>
      <c r="H884" s="25">
        <v>150408</v>
      </c>
      <c r="I884" s="25" t="s">
        <v>1688</v>
      </c>
      <c r="J884" s="25">
        <v>1</v>
      </c>
      <c r="K884" s="25">
        <v>1</v>
      </c>
      <c r="L884" s="25">
        <f t="shared" si="109"/>
        <v>0</v>
      </c>
      <c r="M884" s="25" t="s">
        <v>1164</v>
      </c>
      <c r="N884" s="45">
        <v>45850</v>
      </c>
      <c r="O884" s="54">
        <v>26590.5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10"/>
        <v>3</v>
      </c>
      <c r="Z884" s="25" t="str">
        <f t="shared" si="111"/>
        <v>Saturday</v>
      </c>
      <c r="AA884" s="25" t="str">
        <f t="shared" si="112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hidden="1" x14ac:dyDescent="0.25">
      <c r="A885" s="25">
        <f t="shared" si="114"/>
        <v>884</v>
      </c>
      <c r="B885" s="25" t="s">
        <v>883</v>
      </c>
      <c r="C885" s="45">
        <v>45835</v>
      </c>
      <c r="D885" s="45">
        <v>45845</v>
      </c>
      <c r="E885" s="8">
        <v>56.4</v>
      </c>
      <c r="F885" s="8">
        <f t="shared" si="108"/>
        <v>4963.2</v>
      </c>
      <c r="G885" s="54">
        <f t="shared" si="113"/>
        <v>4963.2</v>
      </c>
      <c r="H885" s="25">
        <v>158015</v>
      </c>
      <c r="I885" s="25" t="s">
        <v>1689</v>
      </c>
      <c r="J885" s="25">
        <v>1</v>
      </c>
      <c r="K885" s="25">
        <v>1</v>
      </c>
      <c r="L885" s="25">
        <f t="shared" si="109"/>
        <v>0</v>
      </c>
      <c r="M885" s="25" t="s">
        <v>1164</v>
      </c>
      <c r="N885" s="45">
        <v>45850</v>
      </c>
      <c r="O885" s="54">
        <v>8037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10"/>
        <v>3</v>
      </c>
      <c r="Z885" s="25" t="str">
        <f t="shared" si="111"/>
        <v>Saturday</v>
      </c>
      <c r="AA885" s="25" t="str">
        <f t="shared" si="112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hidden="1" x14ac:dyDescent="0.25">
      <c r="A886" s="25">
        <f t="shared" si="114"/>
        <v>885</v>
      </c>
      <c r="B886" s="25" t="s">
        <v>883</v>
      </c>
      <c r="C886" s="45">
        <v>45835</v>
      </c>
      <c r="D886" s="45">
        <v>45845</v>
      </c>
      <c r="E886" s="8">
        <v>46.8</v>
      </c>
      <c r="F886" s="8">
        <f t="shared" si="108"/>
        <v>4118.3999999999996</v>
      </c>
      <c r="G886" s="54">
        <f t="shared" si="113"/>
        <v>4118.3999999999996</v>
      </c>
      <c r="H886" s="25">
        <v>160903</v>
      </c>
      <c r="I886" s="25" t="s">
        <v>1551</v>
      </c>
      <c r="J886" s="25">
        <v>1</v>
      </c>
      <c r="K886" s="25">
        <v>1</v>
      </c>
      <c r="L886" s="25">
        <f t="shared" si="109"/>
        <v>0</v>
      </c>
      <c r="M886" s="25" t="s">
        <v>927</v>
      </c>
      <c r="N886" s="45">
        <v>45846</v>
      </c>
      <c r="O886" s="54">
        <v>7254</v>
      </c>
      <c r="P886" s="25" t="s">
        <v>225</v>
      </c>
      <c r="Q886" s="25" t="s">
        <v>1127</v>
      </c>
      <c r="R886" s="25" t="s">
        <v>41</v>
      </c>
      <c r="S886" s="3">
        <v>4</v>
      </c>
      <c r="T886" s="55" t="s">
        <v>1128</v>
      </c>
      <c r="U886" s="25" t="s">
        <v>19</v>
      </c>
      <c r="V886" s="25" t="str">
        <f>VLOOKUP(P886,'Customer List'!B:C,2,)</f>
        <v>Punjab</v>
      </c>
      <c r="W886" s="56"/>
      <c r="X886" s="45">
        <v>45848</v>
      </c>
      <c r="Y886" s="25">
        <f t="shared" si="110"/>
        <v>2</v>
      </c>
      <c r="Z886" s="25" t="str">
        <f t="shared" si="111"/>
        <v>Tuesday</v>
      </c>
      <c r="AA886" s="25" t="str">
        <f t="shared" si="112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hidden="1" x14ac:dyDescent="0.25">
      <c r="A887" s="25">
        <f t="shared" si="114"/>
        <v>886</v>
      </c>
      <c r="B887" s="25" t="s">
        <v>883</v>
      </c>
      <c r="C887" s="45">
        <v>45835</v>
      </c>
      <c r="D887" s="45">
        <v>45845</v>
      </c>
      <c r="E887" s="8">
        <v>48</v>
      </c>
      <c r="F887" s="8">
        <f t="shared" si="108"/>
        <v>4224</v>
      </c>
      <c r="G887" s="54">
        <f t="shared" si="113"/>
        <v>4224</v>
      </c>
      <c r="H887" s="25">
        <v>166403</v>
      </c>
      <c r="I887" s="25" t="s">
        <v>1690</v>
      </c>
      <c r="J887" s="25">
        <v>1</v>
      </c>
      <c r="K887" s="25">
        <v>1</v>
      </c>
      <c r="L887" s="25">
        <f t="shared" si="109"/>
        <v>0</v>
      </c>
      <c r="M887" s="25" t="s">
        <v>971</v>
      </c>
      <c r="N887" s="45">
        <v>45847</v>
      </c>
      <c r="O887" s="54">
        <v>7440</v>
      </c>
      <c r="P887" s="25" t="s">
        <v>229</v>
      </c>
      <c r="Q887" s="25">
        <v>58152972625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Kolkata</v>
      </c>
      <c r="W887" s="56"/>
      <c r="X887" s="45">
        <v>45848</v>
      </c>
      <c r="Y887" s="25">
        <f t="shared" si="110"/>
        <v>1</v>
      </c>
      <c r="Z887" s="25" t="str">
        <f t="shared" si="111"/>
        <v>Wednesday</v>
      </c>
      <c r="AA887" s="25" t="str">
        <f t="shared" si="112"/>
        <v>Thursday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hidden="1" x14ac:dyDescent="0.25">
      <c r="A888" s="25">
        <f t="shared" si="114"/>
        <v>887</v>
      </c>
      <c r="B888" s="25" t="s">
        <v>883</v>
      </c>
      <c r="C888" s="45">
        <v>45835</v>
      </c>
      <c r="D888" s="45">
        <v>45845</v>
      </c>
      <c r="E888" s="8">
        <v>210</v>
      </c>
      <c r="F888" s="8">
        <f t="shared" si="108"/>
        <v>18480</v>
      </c>
      <c r="G888" s="54">
        <f t="shared" si="113"/>
        <v>18480</v>
      </c>
      <c r="H888" s="25">
        <v>300006</v>
      </c>
      <c r="I888" s="25" t="s">
        <v>1642</v>
      </c>
      <c r="J888" s="25">
        <v>1</v>
      </c>
      <c r="K888" s="25">
        <v>1</v>
      </c>
      <c r="L888" s="25">
        <f t="shared" si="109"/>
        <v>0</v>
      </c>
      <c r="M888" s="25" t="s">
        <v>984</v>
      </c>
      <c r="N888" s="45">
        <v>45847</v>
      </c>
      <c r="O888" s="54">
        <v>32550</v>
      </c>
      <c r="P888" s="25" t="s">
        <v>40</v>
      </c>
      <c r="Q888" s="25">
        <v>58152973196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Pune</v>
      </c>
      <c r="W888" s="56"/>
      <c r="X888" s="45">
        <v>45849</v>
      </c>
      <c r="Y888" s="25">
        <f t="shared" si="110"/>
        <v>2</v>
      </c>
      <c r="Z888" s="25" t="str">
        <f t="shared" si="111"/>
        <v>Wednesday</v>
      </c>
      <c r="AA888" s="25" t="str">
        <f t="shared" si="112"/>
        <v>Friday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hidden="1" x14ac:dyDescent="0.25">
      <c r="A889" s="25">
        <f t="shared" si="114"/>
        <v>888</v>
      </c>
      <c r="B889" s="25" t="s">
        <v>883</v>
      </c>
      <c r="C889" s="45">
        <v>45835</v>
      </c>
      <c r="D889" s="45">
        <v>45845</v>
      </c>
      <c r="E889" s="8">
        <v>36.6</v>
      </c>
      <c r="F889" s="8">
        <f t="shared" si="108"/>
        <v>3220.8</v>
      </c>
      <c r="G889" s="54">
        <f t="shared" si="113"/>
        <v>6441.6</v>
      </c>
      <c r="H889" s="25">
        <v>300308</v>
      </c>
      <c r="I889" s="25" t="s">
        <v>1471</v>
      </c>
      <c r="J889" s="25">
        <v>2</v>
      </c>
      <c r="K889" s="25">
        <v>2</v>
      </c>
      <c r="L889" s="25">
        <f t="shared" si="109"/>
        <v>0</v>
      </c>
      <c r="M889" s="25" t="s">
        <v>1153</v>
      </c>
      <c r="N889" s="45">
        <v>45850</v>
      </c>
      <c r="O889" s="54">
        <v>25779.599999999999</v>
      </c>
      <c r="P889" s="25" t="s">
        <v>887</v>
      </c>
      <c r="Q889" s="25">
        <v>58153114902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Coimbatore</v>
      </c>
      <c r="W889" s="56"/>
      <c r="X889" s="45">
        <v>45852</v>
      </c>
      <c r="Y889" s="25">
        <f t="shared" si="110"/>
        <v>2</v>
      </c>
      <c r="Z889" s="25" t="str">
        <f t="shared" si="111"/>
        <v>Saturday</v>
      </c>
      <c r="AA889" s="25" t="str">
        <f t="shared" si="112"/>
        <v>Monday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hidden="1" x14ac:dyDescent="0.25">
      <c r="A890" s="25">
        <f t="shared" si="114"/>
        <v>889</v>
      </c>
      <c r="B890" s="25" t="s">
        <v>883</v>
      </c>
      <c r="C890" s="45">
        <v>45835</v>
      </c>
      <c r="D890" s="45">
        <v>45845</v>
      </c>
      <c r="E890" s="8">
        <v>49.8</v>
      </c>
      <c r="F890" s="8">
        <f t="shared" si="108"/>
        <v>4382.3999999999996</v>
      </c>
      <c r="G890" s="54">
        <f t="shared" si="113"/>
        <v>21912</v>
      </c>
      <c r="H890" s="25">
        <v>300312</v>
      </c>
      <c r="I890" s="25" t="s">
        <v>218</v>
      </c>
      <c r="J890" s="25">
        <v>5</v>
      </c>
      <c r="K890" s="25">
        <v>5</v>
      </c>
      <c r="L890" s="25">
        <f t="shared" si="109"/>
        <v>0</v>
      </c>
      <c r="M890" s="25" t="s">
        <v>923</v>
      </c>
      <c r="N890" s="45">
        <v>45846</v>
      </c>
      <c r="O890" s="54">
        <v>45027.5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10"/>
        <v>2</v>
      </c>
      <c r="Z890" s="25" t="str">
        <f t="shared" si="111"/>
        <v>Tuesday</v>
      </c>
      <c r="AA890" s="25" t="str">
        <f t="shared" si="112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hidden="1" x14ac:dyDescent="0.25">
      <c r="A891" s="25">
        <f t="shared" si="114"/>
        <v>890</v>
      </c>
      <c r="B891" s="25" t="s">
        <v>883</v>
      </c>
      <c r="C891" s="45">
        <v>45835</v>
      </c>
      <c r="D891" s="45">
        <v>45845</v>
      </c>
      <c r="E891" s="8">
        <v>30</v>
      </c>
      <c r="F891" s="8">
        <f t="shared" si="108"/>
        <v>2640</v>
      </c>
      <c r="G891" s="54">
        <f t="shared" si="113"/>
        <v>10560</v>
      </c>
      <c r="H891" s="25">
        <v>300406</v>
      </c>
      <c r="I891" s="25" t="s">
        <v>217</v>
      </c>
      <c r="J891" s="25">
        <v>4</v>
      </c>
      <c r="K891" s="25">
        <v>4</v>
      </c>
      <c r="L891" s="25">
        <f t="shared" si="109"/>
        <v>0</v>
      </c>
      <c r="M891" s="25" t="s">
        <v>923</v>
      </c>
      <c r="N891" s="45">
        <v>45846</v>
      </c>
      <c r="O891" s="54">
        <v>21700</v>
      </c>
      <c r="P891" s="25" t="s">
        <v>888</v>
      </c>
      <c r="Q891" s="25">
        <v>58152921794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Karnataka</v>
      </c>
      <c r="W891" s="56"/>
      <c r="X891" s="45">
        <v>45848</v>
      </c>
      <c r="Y891" s="25">
        <f t="shared" si="110"/>
        <v>2</v>
      </c>
      <c r="Z891" s="25" t="str">
        <f t="shared" si="111"/>
        <v>Tuesday</v>
      </c>
      <c r="AA891" s="25" t="str">
        <f t="shared" si="112"/>
        <v>Thursday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hidden="1" x14ac:dyDescent="0.25">
      <c r="A892" s="25">
        <f t="shared" si="114"/>
        <v>891</v>
      </c>
      <c r="B892" s="25" t="s">
        <v>883</v>
      </c>
      <c r="C892" s="45">
        <v>45835</v>
      </c>
      <c r="D892" s="45">
        <v>45845</v>
      </c>
      <c r="E892" s="8">
        <v>201</v>
      </c>
      <c r="F892" s="8">
        <f t="shared" si="108"/>
        <v>17688</v>
      </c>
      <c r="G892" s="54">
        <f t="shared" si="113"/>
        <v>17688</v>
      </c>
      <c r="H892" s="25">
        <v>300428</v>
      </c>
      <c r="I892" s="25" t="s">
        <v>1691</v>
      </c>
      <c r="J892" s="25">
        <v>1</v>
      </c>
      <c r="K892" s="25">
        <v>1</v>
      </c>
      <c r="L892" s="25">
        <f t="shared" si="109"/>
        <v>0</v>
      </c>
      <c r="M892" s="25" t="s">
        <v>1164</v>
      </c>
      <c r="N892" s="45">
        <v>45850</v>
      </c>
      <c r="O892" s="54">
        <v>28642.5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10"/>
        <v>3</v>
      </c>
      <c r="Z892" s="25" t="str">
        <f t="shared" si="111"/>
        <v>Saturday</v>
      </c>
      <c r="AA892" s="25" t="str">
        <f t="shared" si="112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hidden="1" x14ac:dyDescent="0.25">
      <c r="A893" s="25">
        <f t="shared" si="114"/>
        <v>892</v>
      </c>
      <c r="B893" s="25" t="s">
        <v>883</v>
      </c>
      <c r="C893" s="45">
        <v>45835</v>
      </c>
      <c r="D893" s="45">
        <v>45845</v>
      </c>
      <c r="E893" s="8">
        <v>114</v>
      </c>
      <c r="F893" s="8">
        <f t="shared" si="108"/>
        <v>10032</v>
      </c>
      <c r="G893" s="54">
        <f t="shared" si="113"/>
        <v>10032</v>
      </c>
      <c r="H893" s="25">
        <v>302077</v>
      </c>
      <c r="I893" s="25" t="s">
        <v>1692</v>
      </c>
      <c r="J893" s="25">
        <v>1</v>
      </c>
      <c r="K893" s="25">
        <v>1</v>
      </c>
      <c r="L893" s="25">
        <f t="shared" si="109"/>
        <v>0</v>
      </c>
      <c r="M893" s="25" t="s">
        <v>1164</v>
      </c>
      <c r="N893" s="45">
        <v>45850</v>
      </c>
      <c r="O893" s="54">
        <v>16245</v>
      </c>
      <c r="P893" s="25" t="s">
        <v>618</v>
      </c>
      <c r="Q893" s="25">
        <v>58153121121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Bhuvneshwar</v>
      </c>
      <c r="W893" s="56"/>
      <c r="X893" s="45">
        <v>45853</v>
      </c>
      <c r="Y893" s="25">
        <f t="shared" si="110"/>
        <v>3</v>
      </c>
      <c r="Z893" s="25" t="str">
        <f t="shared" si="111"/>
        <v>Saturday</v>
      </c>
      <c r="AA893" s="25" t="str">
        <f t="shared" si="112"/>
        <v>Tuesday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hidden="1" x14ac:dyDescent="0.25">
      <c r="A894" s="25">
        <f t="shared" si="114"/>
        <v>893</v>
      </c>
      <c r="B894" s="25" t="s">
        <v>883</v>
      </c>
      <c r="C894" s="45">
        <v>45835</v>
      </c>
      <c r="D894" s="45">
        <v>45845</v>
      </c>
      <c r="E894" s="8">
        <v>77.400000000000006</v>
      </c>
      <c r="F894" s="8">
        <f t="shared" si="108"/>
        <v>6811.2000000000007</v>
      </c>
      <c r="G894" s="54">
        <f t="shared" si="113"/>
        <v>13622.400000000001</v>
      </c>
      <c r="H894" s="25">
        <v>302109</v>
      </c>
      <c r="I894" s="25" t="s">
        <v>1693</v>
      </c>
      <c r="J894" s="25">
        <v>2</v>
      </c>
      <c r="K894" s="25">
        <v>2</v>
      </c>
      <c r="L894" s="25">
        <f t="shared" si="109"/>
        <v>0</v>
      </c>
      <c r="M894" s="25" t="s">
        <v>975</v>
      </c>
      <c r="N894" s="45">
        <v>45847</v>
      </c>
      <c r="O894" s="54">
        <v>22059</v>
      </c>
      <c r="P894" s="25" t="s">
        <v>243</v>
      </c>
      <c r="Q894" s="25">
        <v>58152972415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Mumbai</v>
      </c>
      <c r="W894" s="56"/>
      <c r="X894" s="45">
        <v>45848</v>
      </c>
      <c r="Y894" s="25">
        <f t="shared" si="110"/>
        <v>1</v>
      </c>
      <c r="Z894" s="25" t="str">
        <f t="shared" si="111"/>
        <v>Wednesday</v>
      </c>
      <c r="AA894" s="25" t="str">
        <f t="shared" si="112"/>
        <v>Thursday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hidden="1" x14ac:dyDescent="0.25">
      <c r="A895" s="25">
        <f t="shared" si="114"/>
        <v>894</v>
      </c>
      <c r="B895" s="25" t="s">
        <v>883</v>
      </c>
      <c r="C895" s="45">
        <v>45835</v>
      </c>
      <c r="D895" s="45">
        <v>45845</v>
      </c>
      <c r="E895" s="8">
        <v>285.75</v>
      </c>
      <c r="F895" s="8">
        <f t="shared" si="108"/>
        <v>25146</v>
      </c>
      <c r="G895" s="54">
        <f t="shared" si="113"/>
        <v>25146</v>
      </c>
      <c r="H895" s="25">
        <v>302630</v>
      </c>
      <c r="I895" s="25" t="s">
        <v>1694</v>
      </c>
      <c r="J895" s="25">
        <v>1</v>
      </c>
      <c r="K895" s="25">
        <v>1</v>
      </c>
      <c r="L895" s="25">
        <f t="shared" si="109"/>
        <v>0</v>
      </c>
      <c r="M895" s="25" t="s">
        <v>1164</v>
      </c>
      <c r="N895" s="45">
        <v>45850</v>
      </c>
      <c r="O895" s="54">
        <v>32575.5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10"/>
        <v>3</v>
      </c>
      <c r="Z895" s="25" t="str">
        <f t="shared" si="111"/>
        <v>Saturday</v>
      </c>
      <c r="AA895" s="25" t="str">
        <f t="shared" si="112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hidden="1" x14ac:dyDescent="0.25">
      <c r="A896" s="25">
        <f t="shared" si="114"/>
        <v>895</v>
      </c>
      <c r="B896" s="25" t="s">
        <v>883</v>
      </c>
      <c r="C896" s="45">
        <v>45835</v>
      </c>
      <c r="D896" s="45">
        <v>45845</v>
      </c>
      <c r="E896" s="8">
        <v>151.19999999999999</v>
      </c>
      <c r="F896" s="8">
        <f t="shared" si="108"/>
        <v>13305.599999999999</v>
      </c>
      <c r="G896" s="54">
        <f t="shared" si="113"/>
        <v>13305.599999999999</v>
      </c>
      <c r="H896" s="25">
        <v>303706</v>
      </c>
      <c r="I896" s="25" t="s">
        <v>1695</v>
      </c>
      <c r="J896" s="25">
        <v>1</v>
      </c>
      <c r="K896" s="25">
        <v>1</v>
      </c>
      <c r="L896" s="25">
        <f t="shared" si="109"/>
        <v>0</v>
      </c>
      <c r="M896" s="25"/>
      <c r="N896" s="45">
        <v>45934</v>
      </c>
      <c r="O896" s="54"/>
      <c r="P896" s="25" t="s">
        <v>896</v>
      </c>
      <c r="Q896" s="25">
        <v>58156477724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7"/>
      <c r="X896" s="45">
        <v>45936</v>
      </c>
      <c r="Y896" s="25">
        <f t="shared" si="110"/>
        <v>2</v>
      </c>
      <c r="Z896" s="25" t="str">
        <f t="shared" si="111"/>
        <v>Saturday</v>
      </c>
      <c r="AA896" s="25" t="str">
        <f t="shared" si="112"/>
        <v>Monday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hidden="1" x14ac:dyDescent="0.25">
      <c r="A897" s="25">
        <f t="shared" si="114"/>
        <v>896</v>
      </c>
      <c r="B897" s="25" t="s">
        <v>883</v>
      </c>
      <c r="C897" s="45">
        <v>45835</v>
      </c>
      <c r="D897" s="45">
        <v>45845</v>
      </c>
      <c r="E897" s="8">
        <v>159</v>
      </c>
      <c r="F897" s="8">
        <f t="shared" si="108"/>
        <v>13992</v>
      </c>
      <c r="G897" s="54">
        <f t="shared" si="113"/>
        <v>13992</v>
      </c>
      <c r="H897" s="25">
        <v>304024</v>
      </c>
      <c r="I897" s="25" t="s">
        <v>1696</v>
      </c>
      <c r="J897" s="25">
        <v>1</v>
      </c>
      <c r="K897" s="25">
        <v>1</v>
      </c>
      <c r="L897" s="25">
        <f t="shared" si="109"/>
        <v>0</v>
      </c>
      <c r="M897" s="25" t="s">
        <v>919</v>
      </c>
      <c r="N897" s="45">
        <v>45846</v>
      </c>
      <c r="O897" s="54">
        <v>24645</v>
      </c>
      <c r="P897" s="25" t="s">
        <v>897</v>
      </c>
      <c r="Q897" s="25">
        <v>58152921212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Banglore</v>
      </c>
      <c r="W897" s="56"/>
      <c r="X897" s="45">
        <v>45847</v>
      </c>
      <c r="Y897" s="25">
        <f t="shared" si="110"/>
        <v>1</v>
      </c>
      <c r="Z897" s="25" t="str">
        <f t="shared" si="111"/>
        <v>Tuesday</v>
      </c>
      <c r="AA897" s="25" t="str">
        <f t="shared" si="112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hidden="1" x14ac:dyDescent="0.25">
      <c r="A898" s="25">
        <f t="shared" si="114"/>
        <v>897</v>
      </c>
      <c r="B898" s="25" t="s">
        <v>883</v>
      </c>
      <c r="C898" s="45">
        <v>45835</v>
      </c>
      <c r="D898" s="45">
        <v>45845</v>
      </c>
      <c r="E898" s="8">
        <v>16.8</v>
      </c>
      <c r="F898" s="8">
        <f t="shared" si="108"/>
        <v>1478.4</v>
      </c>
      <c r="G898" s="54">
        <f t="shared" si="113"/>
        <v>1478.4</v>
      </c>
      <c r="H898" s="25">
        <v>304105</v>
      </c>
      <c r="I898" s="25" t="s">
        <v>1697</v>
      </c>
      <c r="J898" s="25">
        <v>1</v>
      </c>
      <c r="K898" s="25">
        <v>1</v>
      </c>
      <c r="L898" s="25">
        <f t="shared" si="109"/>
        <v>0</v>
      </c>
      <c r="M898" s="25" t="s">
        <v>929</v>
      </c>
      <c r="N898" s="45">
        <v>45846</v>
      </c>
      <c r="O898" s="54">
        <v>3038</v>
      </c>
      <c r="P898" s="25" t="s">
        <v>106</v>
      </c>
      <c r="Q898" s="25" t="s">
        <v>1126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Chandigarh</v>
      </c>
      <c r="W898" s="56"/>
      <c r="X898" s="45">
        <v>45847</v>
      </c>
      <c r="Y898" s="25">
        <f t="shared" si="110"/>
        <v>1</v>
      </c>
      <c r="Z898" s="25" t="str">
        <f t="shared" si="111"/>
        <v>Tuesday</v>
      </c>
      <c r="AA898" s="25" t="str">
        <f t="shared" si="112"/>
        <v>Wednesday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hidden="1" x14ac:dyDescent="0.25">
      <c r="A899" s="25">
        <f t="shared" si="114"/>
        <v>898</v>
      </c>
      <c r="B899" s="25" t="s">
        <v>883</v>
      </c>
      <c r="C899" s="45">
        <v>45835</v>
      </c>
      <c r="D899" s="45">
        <v>45845</v>
      </c>
      <c r="E899" s="8">
        <v>186</v>
      </c>
      <c r="F899" s="8">
        <f t="shared" ref="F899:F962" si="115">IF(AB899="DOLLAR",E899*88,E899)</f>
        <v>16368</v>
      </c>
      <c r="G899" s="54">
        <f t="shared" si="113"/>
        <v>16368</v>
      </c>
      <c r="H899" s="25">
        <v>305227</v>
      </c>
      <c r="I899" s="25" t="s">
        <v>1698</v>
      </c>
      <c r="J899" s="25">
        <v>1</v>
      </c>
      <c r="K899" s="25">
        <v>1</v>
      </c>
      <c r="L899" s="25">
        <f t="shared" ref="L899:L962" si="116">J899-K899</f>
        <v>0</v>
      </c>
      <c r="M899" s="25" t="s">
        <v>1164</v>
      </c>
      <c r="N899" s="45">
        <v>45850</v>
      </c>
      <c r="O899" s="54">
        <v>21204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ref="Y899:Y962" si="117">IF(X899="", "", X899-N899)</f>
        <v>3</v>
      </c>
      <c r="Z899" s="25" t="str">
        <f t="shared" ref="Z899:Z962" si="118">IF(N899="", "", TEXT(N899, "dddd"))</f>
        <v>Saturday</v>
      </c>
      <c r="AA899" s="25" t="str">
        <f t="shared" ref="AA899:AA962" si="119">IF(X899="", "", TEXT(X899, "dddd"))</f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hidden="1" x14ac:dyDescent="0.25">
      <c r="A900" s="25">
        <f t="shared" si="114"/>
        <v>899</v>
      </c>
      <c r="B900" s="25" t="s">
        <v>883</v>
      </c>
      <c r="C900" s="45">
        <v>45835</v>
      </c>
      <c r="D900" s="45">
        <v>45845</v>
      </c>
      <c r="E900" s="8">
        <v>105.6</v>
      </c>
      <c r="F900" s="8">
        <f t="shared" si="115"/>
        <v>9292.7999999999993</v>
      </c>
      <c r="G900" s="54">
        <f t="shared" si="113"/>
        <v>9292.7999999999993</v>
      </c>
      <c r="H900" s="25">
        <v>305461</v>
      </c>
      <c r="I900" s="25" t="s">
        <v>1699</v>
      </c>
      <c r="J900" s="25">
        <v>1</v>
      </c>
      <c r="K900" s="25">
        <v>1</v>
      </c>
      <c r="L900" s="25">
        <f t="shared" si="116"/>
        <v>0</v>
      </c>
      <c r="M900" s="25" t="s">
        <v>1164</v>
      </c>
      <c r="N900" s="45">
        <v>45850</v>
      </c>
      <c r="O900" s="54">
        <v>15048</v>
      </c>
      <c r="P900" s="25" t="s">
        <v>618</v>
      </c>
      <c r="Q900" s="25">
        <v>58153121121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Bhuvneshwar</v>
      </c>
      <c r="W900" s="56"/>
      <c r="X900" s="45">
        <v>45853</v>
      </c>
      <c r="Y900" s="25">
        <f t="shared" si="117"/>
        <v>3</v>
      </c>
      <c r="Z900" s="25" t="str">
        <f t="shared" si="118"/>
        <v>Saturday</v>
      </c>
      <c r="AA900" s="25" t="str">
        <f t="shared" si="119"/>
        <v>Tuesday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hidden="1" x14ac:dyDescent="0.25">
      <c r="A901" s="25">
        <f t="shared" si="114"/>
        <v>900</v>
      </c>
      <c r="B901" s="25" t="s">
        <v>883</v>
      </c>
      <c r="C901" s="45">
        <v>45835</v>
      </c>
      <c r="D901" s="45">
        <v>45845</v>
      </c>
      <c r="E901" s="8">
        <v>77.400000000000006</v>
      </c>
      <c r="F901" s="8">
        <f t="shared" si="115"/>
        <v>6811.2000000000007</v>
      </c>
      <c r="G901" s="54">
        <f t="shared" ref="G901:G964" si="120">F901*J901</f>
        <v>6811.2000000000007</v>
      </c>
      <c r="H901" s="25">
        <v>306505</v>
      </c>
      <c r="I901" s="25" t="s">
        <v>1700</v>
      </c>
      <c r="J901" s="25">
        <v>1</v>
      </c>
      <c r="K901" s="25">
        <v>1</v>
      </c>
      <c r="L901" s="25">
        <f t="shared" si="116"/>
        <v>0</v>
      </c>
      <c r="M901" s="25" t="s">
        <v>971</v>
      </c>
      <c r="N901" s="45">
        <v>45847</v>
      </c>
      <c r="O901" s="54">
        <v>11997</v>
      </c>
      <c r="P901" s="25" t="s">
        <v>229</v>
      </c>
      <c r="Q901" s="25">
        <v>58152972625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Kolkata</v>
      </c>
      <c r="W901" s="56"/>
      <c r="X901" s="45">
        <v>45848</v>
      </c>
      <c r="Y901" s="25">
        <f t="shared" si="117"/>
        <v>1</v>
      </c>
      <c r="Z901" s="25" t="str">
        <f t="shared" si="118"/>
        <v>Wednesday</v>
      </c>
      <c r="AA901" s="25" t="str">
        <f t="shared" si="119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hidden="1" x14ac:dyDescent="0.25">
      <c r="A902" s="25">
        <f t="shared" ref="A902:A965" si="121">A901+1</f>
        <v>901</v>
      </c>
      <c r="B902" s="25" t="s">
        <v>883</v>
      </c>
      <c r="C902" s="45">
        <v>45835</v>
      </c>
      <c r="D902" s="45">
        <v>45845</v>
      </c>
      <c r="E902" s="8">
        <v>159</v>
      </c>
      <c r="F902" s="8">
        <f t="shared" si="115"/>
        <v>13992</v>
      </c>
      <c r="G902" s="54">
        <f t="shared" si="120"/>
        <v>13992</v>
      </c>
      <c r="H902" s="25">
        <v>307626</v>
      </c>
      <c r="I902" s="25" t="s">
        <v>1701</v>
      </c>
      <c r="J902" s="25">
        <v>1</v>
      </c>
      <c r="K902" s="25">
        <v>1</v>
      </c>
      <c r="L902" s="25">
        <f t="shared" si="116"/>
        <v>0</v>
      </c>
      <c r="M902" s="25" t="s">
        <v>927</v>
      </c>
      <c r="N902" s="45">
        <v>45846</v>
      </c>
      <c r="O902" s="54">
        <v>24645</v>
      </c>
      <c r="P902" s="25" t="s">
        <v>225</v>
      </c>
      <c r="Q902" s="25" t="s">
        <v>1127</v>
      </c>
      <c r="R902" s="25" t="s">
        <v>41</v>
      </c>
      <c r="S902" s="3">
        <v>4</v>
      </c>
      <c r="T902" s="55" t="s">
        <v>1128</v>
      </c>
      <c r="U902" s="25" t="s">
        <v>19</v>
      </c>
      <c r="V902" s="25" t="str">
        <f>VLOOKUP(P902,'Customer List'!B:C,2,)</f>
        <v>Punjab</v>
      </c>
      <c r="W902" s="56"/>
      <c r="X902" s="45">
        <v>45848</v>
      </c>
      <c r="Y902" s="25">
        <f t="shared" si="117"/>
        <v>2</v>
      </c>
      <c r="Z902" s="25" t="str">
        <f t="shared" si="118"/>
        <v>Tuesday</v>
      </c>
      <c r="AA902" s="25" t="str">
        <f t="shared" si="119"/>
        <v>Thursday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hidden="1" x14ac:dyDescent="0.25">
      <c r="A903" s="25">
        <f t="shared" si="121"/>
        <v>902</v>
      </c>
      <c r="B903" s="25" t="s">
        <v>883</v>
      </c>
      <c r="C903" s="45">
        <v>45835</v>
      </c>
      <c r="D903" s="45">
        <v>45845</v>
      </c>
      <c r="E903" s="8">
        <v>105.6</v>
      </c>
      <c r="F903" s="8">
        <f t="shared" si="115"/>
        <v>9292.7999999999993</v>
      </c>
      <c r="G903" s="54">
        <f t="shared" si="120"/>
        <v>9292.7999999999993</v>
      </c>
      <c r="H903" s="25">
        <v>307673</v>
      </c>
      <c r="I903" s="25" t="s">
        <v>1702</v>
      </c>
      <c r="J903" s="25">
        <v>1</v>
      </c>
      <c r="K903" s="25">
        <v>1</v>
      </c>
      <c r="L903" s="25">
        <f t="shared" si="116"/>
        <v>0</v>
      </c>
      <c r="M903" s="25" t="s">
        <v>1164</v>
      </c>
      <c r="N903" s="45">
        <v>45850</v>
      </c>
      <c r="O903" s="54">
        <v>15048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7"/>
        <v>3</v>
      </c>
      <c r="Z903" s="25" t="str">
        <f t="shared" si="118"/>
        <v>Saturday</v>
      </c>
      <c r="AA903" s="25" t="str">
        <f t="shared" si="119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hidden="1" x14ac:dyDescent="0.25">
      <c r="A904" s="25">
        <f t="shared" si="121"/>
        <v>903</v>
      </c>
      <c r="B904" s="25" t="s">
        <v>883</v>
      </c>
      <c r="C904" s="45">
        <v>45835</v>
      </c>
      <c r="D904" s="45">
        <v>45845</v>
      </c>
      <c r="E904" s="8">
        <v>144.75</v>
      </c>
      <c r="F904" s="8">
        <f t="shared" si="115"/>
        <v>12738</v>
      </c>
      <c r="G904" s="54">
        <f t="shared" si="120"/>
        <v>12738</v>
      </c>
      <c r="H904" s="25">
        <v>308119</v>
      </c>
      <c r="I904" s="25" t="s">
        <v>1703</v>
      </c>
      <c r="J904" s="25">
        <v>1</v>
      </c>
      <c r="K904" s="25">
        <v>1</v>
      </c>
      <c r="L904" s="25">
        <f t="shared" si="116"/>
        <v>0</v>
      </c>
      <c r="M904" s="25" t="s">
        <v>1164</v>
      </c>
      <c r="N904" s="45">
        <v>45850</v>
      </c>
      <c r="O904" s="54">
        <v>16501.5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7"/>
        <v>3</v>
      </c>
      <c r="Z904" s="25" t="str">
        <f t="shared" si="118"/>
        <v>Saturday</v>
      </c>
      <c r="AA904" s="25" t="str">
        <f t="shared" si="119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hidden="1" x14ac:dyDescent="0.25">
      <c r="A905" s="25">
        <f t="shared" si="121"/>
        <v>904</v>
      </c>
      <c r="B905" s="25" t="s">
        <v>883</v>
      </c>
      <c r="C905" s="45">
        <v>45835</v>
      </c>
      <c r="D905" s="45">
        <v>45845</v>
      </c>
      <c r="E905" s="8">
        <v>159</v>
      </c>
      <c r="F905" s="8">
        <f t="shared" si="115"/>
        <v>13992</v>
      </c>
      <c r="G905" s="54">
        <f t="shared" si="120"/>
        <v>13992</v>
      </c>
      <c r="H905" s="25">
        <v>310918</v>
      </c>
      <c r="I905" s="25" t="s">
        <v>1704</v>
      </c>
      <c r="J905" s="25">
        <v>1</v>
      </c>
      <c r="K905" s="25">
        <v>1</v>
      </c>
      <c r="L905" s="25">
        <f t="shared" si="116"/>
        <v>0</v>
      </c>
      <c r="M905" s="25" t="s">
        <v>1164</v>
      </c>
      <c r="N905" s="45">
        <v>45850</v>
      </c>
      <c r="O905" s="54">
        <v>22657.5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7"/>
        <v>3</v>
      </c>
      <c r="Z905" s="25" t="str">
        <f t="shared" si="118"/>
        <v>Saturday</v>
      </c>
      <c r="AA905" s="25" t="str">
        <f t="shared" si="119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hidden="1" x14ac:dyDescent="0.25">
      <c r="A906" s="25">
        <f t="shared" si="121"/>
        <v>905</v>
      </c>
      <c r="B906" s="25" t="s">
        <v>883</v>
      </c>
      <c r="C906" s="45">
        <v>45835</v>
      </c>
      <c r="D906" s="45">
        <v>45845</v>
      </c>
      <c r="E906" s="8">
        <v>105.6</v>
      </c>
      <c r="F906" s="8">
        <f t="shared" si="115"/>
        <v>9292.7999999999993</v>
      </c>
      <c r="G906" s="54">
        <f t="shared" si="120"/>
        <v>9292.7999999999993</v>
      </c>
      <c r="H906" s="25">
        <v>311115</v>
      </c>
      <c r="I906" s="25" t="s">
        <v>1705</v>
      </c>
      <c r="J906" s="25">
        <v>1</v>
      </c>
      <c r="K906" s="25">
        <v>1</v>
      </c>
      <c r="L906" s="25">
        <f t="shared" si="116"/>
        <v>0</v>
      </c>
      <c r="M906" s="25" t="s">
        <v>1164</v>
      </c>
      <c r="N906" s="45">
        <v>45850</v>
      </c>
      <c r="O906" s="54">
        <v>15048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17"/>
        <v>3</v>
      </c>
      <c r="Z906" s="25" t="str">
        <f t="shared" si="118"/>
        <v>Saturday</v>
      </c>
      <c r="AA906" s="25" t="str">
        <f t="shared" si="119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hidden="1" x14ac:dyDescent="0.25">
      <c r="A907" s="25">
        <f t="shared" si="121"/>
        <v>906</v>
      </c>
      <c r="B907" s="25" t="s">
        <v>883</v>
      </c>
      <c r="C907" s="45">
        <v>45835</v>
      </c>
      <c r="D907" s="45">
        <v>45845</v>
      </c>
      <c r="E907" s="8">
        <v>172.8</v>
      </c>
      <c r="F907" s="8">
        <f t="shared" si="115"/>
        <v>15206.400000000001</v>
      </c>
      <c r="G907" s="54">
        <f t="shared" si="120"/>
        <v>15206.400000000001</v>
      </c>
      <c r="H907" s="25">
        <v>311430</v>
      </c>
      <c r="I907" s="25" t="s">
        <v>1706</v>
      </c>
      <c r="J907" s="25">
        <v>1</v>
      </c>
      <c r="K907" s="25">
        <v>1</v>
      </c>
      <c r="L907" s="25">
        <f t="shared" si="116"/>
        <v>0</v>
      </c>
      <c r="M907" s="25" t="s">
        <v>927</v>
      </c>
      <c r="N907" s="45">
        <v>45846</v>
      </c>
      <c r="O907" s="54">
        <v>26784</v>
      </c>
      <c r="P907" s="25" t="s">
        <v>225</v>
      </c>
      <c r="Q907" s="25" t="s">
        <v>1127</v>
      </c>
      <c r="R907" s="25" t="s">
        <v>41</v>
      </c>
      <c r="S907" s="3">
        <v>4</v>
      </c>
      <c r="T907" s="55" t="s">
        <v>1128</v>
      </c>
      <c r="U907" s="25" t="s">
        <v>19</v>
      </c>
      <c r="V907" s="25" t="str">
        <f>VLOOKUP(P907,'Customer List'!B:C,2,)</f>
        <v>Punjab</v>
      </c>
      <c r="W907" s="56"/>
      <c r="X907" s="45">
        <v>45848</v>
      </c>
      <c r="Y907" s="25">
        <f t="shared" si="117"/>
        <v>2</v>
      </c>
      <c r="Z907" s="25" t="str">
        <f t="shared" si="118"/>
        <v>Tuesday</v>
      </c>
      <c r="AA907" s="25" t="str">
        <f t="shared" si="119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hidden="1" x14ac:dyDescent="0.25">
      <c r="A908" s="25">
        <f t="shared" si="121"/>
        <v>907</v>
      </c>
      <c r="B908" s="25" t="s">
        <v>883</v>
      </c>
      <c r="C908" s="45">
        <v>45835</v>
      </c>
      <c r="D908" s="45">
        <v>45845</v>
      </c>
      <c r="E908" s="8">
        <v>168</v>
      </c>
      <c r="F908" s="8">
        <f t="shared" si="115"/>
        <v>14784</v>
      </c>
      <c r="G908" s="54">
        <f t="shared" si="120"/>
        <v>14784</v>
      </c>
      <c r="H908" s="25">
        <v>311504</v>
      </c>
      <c r="I908" s="25" t="s">
        <v>1359</v>
      </c>
      <c r="J908" s="25">
        <v>1</v>
      </c>
      <c r="K908" s="25">
        <v>1</v>
      </c>
      <c r="L908" s="25">
        <f t="shared" si="116"/>
        <v>0</v>
      </c>
      <c r="M908" s="25" t="s">
        <v>987</v>
      </c>
      <c r="N908" s="45">
        <v>45847</v>
      </c>
      <c r="O908" s="54">
        <v>26040</v>
      </c>
      <c r="P908" s="25" t="s">
        <v>898</v>
      </c>
      <c r="Q908" s="25">
        <v>58152970761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Tamilnadu</v>
      </c>
      <c r="W908" s="56"/>
      <c r="X908" s="45">
        <v>45848</v>
      </c>
      <c r="Y908" s="25">
        <f t="shared" si="117"/>
        <v>1</v>
      </c>
      <c r="Z908" s="25" t="str">
        <f t="shared" si="118"/>
        <v>Wednesday</v>
      </c>
      <c r="AA908" s="25" t="str">
        <f t="shared" si="119"/>
        <v>Thursday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hidden="1" x14ac:dyDescent="0.25">
      <c r="A909" s="25">
        <f t="shared" si="121"/>
        <v>908</v>
      </c>
      <c r="B909" s="25" t="s">
        <v>883</v>
      </c>
      <c r="C909" s="45">
        <v>45835</v>
      </c>
      <c r="D909" s="45">
        <v>45845</v>
      </c>
      <c r="E909" s="8">
        <v>208.2</v>
      </c>
      <c r="F909" s="8">
        <f t="shared" si="115"/>
        <v>18321.599999999999</v>
      </c>
      <c r="G909" s="54">
        <f t="shared" si="120"/>
        <v>18321.599999999999</v>
      </c>
      <c r="H909" s="25">
        <v>314520</v>
      </c>
      <c r="I909" s="25" t="s">
        <v>1707</v>
      </c>
      <c r="J909" s="25">
        <v>1</v>
      </c>
      <c r="K909" s="25">
        <v>1</v>
      </c>
      <c r="L909" s="25">
        <f t="shared" si="116"/>
        <v>0</v>
      </c>
      <c r="M909" s="25" t="s">
        <v>1164</v>
      </c>
      <c r="N909" s="45">
        <v>45850</v>
      </c>
      <c r="O909" s="54">
        <v>29668.5</v>
      </c>
      <c r="P909" s="25" t="s">
        <v>618</v>
      </c>
      <c r="Q909" s="25">
        <v>58153121121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Bhuvneshwar</v>
      </c>
      <c r="W909" s="56"/>
      <c r="X909" s="45">
        <v>45853</v>
      </c>
      <c r="Y909" s="25">
        <f t="shared" si="117"/>
        <v>3</v>
      </c>
      <c r="Z909" s="25" t="str">
        <f t="shared" si="118"/>
        <v>Saturday</v>
      </c>
      <c r="AA909" s="25" t="str">
        <f t="shared" si="119"/>
        <v>Tuesday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hidden="1" x14ac:dyDescent="0.25">
      <c r="A910" s="25">
        <f t="shared" si="121"/>
        <v>909</v>
      </c>
      <c r="B910" s="25" t="s">
        <v>883</v>
      </c>
      <c r="C910" s="45">
        <v>45835</v>
      </c>
      <c r="D910" s="45">
        <v>45845</v>
      </c>
      <c r="E910" s="8">
        <v>16.8</v>
      </c>
      <c r="F910" s="8">
        <f t="shared" si="115"/>
        <v>1478.4</v>
      </c>
      <c r="G910" s="54">
        <f t="shared" si="120"/>
        <v>2956.8</v>
      </c>
      <c r="H910" s="25">
        <v>317307</v>
      </c>
      <c r="I910" s="25" t="s">
        <v>1471</v>
      </c>
      <c r="J910" s="25">
        <v>2</v>
      </c>
      <c r="K910" s="25">
        <v>2</v>
      </c>
      <c r="L910" s="25">
        <f t="shared" si="116"/>
        <v>0</v>
      </c>
      <c r="M910" s="25" t="s">
        <v>971</v>
      </c>
      <c r="N910" s="45">
        <v>45847</v>
      </c>
      <c r="O910" s="54">
        <v>5208</v>
      </c>
      <c r="P910" s="25" t="s">
        <v>229</v>
      </c>
      <c r="Q910" s="25">
        <v>58152972625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Kolkata</v>
      </c>
      <c r="W910" s="56"/>
      <c r="X910" s="45">
        <v>45848</v>
      </c>
      <c r="Y910" s="25">
        <f t="shared" si="117"/>
        <v>1</v>
      </c>
      <c r="Z910" s="25" t="str">
        <f t="shared" si="118"/>
        <v>Wednesday</v>
      </c>
      <c r="AA910" s="25" t="str">
        <f t="shared" si="119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hidden="1" x14ac:dyDescent="0.25">
      <c r="A911" s="25">
        <f t="shared" si="121"/>
        <v>910</v>
      </c>
      <c r="B911" s="25" t="s">
        <v>883</v>
      </c>
      <c r="C911" s="45">
        <v>45835</v>
      </c>
      <c r="D911" s="45">
        <v>45845</v>
      </c>
      <c r="E911" s="8">
        <v>273.75</v>
      </c>
      <c r="F911" s="8">
        <f t="shared" si="115"/>
        <v>24090</v>
      </c>
      <c r="G911" s="54">
        <f t="shared" si="120"/>
        <v>24090</v>
      </c>
      <c r="H911" s="25">
        <v>317332</v>
      </c>
      <c r="I911" s="25" t="s">
        <v>1489</v>
      </c>
      <c r="J911" s="25">
        <v>1</v>
      </c>
      <c r="K911" s="25">
        <v>1</v>
      </c>
      <c r="L911" s="25">
        <f t="shared" si="116"/>
        <v>0</v>
      </c>
      <c r="M911" s="25" t="s">
        <v>919</v>
      </c>
      <c r="N911" s="45">
        <v>45846</v>
      </c>
      <c r="O911" s="54">
        <v>33945</v>
      </c>
      <c r="P911" s="25" t="s">
        <v>897</v>
      </c>
      <c r="Q911" s="25">
        <v>58152921212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Banglore</v>
      </c>
      <c r="W911" s="56"/>
      <c r="X911" s="45">
        <v>45847</v>
      </c>
      <c r="Y911" s="25">
        <f t="shared" si="117"/>
        <v>1</v>
      </c>
      <c r="Z911" s="25" t="str">
        <f t="shared" si="118"/>
        <v>Tuesday</v>
      </c>
      <c r="AA911" s="25" t="str">
        <f t="shared" si="119"/>
        <v>Wednesday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hidden="1" x14ac:dyDescent="0.25">
      <c r="A912" s="25">
        <f t="shared" si="121"/>
        <v>911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15"/>
        <v>1478.4</v>
      </c>
      <c r="G912" s="54">
        <f t="shared" si="120"/>
        <v>1478.4</v>
      </c>
      <c r="H912" s="25">
        <v>317409</v>
      </c>
      <c r="I912" s="25" t="s">
        <v>1708</v>
      </c>
      <c r="J912" s="25">
        <v>1</v>
      </c>
      <c r="K912" s="25">
        <v>1</v>
      </c>
      <c r="L912" s="25">
        <f t="shared" si="116"/>
        <v>0</v>
      </c>
      <c r="M912" s="25" t="s">
        <v>971</v>
      </c>
      <c r="N912" s="45">
        <v>45847</v>
      </c>
      <c r="O912" s="54">
        <v>2604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17"/>
        <v>1</v>
      </c>
      <c r="Z912" s="25" t="str">
        <f t="shared" si="118"/>
        <v>Wednesday</v>
      </c>
      <c r="AA912" s="25" t="str">
        <f t="shared" si="119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hidden="1" x14ac:dyDescent="0.25">
      <c r="A913" s="25">
        <f t="shared" si="121"/>
        <v>912</v>
      </c>
      <c r="B913" s="25" t="s">
        <v>883</v>
      </c>
      <c r="C913" s="45">
        <v>45835</v>
      </c>
      <c r="D913" s="45">
        <v>45845</v>
      </c>
      <c r="E913" s="8">
        <v>318</v>
      </c>
      <c r="F913" s="8">
        <f t="shared" si="115"/>
        <v>27984</v>
      </c>
      <c r="G913" s="54">
        <f t="shared" si="120"/>
        <v>27984</v>
      </c>
      <c r="H913" s="25">
        <v>317438</v>
      </c>
      <c r="I913" s="25" t="s">
        <v>1709</v>
      </c>
      <c r="J913" s="25">
        <v>1</v>
      </c>
      <c r="K913" s="25">
        <v>1</v>
      </c>
      <c r="L913" s="25">
        <f t="shared" si="116"/>
        <v>0</v>
      </c>
      <c r="M913" s="25" t="s">
        <v>919</v>
      </c>
      <c r="N913" s="45">
        <v>45846</v>
      </c>
      <c r="O913" s="54">
        <v>39432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17"/>
        <v>1</v>
      </c>
      <c r="Z913" s="25" t="str">
        <f t="shared" si="118"/>
        <v>Tuesday</v>
      </c>
      <c r="AA913" s="25" t="str">
        <f t="shared" si="119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hidden="1" x14ac:dyDescent="0.25">
      <c r="A914" s="25">
        <f t="shared" si="121"/>
        <v>913</v>
      </c>
      <c r="B914" s="25" t="s">
        <v>883</v>
      </c>
      <c r="C914" s="45">
        <v>45835</v>
      </c>
      <c r="D914" s="45">
        <v>45845</v>
      </c>
      <c r="E914" s="8">
        <v>160.80000000000001</v>
      </c>
      <c r="F914" s="8">
        <f t="shared" si="115"/>
        <v>14150.400000000001</v>
      </c>
      <c r="G914" s="54">
        <f t="shared" si="120"/>
        <v>14150.400000000001</v>
      </c>
      <c r="H914" s="25">
        <v>318306</v>
      </c>
      <c r="I914" s="25" t="s">
        <v>1502</v>
      </c>
      <c r="J914" s="25">
        <v>1</v>
      </c>
      <c r="K914" s="25">
        <v>1</v>
      </c>
      <c r="L914" s="25">
        <f t="shared" si="116"/>
        <v>0</v>
      </c>
      <c r="M914" s="25" t="s">
        <v>1164</v>
      </c>
      <c r="N914" s="45">
        <v>45850</v>
      </c>
      <c r="O914" s="54">
        <v>22914</v>
      </c>
      <c r="P914" s="25" t="s">
        <v>618</v>
      </c>
      <c r="Q914" s="25">
        <v>58153121121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Bhuvneshwar</v>
      </c>
      <c r="W914" s="56"/>
      <c r="X914" s="45">
        <v>45853</v>
      </c>
      <c r="Y914" s="25">
        <f t="shared" si="117"/>
        <v>3</v>
      </c>
      <c r="Z914" s="25" t="str">
        <f t="shared" si="118"/>
        <v>Saturday</v>
      </c>
      <c r="AA914" s="25" t="str">
        <f t="shared" si="119"/>
        <v>Tuesday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hidden="1" x14ac:dyDescent="0.25">
      <c r="A915" s="25">
        <f t="shared" si="121"/>
        <v>914</v>
      </c>
      <c r="B915" s="25" t="s">
        <v>883</v>
      </c>
      <c r="C915" s="45">
        <v>45835</v>
      </c>
      <c r="D915" s="45">
        <v>45845</v>
      </c>
      <c r="E915" s="8">
        <v>222</v>
      </c>
      <c r="F915" s="8">
        <f t="shared" si="115"/>
        <v>19536</v>
      </c>
      <c r="G915" s="54">
        <f t="shared" si="120"/>
        <v>19536</v>
      </c>
      <c r="H915" s="25">
        <v>320114</v>
      </c>
      <c r="I915" s="25" t="s">
        <v>1710</v>
      </c>
      <c r="J915" s="25">
        <v>1</v>
      </c>
      <c r="K915" s="25">
        <v>1</v>
      </c>
      <c r="L915" s="25">
        <f t="shared" si="116"/>
        <v>0</v>
      </c>
      <c r="M915" s="25" t="s">
        <v>925</v>
      </c>
      <c r="N915" s="45">
        <v>45846</v>
      </c>
      <c r="O915" s="54">
        <v>40145</v>
      </c>
      <c r="P915" s="25" t="s">
        <v>899</v>
      </c>
      <c r="Q915" s="25" t="s">
        <v>1129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Chandigarh</v>
      </c>
      <c r="W915" s="56"/>
      <c r="X915" s="45">
        <v>45847</v>
      </c>
      <c r="Y915" s="25">
        <f t="shared" si="117"/>
        <v>1</v>
      </c>
      <c r="Z915" s="25" t="str">
        <f t="shared" si="118"/>
        <v>Tuesday</v>
      </c>
      <c r="AA915" s="25" t="str">
        <f t="shared" si="119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hidden="1" x14ac:dyDescent="0.25">
      <c r="A916" s="25">
        <f t="shared" si="121"/>
        <v>915</v>
      </c>
      <c r="B916" s="25" t="s">
        <v>883</v>
      </c>
      <c r="C916" s="45">
        <v>45835</v>
      </c>
      <c r="D916" s="45">
        <v>45845</v>
      </c>
      <c r="E916" s="8">
        <v>183</v>
      </c>
      <c r="F916" s="8">
        <f t="shared" si="115"/>
        <v>16104</v>
      </c>
      <c r="G916" s="54">
        <f t="shared" si="120"/>
        <v>16104</v>
      </c>
      <c r="H916" s="25">
        <v>321120</v>
      </c>
      <c r="I916" s="25" t="s">
        <v>1711</v>
      </c>
      <c r="J916" s="25">
        <v>1</v>
      </c>
      <c r="K916" s="25">
        <v>1</v>
      </c>
      <c r="L916" s="25">
        <f t="shared" si="116"/>
        <v>0</v>
      </c>
      <c r="M916" s="25" t="s">
        <v>1164</v>
      </c>
      <c r="N916" s="45">
        <v>45850</v>
      </c>
      <c r="O916" s="54">
        <v>26077.5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17"/>
        <v>3</v>
      </c>
      <c r="Z916" s="25" t="str">
        <f t="shared" si="118"/>
        <v>Saturday</v>
      </c>
      <c r="AA916" s="25" t="str">
        <f t="shared" si="119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hidden="1" x14ac:dyDescent="0.25">
      <c r="A917" s="25">
        <f t="shared" si="121"/>
        <v>916</v>
      </c>
      <c r="B917" s="25" t="s">
        <v>883</v>
      </c>
      <c r="C917" s="45">
        <v>45835</v>
      </c>
      <c r="D917" s="45">
        <v>45845</v>
      </c>
      <c r="E917" s="8">
        <v>229.2</v>
      </c>
      <c r="F917" s="8">
        <f t="shared" si="115"/>
        <v>20169.599999999999</v>
      </c>
      <c r="G917" s="54">
        <f t="shared" si="120"/>
        <v>20169.599999999999</v>
      </c>
      <c r="H917" s="25">
        <v>321122</v>
      </c>
      <c r="I917" s="25" t="s">
        <v>1712</v>
      </c>
      <c r="J917" s="25">
        <v>1</v>
      </c>
      <c r="K917" s="25">
        <v>1</v>
      </c>
      <c r="L917" s="25">
        <f t="shared" si="116"/>
        <v>0</v>
      </c>
      <c r="M917" s="25" t="s">
        <v>927</v>
      </c>
      <c r="N917" s="45">
        <v>45846</v>
      </c>
      <c r="O917" s="54">
        <v>35526</v>
      </c>
      <c r="P917" s="25" t="s">
        <v>225</v>
      </c>
      <c r="Q917" s="25" t="s">
        <v>1127</v>
      </c>
      <c r="R917" s="25" t="s">
        <v>41</v>
      </c>
      <c r="S917" s="3">
        <v>4</v>
      </c>
      <c r="T917" s="55" t="s">
        <v>1128</v>
      </c>
      <c r="U917" s="25" t="s">
        <v>19</v>
      </c>
      <c r="V917" s="25" t="str">
        <f>VLOOKUP(P917,'Customer List'!B:C,2,)</f>
        <v>Punjab</v>
      </c>
      <c r="W917" s="56"/>
      <c r="X917" s="45">
        <v>45848</v>
      </c>
      <c r="Y917" s="25">
        <f t="shared" si="117"/>
        <v>2</v>
      </c>
      <c r="Z917" s="25" t="str">
        <f t="shared" si="118"/>
        <v>Tuesday</v>
      </c>
      <c r="AA917" s="25" t="str">
        <f t="shared" si="119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hidden="1" x14ac:dyDescent="0.25">
      <c r="A918" s="25">
        <f t="shared" si="121"/>
        <v>917</v>
      </c>
      <c r="B918" s="25" t="s">
        <v>883</v>
      </c>
      <c r="C918" s="45">
        <v>45835</v>
      </c>
      <c r="D918" s="45">
        <v>45845</v>
      </c>
      <c r="E918" s="8">
        <v>88.2</v>
      </c>
      <c r="F918" s="8">
        <f t="shared" si="115"/>
        <v>7761.6</v>
      </c>
      <c r="G918" s="54">
        <f t="shared" si="120"/>
        <v>7761.6</v>
      </c>
      <c r="H918" s="25">
        <v>324217</v>
      </c>
      <c r="I918" s="25" t="s">
        <v>1713</v>
      </c>
      <c r="J918" s="25">
        <v>1</v>
      </c>
      <c r="K918" s="25">
        <v>1</v>
      </c>
      <c r="L918" s="25">
        <f t="shared" si="116"/>
        <v>0</v>
      </c>
      <c r="M918" s="25" t="s">
        <v>971</v>
      </c>
      <c r="N918" s="45">
        <v>45847</v>
      </c>
      <c r="O918" s="54">
        <v>13671</v>
      </c>
      <c r="P918" s="25" t="s">
        <v>229</v>
      </c>
      <c r="Q918" s="25">
        <v>58152972625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Kolkata</v>
      </c>
      <c r="W918" s="56"/>
      <c r="X918" s="45">
        <v>45848</v>
      </c>
      <c r="Y918" s="25">
        <f t="shared" si="117"/>
        <v>1</v>
      </c>
      <c r="Z918" s="25" t="str">
        <f t="shared" si="118"/>
        <v>Wednesday</v>
      </c>
      <c r="AA918" s="25" t="str">
        <f t="shared" si="119"/>
        <v>Thursday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hidden="1" x14ac:dyDescent="0.25">
      <c r="A919" s="25">
        <f t="shared" si="121"/>
        <v>918</v>
      </c>
      <c r="B919" s="25" t="s">
        <v>883</v>
      </c>
      <c r="C919" s="45">
        <v>45835</v>
      </c>
      <c r="D919" s="45">
        <v>45845</v>
      </c>
      <c r="E919" s="8">
        <v>173.25</v>
      </c>
      <c r="F919" s="8">
        <f t="shared" si="115"/>
        <v>15246</v>
      </c>
      <c r="G919" s="54">
        <f t="shared" si="120"/>
        <v>15246</v>
      </c>
      <c r="H919" s="25">
        <v>328239</v>
      </c>
      <c r="I919" s="25" t="s">
        <v>1714</v>
      </c>
      <c r="J919" s="25">
        <v>1</v>
      </c>
      <c r="K919" s="25">
        <v>1</v>
      </c>
      <c r="L919" s="25">
        <f t="shared" si="116"/>
        <v>0</v>
      </c>
      <c r="M919" s="25" t="s">
        <v>919</v>
      </c>
      <c r="N919" s="45">
        <v>45846</v>
      </c>
      <c r="O919" s="54">
        <v>21483</v>
      </c>
      <c r="P919" s="25" t="s">
        <v>897</v>
      </c>
      <c r="Q919" s="25">
        <v>58152921212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Banglore</v>
      </c>
      <c r="W919" s="56"/>
      <c r="X919" s="45">
        <v>45847</v>
      </c>
      <c r="Y919" s="25">
        <f t="shared" si="117"/>
        <v>1</v>
      </c>
      <c r="Z919" s="25" t="str">
        <f t="shared" si="118"/>
        <v>Tuesday</v>
      </c>
      <c r="AA919" s="25" t="str">
        <f t="shared" si="119"/>
        <v>Wednesday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hidden="1" x14ac:dyDescent="0.25">
      <c r="A920" s="25">
        <f t="shared" si="121"/>
        <v>919</v>
      </c>
      <c r="B920" s="25" t="s">
        <v>883</v>
      </c>
      <c r="C920" s="45">
        <v>45835</v>
      </c>
      <c r="D920" s="45">
        <v>45845</v>
      </c>
      <c r="E920" s="8">
        <v>95.4</v>
      </c>
      <c r="F920" s="8">
        <f t="shared" si="115"/>
        <v>8395.2000000000007</v>
      </c>
      <c r="G920" s="54">
        <f t="shared" si="120"/>
        <v>8395.2000000000007</v>
      </c>
      <c r="H920" s="25">
        <v>328629</v>
      </c>
      <c r="I920" s="25" t="s">
        <v>1590</v>
      </c>
      <c r="J920" s="25">
        <v>1</v>
      </c>
      <c r="K920" s="25">
        <v>1</v>
      </c>
      <c r="L920" s="25">
        <f t="shared" si="116"/>
        <v>0</v>
      </c>
      <c r="M920" s="25" t="s">
        <v>971</v>
      </c>
      <c r="N920" s="45">
        <v>45847</v>
      </c>
      <c r="O920" s="54">
        <v>14787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17"/>
        <v>1</v>
      </c>
      <c r="Z920" s="25" t="str">
        <f t="shared" si="118"/>
        <v>Wednesday</v>
      </c>
      <c r="AA920" s="25" t="str">
        <f t="shared" si="119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hidden="1" x14ac:dyDescent="0.25">
      <c r="A921" s="25">
        <f t="shared" si="121"/>
        <v>920</v>
      </c>
      <c r="B921" s="25" t="s">
        <v>883</v>
      </c>
      <c r="C921" s="45">
        <v>45835</v>
      </c>
      <c r="D921" s="45">
        <v>45845</v>
      </c>
      <c r="E921" s="8">
        <v>318</v>
      </c>
      <c r="F921" s="8">
        <f t="shared" si="115"/>
        <v>27984</v>
      </c>
      <c r="G921" s="54">
        <f t="shared" si="120"/>
        <v>27984</v>
      </c>
      <c r="H921" s="25">
        <v>329740</v>
      </c>
      <c r="I921" s="25" t="s">
        <v>1715</v>
      </c>
      <c r="J921" s="25">
        <v>1</v>
      </c>
      <c r="K921" s="25">
        <v>1</v>
      </c>
      <c r="L921" s="25">
        <f t="shared" si="116"/>
        <v>0</v>
      </c>
      <c r="M921" s="25" t="s">
        <v>919</v>
      </c>
      <c r="N921" s="45">
        <v>45846</v>
      </c>
      <c r="O921" s="54">
        <v>39432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7"/>
        <v>1</v>
      </c>
      <c r="Z921" s="25" t="str">
        <f t="shared" si="118"/>
        <v>Tuesday</v>
      </c>
      <c r="AA921" s="25" t="str">
        <f t="shared" si="119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hidden="1" x14ac:dyDescent="0.25">
      <c r="A922" s="25">
        <f t="shared" si="121"/>
        <v>921</v>
      </c>
      <c r="B922" s="25" t="s">
        <v>883</v>
      </c>
      <c r="C922" s="45">
        <v>45835</v>
      </c>
      <c r="D922" s="45">
        <v>45845</v>
      </c>
      <c r="E922" s="8">
        <v>301.5</v>
      </c>
      <c r="F922" s="8">
        <f t="shared" si="115"/>
        <v>26532</v>
      </c>
      <c r="G922" s="54">
        <f t="shared" si="120"/>
        <v>26532</v>
      </c>
      <c r="H922" s="25">
        <v>329920</v>
      </c>
      <c r="I922" s="25" t="s">
        <v>1716</v>
      </c>
      <c r="J922" s="25">
        <v>1</v>
      </c>
      <c r="K922" s="25">
        <v>1</v>
      </c>
      <c r="L922" s="25">
        <f t="shared" si="116"/>
        <v>0</v>
      </c>
      <c r="M922" s="25" t="s">
        <v>919</v>
      </c>
      <c r="N922" s="45">
        <v>45846</v>
      </c>
      <c r="O922" s="54">
        <v>37386</v>
      </c>
      <c r="P922" s="25" t="s">
        <v>897</v>
      </c>
      <c r="Q922" s="25">
        <v>58152921212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Banglore</v>
      </c>
      <c r="W922" s="56"/>
      <c r="X922" s="45">
        <v>45847</v>
      </c>
      <c r="Y922" s="25">
        <f t="shared" si="117"/>
        <v>1</v>
      </c>
      <c r="Z922" s="25" t="str">
        <f t="shared" si="118"/>
        <v>Tuesday</v>
      </c>
      <c r="AA922" s="25" t="str">
        <f t="shared" si="119"/>
        <v>Wednesday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hidden="1" x14ac:dyDescent="0.25">
      <c r="A923" s="25">
        <f t="shared" si="121"/>
        <v>922</v>
      </c>
      <c r="B923" s="25" t="s">
        <v>883</v>
      </c>
      <c r="C923" s="45">
        <v>45835</v>
      </c>
      <c r="D923" s="45">
        <v>45845</v>
      </c>
      <c r="E923" s="8">
        <v>229.2</v>
      </c>
      <c r="F923" s="8">
        <f t="shared" si="115"/>
        <v>20169.599999999999</v>
      </c>
      <c r="G923" s="54">
        <f t="shared" si="120"/>
        <v>20169.599999999999</v>
      </c>
      <c r="H923" s="25">
        <v>333614</v>
      </c>
      <c r="I923" s="25" t="s">
        <v>1717</v>
      </c>
      <c r="J923" s="25">
        <v>1</v>
      </c>
      <c r="K923" s="25">
        <v>1</v>
      </c>
      <c r="L923" s="25">
        <f t="shared" si="116"/>
        <v>0</v>
      </c>
      <c r="M923" s="25" t="s">
        <v>1164</v>
      </c>
      <c r="N923" s="45">
        <v>45850</v>
      </c>
      <c r="O923" s="54">
        <v>32661</v>
      </c>
      <c r="P923" s="25" t="s">
        <v>618</v>
      </c>
      <c r="Q923" s="25">
        <v>58153121121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Bhuvneshwar</v>
      </c>
      <c r="W923" s="56"/>
      <c r="X923" s="45">
        <v>45853</v>
      </c>
      <c r="Y923" s="25">
        <f t="shared" si="117"/>
        <v>3</v>
      </c>
      <c r="Z923" s="25" t="str">
        <f t="shared" si="118"/>
        <v>Saturday</v>
      </c>
      <c r="AA923" s="25" t="str">
        <f t="shared" si="119"/>
        <v>Tuesday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hidden="1" x14ac:dyDescent="0.25">
      <c r="A924" s="25">
        <f t="shared" si="121"/>
        <v>923</v>
      </c>
      <c r="B924" s="25" t="s">
        <v>883</v>
      </c>
      <c r="C924" s="45">
        <v>45835</v>
      </c>
      <c r="D924" s="45">
        <v>45845</v>
      </c>
      <c r="E924" s="8">
        <v>137.4</v>
      </c>
      <c r="F924" s="8">
        <f t="shared" si="115"/>
        <v>12091.2</v>
      </c>
      <c r="G924" s="54">
        <f t="shared" si="120"/>
        <v>12091.2</v>
      </c>
      <c r="H924" s="25">
        <v>334110</v>
      </c>
      <c r="I924" s="25" t="s">
        <v>1718</v>
      </c>
      <c r="J924" s="25">
        <v>1</v>
      </c>
      <c r="K924" s="25">
        <v>1</v>
      </c>
      <c r="L924" s="25">
        <f t="shared" si="116"/>
        <v>0</v>
      </c>
      <c r="M924" s="25" t="s">
        <v>971</v>
      </c>
      <c r="N924" s="45">
        <v>45847</v>
      </c>
      <c r="O924" s="54">
        <v>21297</v>
      </c>
      <c r="P924" s="25" t="s">
        <v>229</v>
      </c>
      <c r="Q924" s="25">
        <v>58152972625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Kolkata</v>
      </c>
      <c r="W924" s="56"/>
      <c r="X924" s="45">
        <v>45848</v>
      </c>
      <c r="Y924" s="25">
        <f t="shared" si="117"/>
        <v>1</v>
      </c>
      <c r="Z924" s="25" t="str">
        <f t="shared" si="118"/>
        <v>Wednesday</v>
      </c>
      <c r="AA924" s="25" t="str">
        <f t="shared" si="119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hidden="1" x14ac:dyDescent="0.25">
      <c r="A925" s="25">
        <f t="shared" si="121"/>
        <v>924</v>
      </c>
      <c r="B925" s="25" t="s">
        <v>883</v>
      </c>
      <c r="C925" s="45">
        <v>45835</v>
      </c>
      <c r="D925" s="45">
        <v>45845</v>
      </c>
      <c r="E925" s="8">
        <v>326.25</v>
      </c>
      <c r="F925" s="8">
        <f t="shared" si="115"/>
        <v>28710</v>
      </c>
      <c r="G925" s="54">
        <f t="shared" si="120"/>
        <v>28710</v>
      </c>
      <c r="H925" s="25">
        <v>334338</v>
      </c>
      <c r="I925" s="25" t="s">
        <v>1719</v>
      </c>
      <c r="J925" s="25">
        <v>1</v>
      </c>
      <c r="K925" s="25">
        <v>1</v>
      </c>
      <c r="L925" s="25">
        <f t="shared" si="116"/>
        <v>0</v>
      </c>
      <c r="M925" s="25" t="s">
        <v>927</v>
      </c>
      <c r="N925" s="45">
        <v>45846</v>
      </c>
      <c r="O925" s="54">
        <v>40455</v>
      </c>
      <c r="P925" s="25" t="s">
        <v>225</v>
      </c>
      <c r="Q925" s="25" t="s">
        <v>1127</v>
      </c>
      <c r="R925" s="25" t="s">
        <v>41</v>
      </c>
      <c r="S925" s="3">
        <v>4</v>
      </c>
      <c r="T925" s="55" t="s">
        <v>1128</v>
      </c>
      <c r="U925" s="25" t="s">
        <v>19</v>
      </c>
      <c r="V925" s="25" t="str">
        <f>VLOOKUP(P925,'Customer List'!B:C,2,)</f>
        <v>Punjab</v>
      </c>
      <c r="W925" s="56"/>
      <c r="X925" s="45">
        <v>45848</v>
      </c>
      <c r="Y925" s="25">
        <f t="shared" si="117"/>
        <v>2</v>
      </c>
      <c r="Z925" s="25" t="str">
        <f t="shared" si="118"/>
        <v>Tuesday</v>
      </c>
      <c r="AA925" s="25" t="str">
        <f t="shared" si="119"/>
        <v>Thursday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hidden="1" x14ac:dyDescent="0.25">
      <c r="A926" s="25">
        <f t="shared" si="121"/>
        <v>925</v>
      </c>
      <c r="B926" s="25" t="s">
        <v>883</v>
      </c>
      <c r="C926" s="45">
        <v>45835</v>
      </c>
      <c r="D926" s="45">
        <v>45845</v>
      </c>
      <c r="E926" s="8">
        <v>112.8</v>
      </c>
      <c r="F926" s="8">
        <f t="shared" si="115"/>
        <v>9926.4</v>
      </c>
      <c r="G926" s="54">
        <f t="shared" si="120"/>
        <v>9926.4</v>
      </c>
      <c r="H926" s="25">
        <v>344133</v>
      </c>
      <c r="I926" s="25" t="s">
        <v>1720</v>
      </c>
      <c r="J926" s="25">
        <v>1</v>
      </c>
      <c r="K926" s="25">
        <v>1</v>
      </c>
      <c r="L926" s="25">
        <f t="shared" si="116"/>
        <v>0</v>
      </c>
      <c r="M926" s="25" t="s">
        <v>1164</v>
      </c>
      <c r="N926" s="45">
        <v>45850</v>
      </c>
      <c r="O926" s="54">
        <v>16074</v>
      </c>
      <c r="P926" s="25" t="s">
        <v>618</v>
      </c>
      <c r="Q926" s="25">
        <v>58153121121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Bhuvneshwar</v>
      </c>
      <c r="W926" s="56"/>
      <c r="X926" s="45">
        <v>45853</v>
      </c>
      <c r="Y926" s="25">
        <f t="shared" si="117"/>
        <v>3</v>
      </c>
      <c r="Z926" s="25" t="str">
        <f t="shared" si="118"/>
        <v>Saturday</v>
      </c>
      <c r="AA926" s="25" t="str">
        <f t="shared" si="119"/>
        <v>Tuesday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hidden="1" x14ac:dyDescent="0.25">
      <c r="A927" s="25">
        <f t="shared" si="121"/>
        <v>926</v>
      </c>
      <c r="B927" s="25" t="s">
        <v>883</v>
      </c>
      <c r="C927" s="45">
        <v>45835</v>
      </c>
      <c r="D927" s="45">
        <v>45845</v>
      </c>
      <c r="E927" s="8">
        <v>142.19999999999999</v>
      </c>
      <c r="F927" s="8">
        <f t="shared" si="115"/>
        <v>12513.599999999999</v>
      </c>
      <c r="G927" s="54">
        <f t="shared" si="120"/>
        <v>12513.599999999999</v>
      </c>
      <c r="H927" s="25">
        <v>344622</v>
      </c>
      <c r="I927" s="25" t="s">
        <v>1721</v>
      </c>
      <c r="J927" s="25">
        <v>1</v>
      </c>
      <c r="K927" s="25">
        <v>1</v>
      </c>
      <c r="L927" s="25">
        <f t="shared" si="116"/>
        <v>0</v>
      </c>
      <c r="M927" s="25" t="s">
        <v>929</v>
      </c>
      <c r="N927" s="45">
        <v>45846</v>
      </c>
      <c r="O927" s="54">
        <v>25714</v>
      </c>
      <c r="P927" s="25" t="s">
        <v>106</v>
      </c>
      <c r="Q927" s="25" t="s">
        <v>1126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Chandigarh</v>
      </c>
      <c r="W927" s="56"/>
      <c r="X927" s="45">
        <v>45847</v>
      </c>
      <c r="Y927" s="25">
        <f t="shared" si="117"/>
        <v>1</v>
      </c>
      <c r="Z927" s="25" t="str">
        <f t="shared" si="118"/>
        <v>Tuesday</v>
      </c>
      <c r="AA927" s="25" t="str">
        <f t="shared" si="119"/>
        <v>Wednesday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hidden="1" x14ac:dyDescent="0.25">
      <c r="A928" s="25">
        <f t="shared" si="121"/>
        <v>927</v>
      </c>
      <c r="B928" s="25" t="s">
        <v>883</v>
      </c>
      <c r="C928" s="45">
        <v>45835</v>
      </c>
      <c r="D928" s="45">
        <v>45845</v>
      </c>
      <c r="E928" s="8">
        <v>144.75</v>
      </c>
      <c r="F928" s="8">
        <f t="shared" si="115"/>
        <v>12738</v>
      </c>
      <c r="G928" s="54">
        <f t="shared" si="120"/>
        <v>12738</v>
      </c>
      <c r="H928" s="25">
        <v>344747</v>
      </c>
      <c r="I928" s="25" t="s">
        <v>1722</v>
      </c>
      <c r="J928" s="25">
        <v>1</v>
      </c>
      <c r="K928" s="25">
        <v>1</v>
      </c>
      <c r="L928" s="25">
        <f t="shared" si="116"/>
        <v>0</v>
      </c>
      <c r="M928" s="25" t="s">
        <v>971</v>
      </c>
      <c r="N928" s="45">
        <v>45847</v>
      </c>
      <c r="O928" s="54">
        <v>17949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7"/>
        <v>1</v>
      </c>
      <c r="Z928" s="25" t="str">
        <f t="shared" si="118"/>
        <v>Wednesday</v>
      </c>
      <c r="AA928" s="25" t="str">
        <f t="shared" si="119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hidden="1" x14ac:dyDescent="0.25">
      <c r="A929" s="25">
        <f t="shared" si="121"/>
        <v>928</v>
      </c>
      <c r="B929" s="25" t="s">
        <v>883</v>
      </c>
      <c r="C929" s="45">
        <v>45835</v>
      </c>
      <c r="D929" s="45">
        <v>45845</v>
      </c>
      <c r="E929" s="8">
        <v>74.400000000000006</v>
      </c>
      <c r="F929" s="8">
        <f t="shared" si="115"/>
        <v>6547.2000000000007</v>
      </c>
      <c r="G929" s="54">
        <f t="shared" si="120"/>
        <v>6547.2000000000007</v>
      </c>
      <c r="H929" s="25">
        <v>344769</v>
      </c>
      <c r="I929" s="25" t="s">
        <v>1723</v>
      </c>
      <c r="J929" s="25">
        <v>1</v>
      </c>
      <c r="K929" s="25">
        <v>1</v>
      </c>
      <c r="L929" s="25">
        <f t="shared" si="116"/>
        <v>0</v>
      </c>
      <c r="M929" s="25" t="s">
        <v>971</v>
      </c>
      <c r="N929" s="45">
        <v>45847</v>
      </c>
      <c r="O929" s="54">
        <v>11532</v>
      </c>
      <c r="P929" s="25" t="s">
        <v>229</v>
      </c>
      <c r="Q929" s="25">
        <v>58152972625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Kolkata</v>
      </c>
      <c r="W929" s="56"/>
      <c r="X929" s="45">
        <v>45848</v>
      </c>
      <c r="Y929" s="25">
        <f t="shared" si="117"/>
        <v>1</v>
      </c>
      <c r="Z929" s="25" t="str">
        <f t="shared" si="118"/>
        <v>Wednesday</v>
      </c>
      <c r="AA929" s="25" t="str">
        <f t="shared" si="119"/>
        <v>Thursday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hidden="1" x14ac:dyDescent="0.25">
      <c r="A930" s="25">
        <f t="shared" si="121"/>
        <v>929</v>
      </c>
      <c r="B930" s="25" t="s">
        <v>883</v>
      </c>
      <c r="C930" s="45">
        <v>45835</v>
      </c>
      <c r="D930" s="45">
        <v>45845</v>
      </c>
      <c r="E930" s="8">
        <v>334.5</v>
      </c>
      <c r="F930" s="8">
        <f t="shared" si="115"/>
        <v>29436</v>
      </c>
      <c r="G930" s="54">
        <f t="shared" si="120"/>
        <v>29436</v>
      </c>
      <c r="H930" s="25">
        <v>345024</v>
      </c>
      <c r="I930" s="25" t="s">
        <v>1724</v>
      </c>
      <c r="J930" s="25">
        <v>1</v>
      </c>
      <c r="K930" s="25">
        <v>1</v>
      </c>
      <c r="L930" s="25">
        <f t="shared" si="116"/>
        <v>0</v>
      </c>
      <c r="M930" s="25" t="s">
        <v>1164</v>
      </c>
      <c r="N930" s="45">
        <v>45850</v>
      </c>
      <c r="O930" s="54">
        <v>38133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7"/>
        <v>3</v>
      </c>
      <c r="Z930" s="25" t="str">
        <f t="shared" si="118"/>
        <v>Saturday</v>
      </c>
      <c r="AA930" s="25" t="str">
        <f t="shared" si="119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hidden="1" x14ac:dyDescent="0.25">
      <c r="A931" s="25">
        <f t="shared" si="121"/>
        <v>930</v>
      </c>
      <c r="B931" s="25" t="s">
        <v>883</v>
      </c>
      <c r="C931" s="45">
        <v>45835</v>
      </c>
      <c r="D931" s="45">
        <v>45845</v>
      </c>
      <c r="E931" s="8">
        <v>195.6</v>
      </c>
      <c r="F931" s="8">
        <f t="shared" si="115"/>
        <v>17212.8</v>
      </c>
      <c r="G931" s="54">
        <f t="shared" si="120"/>
        <v>17212.8</v>
      </c>
      <c r="H931" s="25">
        <v>345108</v>
      </c>
      <c r="I931" s="25" t="s">
        <v>1725</v>
      </c>
      <c r="J931" s="25">
        <v>1</v>
      </c>
      <c r="K931" s="25">
        <v>1</v>
      </c>
      <c r="L931" s="25">
        <f t="shared" si="116"/>
        <v>0</v>
      </c>
      <c r="M931" s="25" t="s">
        <v>1164</v>
      </c>
      <c r="N931" s="45">
        <v>45850</v>
      </c>
      <c r="O931" s="54">
        <v>27873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7"/>
        <v>3</v>
      </c>
      <c r="Z931" s="25" t="str">
        <f t="shared" si="118"/>
        <v>Saturday</v>
      </c>
      <c r="AA931" s="25" t="str">
        <f t="shared" si="119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hidden="1" x14ac:dyDescent="0.25">
      <c r="A932" s="25">
        <f t="shared" si="121"/>
        <v>931</v>
      </c>
      <c r="B932" s="25" t="s">
        <v>883</v>
      </c>
      <c r="C932" s="45">
        <v>45835</v>
      </c>
      <c r="D932" s="45">
        <v>45845</v>
      </c>
      <c r="E932" s="8">
        <v>88.2</v>
      </c>
      <c r="F932" s="8">
        <f t="shared" si="115"/>
        <v>7761.6</v>
      </c>
      <c r="G932" s="54">
        <f t="shared" si="120"/>
        <v>7761.6</v>
      </c>
      <c r="H932" s="25">
        <v>346109</v>
      </c>
      <c r="I932" s="25" t="s">
        <v>1726</v>
      </c>
      <c r="J932" s="25">
        <v>1</v>
      </c>
      <c r="K932" s="25">
        <v>1</v>
      </c>
      <c r="L932" s="25">
        <f t="shared" si="116"/>
        <v>0</v>
      </c>
      <c r="M932" s="25" t="s">
        <v>1164</v>
      </c>
      <c r="N932" s="45">
        <v>45850</v>
      </c>
      <c r="O932" s="54">
        <v>12568.5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17"/>
        <v>3</v>
      </c>
      <c r="Z932" s="25" t="str">
        <f t="shared" si="118"/>
        <v>Saturday</v>
      </c>
      <c r="AA932" s="25" t="str">
        <f t="shared" si="119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hidden="1" x14ac:dyDescent="0.25">
      <c r="A933" s="25">
        <f t="shared" si="121"/>
        <v>932</v>
      </c>
      <c r="B933" s="25" t="s">
        <v>883</v>
      </c>
      <c r="C933" s="45">
        <v>45835</v>
      </c>
      <c r="D933" s="45">
        <v>45845</v>
      </c>
      <c r="E933" s="8">
        <v>42.6</v>
      </c>
      <c r="F933" s="8">
        <f t="shared" si="115"/>
        <v>3748.8</v>
      </c>
      <c r="G933" s="54">
        <f t="shared" si="120"/>
        <v>3748.8</v>
      </c>
      <c r="H933" s="25">
        <v>348211</v>
      </c>
      <c r="I933" s="25" t="s">
        <v>1727</v>
      </c>
      <c r="J933" s="25">
        <v>1</v>
      </c>
      <c r="K933" s="25">
        <v>1</v>
      </c>
      <c r="L933" s="25">
        <f t="shared" si="116"/>
        <v>0</v>
      </c>
      <c r="M933" s="25" t="s">
        <v>925</v>
      </c>
      <c r="N933" s="45">
        <v>45846</v>
      </c>
      <c r="O933" s="54">
        <v>7703</v>
      </c>
      <c r="P933" s="25" t="s">
        <v>899</v>
      </c>
      <c r="Q933" s="25" t="s">
        <v>1129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Chandigarh</v>
      </c>
      <c r="W933" s="56"/>
      <c r="X933" s="45">
        <v>45847</v>
      </c>
      <c r="Y933" s="25">
        <f t="shared" si="117"/>
        <v>1</v>
      </c>
      <c r="Z933" s="25" t="str">
        <f t="shared" si="118"/>
        <v>Tuesday</v>
      </c>
      <c r="AA933" s="25" t="str">
        <f t="shared" si="119"/>
        <v>Wednesday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hidden="1" x14ac:dyDescent="0.25">
      <c r="A934" s="25">
        <f t="shared" si="121"/>
        <v>933</v>
      </c>
      <c r="B934" s="25" t="s">
        <v>883</v>
      </c>
      <c r="C934" s="45">
        <v>45835</v>
      </c>
      <c r="D934" s="45">
        <v>45845</v>
      </c>
      <c r="E934" s="8">
        <v>193.8</v>
      </c>
      <c r="F934" s="8">
        <f t="shared" si="115"/>
        <v>17054.400000000001</v>
      </c>
      <c r="G934" s="54">
        <f t="shared" si="120"/>
        <v>68217.600000000006</v>
      </c>
      <c r="H934" s="25">
        <v>353218</v>
      </c>
      <c r="I934" s="25" t="s">
        <v>1728</v>
      </c>
      <c r="J934" s="25">
        <v>4</v>
      </c>
      <c r="K934" s="25">
        <v>4</v>
      </c>
      <c r="L934" s="25">
        <f t="shared" si="116"/>
        <v>0</v>
      </c>
      <c r="M934" s="25" t="s">
        <v>923</v>
      </c>
      <c r="N934" s="45">
        <v>45846</v>
      </c>
      <c r="O934" s="54">
        <v>140182</v>
      </c>
      <c r="P934" s="25" t="s">
        <v>888</v>
      </c>
      <c r="Q934" s="25">
        <v>58152921794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Karnataka</v>
      </c>
      <c r="W934" s="56"/>
      <c r="X934" s="45">
        <v>45848</v>
      </c>
      <c r="Y934" s="25">
        <f t="shared" si="117"/>
        <v>2</v>
      </c>
      <c r="Z934" s="25" t="str">
        <f t="shared" si="118"/>
        <v>Tuesday</v>
      </c>
      <c r="AA934" s="25" t="str">
        <f t="shared" si="119"/>
        <v>Thursday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hidden="1" x14ac:dyDescent="0.25">
      <c r="A935" s="25">
        <f t="shared" si="121"/>
        <v>934</v>
      </c>
      <c r="B935" s="25" t="s">
        <v>883</v>
      </c>
      <c r="C935" s="45">
        <v>45835</v>
      </c>
      <c r="D935" s="45">
        <v>45845</v>
      </c>
      <c r="E935" s="8">
        <v>309.75</v>
      </c>
      <c r="F935" s="8">
        <f t="shared" si="115"/>
        <v>27258</v>
      </c>
      <c r="G935" s="54">
        <f t="shared" si="120"/>
        <v>27258</v>
      </c>
      <c r="H935" s="25">
        <v>356518</v>
      </c>
      <c r="I935" s="25" t="s">
        <v>1729</v>
      </c>
      <c r="J935" s="25">
        <v>1</v>
      </c>
      <c r="K935" s="25">
        <v>1</v>
      </c>
      <c r="L935" s="25">
        <f t="shared" si="116"/>
        <v>0</v>
      </c>
      <c r="M935" s="25" t="s">
        <v>1164</v>
      </c>
      <c r="N935" s="45">
        <v>45850</v>
      </c>
      <c r="O935" s="54">
        <v>35311.5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7"/>
        <v>3</v>
      </c>
      <c r="Z935" s="25" t="str">
        <f t="shared" si="118"/>
        <v>Saturday</v>
      </c>
      <c r="AA935" s="25" t="str">
        <f t="shared" si="119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hidden="1" x14ac:dyDescent="0.25">
      <c r="A936" s="25">
        <f t="shared" si="121"/>
        <v>935</v>
      </c>
      <c r="B936" s="25" t="s">
        <v>883</v>
      </c>
      <c r="C936" s="45">
        <v>45835</v>
      </c>
      <c r="D936" s="45">
        <v>45845</v>
      </c>
      <c r="E936" s="8">
        <v>326.25</v>
      </c>
      <c r="F936" s="8">
        <f t="shared" si="115"/>
        <v>28710</v>
      </c>
      <c r="G936" s="54">
        <f t="shared" si="120"/>
        <v>28710</v>
      </c>
      <c r="H936" s="25">
        <v>356930</v>
      </c>
      <c r="I936" s="25" t="s">
        <v>1730</v>
      </c>
      <c r="J936" s="25">
        <v>1</v>
      </c>
      <c r="K936" s="25">
        <v>1</v>
      </c>
      <c r="L936" s="25">
        <f t="shared" si="116"/>
        <v>0</v>
      </c>
      <c r="M936" s="25" t="s">
        <v>1164</v>
      </c>
      <c r="N936" s="45">
        <v>45850</v>
      </c>
      <c r="O936" s="54">
        <v>37192.5</v>
      </c>
      <c r="P936" s="25" t="s">
        <v>618</v>
      </c>
      <c r="Q936" s="25">
        <v>58153121121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Bhuvneshwar</v>
      </c>
      <c r="W936" s="56"/>
      <c r="X936" s="45">
        <v>45853</v>
      </c>
      <c r="Y936" s="25">
        <f t="shared" si="117"/>
        <v>3</v>
      </c>
      <c r="Z936" s="25" t="str">
        <f t="shared" si="118"/>
        <v>Saturday</v>
      </c>
      <c r="AA936" s="25" t="str">
        <f t="shared" si="119"/>
        <v>Tuesday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hidden="1" x14ac:dyDescent="0.25">
      <c r="A937" s="25">
        <f t="shared" si="121"/>
        <v>936</v>
      </c>
      <c r="B937" s="25" t="s">
        <v>883</v>
      </c>
      <c r="C937" s="45">
        <v>45835</v>
      </c>
      <c r="D937" s="45">
        <v>45845</v>
      </c>
      <c r="E937" s="8">
        <v>216</v>
      </c>
      <c r="F937" s="8">
        <f t="shared" si="115"/>
        <v>19008</v>
      </c>
      <c r="G937" s="54">
        <f t="shared" si="120"/>
        <v>38016</v>
      </c>
      <c r="H937" s="25">
        <v>357504</v>
      </c>
      <c r="I937" s="25" t="s">
        <v>1731</v>
      </c>
      <c r="J937" s="25">
        <v>2</v>
      </c>
      <c r="K937" s="25">
        <v>2</v>
      </c>
      <c r="L937" s="25">
        <f t="shared" si="116"/>
        <v>0</v>
      </c>
      <c r="M937" s="25" t="s">
        <v>974</v>
      </c>
      <c r="N937" s="45">
        <v>45847</v>
      </c>
      <c r="O937" s="54">
        <v>61560</v>
      </c>
      <c r="P937" s="25" t="s">
        <v>243</v>
      </c>
      <c r="Q937" s="25">
        <v>58152972415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Mumbai</v>
      </c>
      <c r="W937" s="56"/>
      <c r="X937" s="45">
        <v>45848</v>
      </c>
      <c r="Y937" s="25">
        <f t="shared" si="117"/>
        <v>1</v>
      </c>
      <c r="Z937" s="25" t="str">
        <f t="shared" si="118"/>
        <v>Wednesday</v>
      </c>
      <c r="AA937" s="25" t="str">
        <f t="shared" si="119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hidden="1" x14ac:dyDescent="0.25">
      <c r="A938" s="25">
        <f t="shared" si="121"/>
        <v>937</v>
      </c>
      <c r="B938" s="25" t="s">
        <v>883</v>
      </c>
      <c r="C938" s="45">
        <v>45835</v>
      </c>
      <c r="D938" s="45">
        <v>45845</v>
      </c>
      <c r="E938" s="8">
        <v>89.4</v>
      </c>
      <c r="F938" s="8">
        <f t="shared" si="115"/>
        <v>7867.2000000000007</v>
      </c>
      <c r="G938" s="54">
        <f t="shared" si="120"/>
        <v>7867.2000000000007</v>
      </c>
      <c r="H938" s="25">
        <v>357905</v>
      </c>
      <c r="I938" s="25" t="s">
        <v>1732</v>
      </c>
      <c r="J938" s="25">
        <v>1</v>
      </c>
      <c r="K938" s="25">
        <v>1</v>
      </c>
      <c r="L938" s="25">
        <f t="shared" si="116"/>
        <v>0</v>
      </c>
      <c r="M938" s="25" t="s">
        <v>971</v>
      </c>
      <c r="N938" s="45">
        <v>45847</v>
      </c>
      <c r="O938" s="54">
        <v>13857</v>
      </c>
      <c r="P938" s="25" t="s">
        <v>229</v>
      </c>
      <c r="Q938" s="25">
        <v>58152972625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Kolkata</v>
      </c>
      <c r="W938" s="56"/>
      <c r="X938" s="45">
        <v>45848</v>
      </c>
      <c r="Y938" s="25">
        <f t="shared" si="117"/>
        <v>1</v>
      </c>
      <c r="Z938" s="25" t="str">
        <f t="shared" si="118"/>
        <v>Wednesday</v>
      </c>
      <c r="AA938" s="25" t="str">
        <f t="shared" si="119"/>
        <v>Thursday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hidden="1" x14ac:dyDescent="0.25">
      <c r="A939" s="25">
        <f t="shared" si="121"/>
        <v>938</v>
      </c>
      <c r="B939" s="25" t="s">
        <v>883</v>
      </c>
      <c r="C939" s="45">
        <v>45835</v>
      </c>
      <c r="D939" s="45">
        <v>45845</v>
      </c>
      <c r="E939" s="8">
        <v>95.4</v>
      </c>
      <c r="F939" s="8">
        <f t="shared" si="115"/>
        <v>8395.2000000000007</v>
      </c>
      <c r="G939" s="54">
        <f t="shared" si="120"/>
        <v>8395.2000000000007</v>
      </c>
      <c r="H939" s="25">
        <v>360707</v>
      </c>
      <c r="I939" s="25" t="s">
        <v>1476</v>
      </c>
      <c r="J939" s="25">
        <v>1</v>
      </c>
      <c r="K939" s="25">
        <v>1</v>
      </c>
      <c r="L939" s="25">
        <f t="shared" si="116"/>
        <v>0</v>
      </c>
      <c r="M939" s="25" t="s">
        <v>1164</v>
      </c>
      <c r="N939" s="45">
        <v>45850</v>
      </c>
      <c r="O939" s="54">
        <v>13594.5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7"/>
        <v>3</v>
      </c>
      <c r="Z939" s="25" t="str">
        <f t="shared" si="118"/>
        <v>Saturday</v>
      </c>
      <c r="AA939" s="25" t="str">
        <f t="shared" si="119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hidden="1" x14ac:dyDescent="0.25">
      <c r="A940" s="25">
        <f t="shared" si="121"/>
        <v>939</v>
      </c>
      <c r="B940" s="25" t="s">
        <v>883</v>
      </c>
      <c r="C940" s="45">
        <v>45835</v>
      </c>
      <c r="D940" s="45">
        <v>45845</v>
      </c>
      <c r="E940" s="8">
        <v>229.2</v>
      </c>
      <c r="F940" s="8">
        <f t="shared" si="115"/>
        <v>20169.599999999999</v>
      </c>
      <c r="G940" s="54">
        <f t="shared" si="120"/>
        <v>20169.599999999999</v>
      </c>
      <c r="H940" s="25">
        <v>361710</v>
      </c>
      <c r="I940" s="25" t="s">
        <v>1733</v>
      </c>
      <c r="J940" s="25">
        <v>1</v>
      </c>
      <c r="K940" s="25">
        <v>1</v>
      </c>
      <c r="L940" s="25">
        <f t="shared" si="116"/>
        <v>0</v>
      </c>
      <c r="M940" s="25" t="s">
        <v>1164</v>
      </c>
      <c r="N940" s="45">
        <v>45850</v>
      </c>
      <c r="O940" s="54">
        <v>32661</v>
      </c>
      <c r="P940" s="25" t="s">
        <v>618</v>
      </c>
      <c r="Q940" s="25">
        <v>58153121121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Bhuvneshwar</v>
      </c>
      <c r="W940" s="56"/>
      <c r="X940" s="45">
        <v>45853</v>
      </c>
      <c r="Y940" s="25">
        <f t="shared" si="117"/>
        <v>3</v>
      </c>
      <c r="Z940" s="25" t="str">
        <f t="shared" si="118"/>
        <v>Saturday</v>
      </c>
      <c r="AA940" s="25" t="str">
        <f t="shared" si="119"/>
        <v>Tuesday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hidden="1" x14ac:dyDescent="0.25">
      <c r="A941" s="25">
        <f t="shared" si="121"/>
        <v>940</v>
      </c>
      <c r="B941" s="25" t="s">
        <v>883</v>
      </c>
      <c r="C941" s="45">
        <v>45835</v>
      </c>
      <c r="D941" s="45">
        <v>45845</v>
      </c>
      <c r="E941" s="8">
        <v>75</v>
      </c>
      <c r="F941" s="8">
        <f t="shared" si="115"/>
        <v>6600</v>
      </c>
      <c r="G941" s="54">
        <f t="shared" si="120"/>
        <v>6600</v>
      </c>
      <c r="H941" s="25">
        <v>362503</v>
      </c>
      <c r="I941" s="25" t="s">
        <v>1587</v>
      </c>
      <c r="J941" s="25">
        <v>1</v>
      </c>
      <c r="K941" s="25">
        <v>1</v>
      </c>
      <c r="L941" s="25">
        <f t="shared" si="116"/>
        <v>0</v>
      </c>
      <c r="M941" s="25" t="s">
        <v>971</v>
      </c>
      <c r="N941" s="45">
        <v>45847</v>
      </c>
      <c r="O941" s="54">
        <v>11625</v>
      </c>
      <c r="P941" s="25" t="s">
        <v>229</v>
      </c>
      <c r="Q941" s="25">
        <v>58152972625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Kolkata</v>
      </c>
      <c r="W941" s="56"/>
      <c r="X941" s="45">
        <v>45848</v>
      </c>
      <c r="Y941" s="25">
        <f t="shared" si="117"/>
        <v>1</v>
      </c>
      <c r="Z941" s="25" t="str">
        <f t="shared" si="118"/>
        <v>Wednesday</v>
      </c>
      <c r="AA941" s="25" t="str">
        <f t="shared" si="119"/>
        <v>Thursday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hidden="1" x14ac:dyDescent="0.25">
      <c r="A942" s="25">
        <f t="shared" si="121"/>
        <v>941</v>
      </c>
      <c r="B942" s="25" t="s">
        <v>883</v>
      </c>
      <c r="C942" s="45">
        <v>45835</v>
      </c>
      <c r="D942" s="45">
        <v>45845</v>
      </c>
      <c r="E942" s="8">
        <v>301.5</v>
      </c>
      <c r="F942" s="8">
        <f t="shared" si="115"/>
        <v>26532</v>
      </c>
      <c r="G942" s="54">
        <f t="shared" si="120"/>
        <v>26532</v>
      </c>
      <c r="H942" s="25">
        <v>369314</v>
      </c>
      <c r="I942" s="25" t="s">
        <v>1734</v>
      </c>
      <c r="J942" s="25">
        <v>1</v>
      </c>
      <c r="K942" s="25">
        <v>1</v>
      </c>
      <c r="L942" s="25">
        <f t="shared" si="116"/>
        <v>0</v>
      </c>
      <c r="M942" s="25" t="s">
        <v>1164</v>
      </c>
      <c r="N942" s="45">
        <v>45850</v>
      </c>
      <c r="O942" s="54">
        <v>34371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7"/>
        <v>3</v>
      </c>
      <c r="Z942" s="25" t="str">
        <f t="shared" si="118"/>
        <v>Saturday</v>
      </c>
      <c r="AA942" s="25" t="str">
        <f t="shared" si="119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hidden="1" x14ac:dyDescent="0.25">
      <c r="A943" s="25">
        <f t="shared" si="121"/>
        <v>942</v>
      </c>
      <c r="B943" s="25" t="s">
        <v>883</v>
      </c>
      <c r="C943" s="45">
        <v>45835</v>
      </c>
      <c r="D943" s="45">
        <v>45845</v>
      </c>
      <c r="E943" s="8">
        <v>172.2</v>
      </c>
      <c r="F943" s="8">
        <f t="shared" si="115"/>
        <v>15153.599999999999</v>
      </c>
      <c r="G943" s="54">
        <f t="shared" si="120"/>
        <v>15153.599999999999</v>
      </c>
      <c r="H943" s="25">
        <v>369604</v>
      </c>
      <c r="I943" s="25" t="s">
        <v>1735</v>
      </c>
      <c r="J943" s="25">
        <v>1</v>
      </c>
      <c r="K943" s="25">
        <v>1</v>
      </c>
      <c r="L943" s="25">
        <f t="shared" si="116"/>
        <v>0</v>
      </c>
      <c r="M943" s="25" t="s">
        <v>1164</v>
      </c>
      <c r="N943" s="45">
        <v>45850</v>
      </c>
      <c r="O943" s="54">
        <v>24538.5</v>
      </c>
      <c r="P943" s="25" t="s">
        <v>618</v>
      </c>
      <c r="Q943" s="25">
        <v>58153121121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Bhuvneshwar</v>
      </c>
      <c r="W943" s="56"/>
      <c r="X943" s="45">
        <v>45853</v>
      </c>
      <c r="Y943" s="25">
        <f t="shared" si="117"/>
        <v>3</v>
      </c>
      <c r="Z943" s="25" t="str">
        <f t="shared" si="118"/>
        <v>Saturday</v>
      </c>
      <c r="AA943" s="25" t="str">
        <f t="shared" si="119"/>
        <v>Tuesday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hidden="1" x14ac:dyDescent="0.25">
      <c r="A944" s="25">
        <f t="shared" si="121"/>
        <v>943</v>
      </c>
      <c r="B944" s="25" t="s">
        <v>883</v>
      </c>
      <c r="C944" s="45">
        <v>45835</v>
      </c>
      <c r="D944" s="45">
        <v>45845</v>
      </c>
      <c r="E944" s="8">
        <v>174.6</v>
      </c>
      <c r="F944" s="8">
        <f t="shared" si="115"/>
        <v>15364.8</v>
      </c>
      <c r="G944" s="54">
        <f t="shared" si="120"/>
        <v>15364.8</v>
      </c>
      <c r="H944" s="25">
        <v>374208</v>
      </c>
      <c r="I944" s="25" t="s">
        <v>1736</v>
      </c>
      <c r="J944" s="25">
        <v>1</v>
      </c>
      <c r="K944" s="25">
        <v>1</v>
      </c>
      <c r="L944" s="25">
        <f t="shared" si="116"/>
        <v>0</v>
      </c>
      <c r="M944" s="25" t="s">
        <v>927</v>
      </c>
      <c r="N944" s="45">
        <v>45846</v>
      </c>
      <c r="O944" s="54">
        <v>27063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7"/>
        <v>2</v>
      </c>
      <c r="Z944" s="25" t="str">
        <f t="shared" si="118"/>
        <v>Tuesday</v>
      </c>
      <c r="AA944" s="25" t="str">
        <f t="shared" si="119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hidden="1" x14ac:dyDescent="0.25">
      <c r="A945" s="25">
        <f t="shared" si="121"/>
        <v>944</v>
      </c>
      <c r="B945" s="25" t="s">
        <v>883</v>
      </c>
      <c r="C945" s="45">
        <v>45835</v>
      </c>
      <c r="D945" s="45">
        <v>45845</v>
      </c>
      <c r="E945" s="8">
        <v>109.8</v>
      </c>
      <c r="F945" s="8">
        <f t="shared" si="115"/>
        <v>9662.4</v>
      </c>
      <c r="G945" s="54">
        <f t="shared" si="120"/>
        <v>9662.4</v>
      </c>
      <c r="H945" s="25">
        <v>375406</v>
      </c>
      <c r="I945" s="25" t="s">
        <v>1737</v>
      </c>
      <c r="J945" s="25">
        <v>1</v>
      </c>
      <c r="K945" s="25">
        <v>1</v>
      </c>
      <c r="L945" s="25">
        <f t="shared" si="116"/>
        <v>0</v>
      </c>
      <c r="M945" s="25" t="s">
        <v>927</v>
      </c>
      <c r="N945" s="45">
        <v>45846</v>
      </c>
      <c r="O945" s="54">
        <v>17019</v>
      </c>
      <c r="P945" s="25" t="s">
        <v>225</v>
      </c>
      <c r="Q945" s="25" t="s">
        <v>1127</v>
      </c>
      <c r="R945" s="25" t="s">
        <v>41</v>
      </c>
      <c r="S945" s="3">
        <v>4</v>
      </c>
      <c r="T945" s="55" t="s">
        <v>1128</v>
      </c>
      <c r="U945" s="25" t="s">
        <v>19</v>
      </c>
      <c r="V945" s="25" t="str">
        <f>VLOOKUP(P945,'Customer List'!B:C,2,)</f>
        <v>Punjab</v>
      </c>
      <c r="W945" s="56"/>
      <c r="X945" s="45">
        <v>45848</v>
      </c>
      <c r="Y945" s="25">
        <f t="shared" si="117"/>
        <v>2</v>
      </c>
      <c r="Z945" s="25" t="str">
        <f t="shared" si="118"/>
        <v>Tuesday</v>
      </c>
      <c r="AA945" s="25" t="str">
        <f t="shared" si="119"/>
        <v>Thursday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hidden="1" x14ac:dyDescent="0.25">
      <c r="A946" s="25">
        <f t="shared" si="121"/>
        <v>945</v>
      </c>
      <c r="B946" s="25" t="s">
        <v>883</v>
      </c>
      <c r="C946" s="45">
        <v>45835</v>
      </c>
      <c r="D946" s="45">
        <v>45845</v>
      </c>
      <c r="E946" s="8">
        <v>154.80000000000001</v>
      </c>
      <c r="F946" s="8">
        <f t="shared" si="115"/>
        <v>13622.400000000001</v>
      </c>
      <c r="G946" s="54">
        <f t="shared" si="120"/>
        <v>13622.400000000001</v>
      </c>
      <c r="H946" s="25">
        <v>379206</v>
      </c>
      <c r="I946" s="25" t="s">
        <v>1331</v>
      </c>
      <c r="J946" s="25">
        <v>1</v>
      </c>
      <c r="K946" s="25">
        <v>1</v>
      </c>
      <c r="L946" s="25">
        <f t="shared" si="116"/>
        <v>0</v>
      </c>
      <c r="M946" s="25" t="s">
        <v>1164</v>
      </c>
      <c r="N946" s="45">
        <v>45850</v>
      </c>
      <c r="O946" s="54">
        <v>22059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7"/>
        <v>3</v>
      </c>
      <c r="Z946" s="25" t="str">
        <f t="shared" si="118"/>
        <v>Saturday</v>
      </c>
      <c r="AA946" s="25" t="str">
        <f t="shared" si="119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hidden="1" x14ac:dyDescent="0.25">
      <c r="A947" s="25">
        <f t="shared" si="121"/>
        <v>946</v>
      </c>
      <c r="B947" s="25" t="s">
        <v>883</v>
      </c>
      <c r="C947" s="45">
        <v>45835</v>
      </c>
      <c r="D947" s="45">
        <v>45845</v>
      </c>
      <c r="E947" s="8">
        <v>221.4</v>
      </c>
      <c r="F947" s="8">
        <f t="shared" si="115"/>
        <v>19483.2</v>
      </c>
      <c r="G947" s="54">
        <f t="shared" si="120"/>
        <v>19483.2</v>
      </c>
      <c r="H947" s="25">
        <v>381504</v>
      </c>
      <c r="I947" s="25" t="s">
        <v>1738</v>
      </c>
      <c r="J947" s="25">
        <v>1</v>
      </c>
      <c r="K947" s="25">
        <v>1</v>
      </c>
      <c r="L947" s="25">
        <f t="shared" si="116"/>
        <v>0</v>
      </c>
      <c r="M947" s="25" t="s">
        <v>1164</v>
      </c>
      <c r="N947" s="45">
        <v>45850</v>
      </c>
      <c r="O947" s="54">
        <v>31549.5</v>
      </c>
      <c r="P947" s="25" t="s">
        <v>618</v>
      </c>
      <c r="Q947" s="25">
        <v>58153121121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Bhuvneshwar</v>
      </c>
      <c r="W947" s="56"/>
      <c r="X947" s="45">
        <v>45853</v>
      </c>
      <c r="Y947" s="25">
        <f t="shared" si="117"/>
        <v>3</v>
      </c>
      <c r="Z947" s="25" t="str">
        <f t="shared" si="118"/>
        <v>Saturday</v>
      </c>
      <c r="AA947" s="25" t="str">
        <f t="shared" si="119"/>
        <v>Tuesday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hidden="1" x14ac:dyDescent="0.25">
      <c r="A948" s="25">
        <f t="shared" si="121"/>
        <v>947</v>
      </c>
      <c r="B948" s="25" t="s">
        <v>883</v>
      </c>
      <c r="C948" s="45">
        <v>45835</v>
      </c>
      <c r="D948" s="45">
        <v>45845</v>
      </c>
      <c r="E948" s="8">
        <v>229.2</v>
      </c>
      <c r="F948" s="8">
        <f t="shared" si="115"/>
        <v>20169.599999999999</v>
      </c>
      <c r="G948" s="54">
        <f t="shared" si="120"/>
        <v>20169.599999999999</v>
      </c>
      <c r="H948" s="25">
        <v>389212</v>
      </c>
      <c r="I948" s="25" t="s">
        <v>1739</v>
      </c>
      <c r="J948" s="25">
        <v>1</v>
      </c>
      <c r="K948" s="25">
        <v>1</v>
      </c>
      <c r="L948" s="25">
        <f t="shared" si="116"/>
        <v>0</v>
      </c>
      <c r="M948" s="25" t="s">
        <v>987</v>
      </c>
      <c r="N948" s="45">
        <v>45847</v>
      </c>
      <c r="O948" s="54">
        <v>35526</v>
      </c>
      <c r="P948" s="25" t="s">
        <v>898</v>
      </c>
      <c r="Q948" s="25">
        <v>58152970761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Tamilnadu</v>
      </c>
      <c r="W948" s="56"/>
      <c r="X948" s="45">
        <v>45848</v>
      </c>
      <c r="Y948" s="25">
        <f t="shared" si="117"/>
        <v>1</v>
      </c>
      <c r="Z948" s="25" t="str">
        <f t="shared" si="118"/>
        <v>Wednesday</v>
      </c>
      <c r="AA948" s="25" t="str">
        <f t="shared" si="119"/>
        <v>Thursday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hidden="1" x14ac:dyDescent="0.25">
      <c r="A949" s="25">
        <f t="shared" si="121"/>
        <v>948</v>
      </c>
      <c r="B949" s="25" t="s">
        <v>883</v>
      </c>
      <c r="C949" s="45">
        <v>45835</v>
      </c>
      <c r="D949" s="45">
        <v>45845</v>
      </c>
      <c r="E949" s="8">
        <v>120</v>
      </c>
      <c r="F949" s="8">
        <f t="shared" si="115"/>
        <v>10560</v>
      </c>
      <c r="G949" s="54">
        <f t="shared" si="120"/>
        <v>10560</v>
      </c>
      <c r="H949" s="25">
        <v>398315</v>
      </c>
      <c r="I949" s="25" t="s">
        <v>1740</v>
      </c>
      <c r="J949" s="25">
        <v>1</v>
      </c>
      <c r="K949" s="25">
        <v>1</v>
      </c>
      <c r="L949" s="25">
        <f t="shared" si="116"/>
        <v>0</v>
      </c>
      <c r="M949" s="25" t="s">
        <v>1164</v>
      </c>
      <c r="N949" s="45">
        <v>45850</v>
      </c>
      <c r="O949" s="54">
        <v>17100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17"/>
        <v>3</v>
      </c>
      <c r="Z949" s="25" t="str">
        <f t="shared" si="118"/>
        <v>Saturday</v>
      </c>
      <c r="AA949" s="25" t="str">
        <f t="shared" si="119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hidden="1" x14ac:dyDescent="0.25">
      <c r="A950" s="25">
        <f t="shared" si="121"/>
        <v>949</v>
      </c>
      <c r="B950" s="25" t="s">
        <v>883</v>
      </c>
      <c r="C950" s="45">
        <v>45835</v>
      </c>
      <c r="D950" s="45">
        <v>45845</v>
      </c>
      <c r="E950" s="8">
        <v>18</v>
      </c>
      <c r="F950" s="8">
        <f t="shared" si="115"/>
        <v>1584</v>
      </c>
      <c r="G950" s="54">
        <f t="shared" si="120"/>
        <v>1584</v>
      </c>
      <c r="H950" s="25">
        <v>400107</v>
      </c>
      <c r="I950" s="25" t="s">
        <v>1344</v>
      </c>
      <c r="J950" s="25">
        <v>1</v>
      </c>
      <c r="K950" s="25">
        <v>1</v>
      </c>
      <c r="L950" s="25">
        <f t="shared" si="116"/>
        <v>0</v>
      </c>
      <c r="M950" s="25" t="s">
        <v>927</v>
      </c>
      <c r="N950" s="45">
        <v>45846</v>
      </c>
      <c r="O950" s="54">
        <v>2790</v>
      </c>
      <c r="P950" s="25" t="s">
        <v>225</v>
      </c>
      <c r="Q950" s="25" t="s">
        <v>1127</v>
      </c>
      <c r="R950" s="25" t="s">
        <v>41</v>
      </c>
      <c r="S950" s="3">
        <v>4</v>
      </c>
      <c r="T950" s="55" t="s">
        <v>1128</v>
      </c>
      <c r="U950" s="25" t="s">
        <v>19</v>
      </c>
      <c r="V950" s="25" t="str">
        <f>VLOOKUP(P950,'Customer List'!B:C,2,)</f>
        <v>Punjab</v>
      </c>
      <c r="W950" s="56"/>
      <c r="X950" s="45">
        <v>45848</v>
      </c>
      <c r="Y950" s="25">
        <f t="shared" si="117"/>
        <v>2</v>
      </c>
      <c r="Z950" s="25" t="str">
        <f t="shared" si="118"/>
        <v>Tuesday</v>
      </c>
      <c r="AA950" s="25" t="str">
        <f t="shared" si="119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hidden="1" x14ac:dyDescent="0.25">
      <c r="A951" s="25">
        <f t="shared" si="121"/>
        <v>950</v>
      </c>
      <c r="B951" s="25" t="s">
        <v>883</v>
      </c>
      <c r="C951" s="45">
        <v>45835</v>
      </c>
      <c r="D951" s="45">
        <v>45845</v>
      </c>
      <c r="E951" s="8">
        <v>77.400000000000006</v>
      </c>
      <c r="F951" s="8">
        <f t="shared" si="115"/>
        <v>6811.2000000000007</v>
      </c>
      <c r="G951" s="54">
        <f t="shared" si="120"/>
        <v>6811.2000000000007</v>
      </c>
      <c r="H951" s="25">
        <v>400114</v>
      </c>
      <c r="I951" s="25" t="s">
        <v>1741</v>
      </c>
      <c r="J951" s="25">
        <v>1</v>
      </c>
      <c r="K951" s="25">
        <v>1</v>
      </c>
      <c r="L951" s="25">
        <f t="shared" si="116"/>
        <v>0</v>
      </c>
      <c r="M951" s="25" t="s">
        <v>1164</v>
      </c>
      <c r="N951" s="45">
        <v>45850</v>
      </c>
      <c r="O951" s="54">
        <v>11029.5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17"/>
        <v>3</v>
      </c>
      <c r="Z951" s="25" t="str">
        <f t="shared" si="118"/>
        <v>Saturday</v>
      </c>
      <c r="AA951" s="25" t="str">
        <f t="shared" si="119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hidden="1" x14ac:dyDescent="0.25">
      <c r="A952" s="25">
        <f t="shared" si="121"/>
        <v>951</v>
      </c>
      <c r="B952" s="25" t="s">
        <v>883</v>
      </c>
      <c r="C952" s="45">
        <v>45835</v>
      </c>
      <c r="D952" s="45">
        <v>45845</v>
      </c>
      <c r="E952" s="8">
        <v>52.8</v>
      </c>
      <c r="F952" s="8">
        <f t="shared" si="115"/>
        <v>4646.3999999999996</v>
      </c>
      <c r="G952" s="54">
        <f t="shared" si="120"/>
        <v>9292.7999999999993</v>
      </c>
      <c r="H952" s="25">
        <v>400120</v>
      </c>
      <c r="I952" s="25" t="s">
        <v>1742</v>
      </c>
      <c r="J952" s="25">
        <v>2</v>
      </c>
      <c r="K952" s="25">
        <v>2</v>
      </c>
      <c r="L952" s="25">
        <f t="shared" si="116"/>
        <v>0</v>
      </c>
      <c r="M952" s="25" t="s">
        <v>923</v>
      </c>
      <c r="N952" s="45">
        <v>45846</v>
      </c>
      <c r="O952" s="54">
        <v>19096</v>
      </c>
      <c r="P952" s="25" t="s">
        <v>888</v>
      </c>
      <c r="Q952" s="25">
        <v>58152921794</v>
      </c>
      <c r="R952" s="25" t="s">
        <v>41</v>
      </c>
      <c r="S952" s="3">
        <v>4</v>
      </c>
      <c r="T952" s="55"/>
      <c r="U952" s="25" t="s">
        <v>19</v>
      </c>
      <c r="V952" s="25" t="str">
        <f>VLOOKUP(P952,'Customer List'!B:C,2,)</f>
        <v>Karnataka</v>
      </c>
      <c r="W952" s="56"/>
      <c r="X952" s="45">
        <v>45848</v>
      </c>
      <c r="Y952" s="25">
        <f t="shared" si="117"/>
        <v>2</v>
      </c>
      <c r="Z952" s="25" t="str">
        <f t="shared" si="118"/>
        <v>Tuesday</v>
      </c>
      <c r="AA952" s="25" t="str">
        <f t="shared" si="119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hidden="1" x14ac:dyDescent="0.25">
      <c r="A953" s="25">
        <f t="shared" si="121"/>
        <v>952</v>
      </c>
      <c r="B953" s="25" t="s">
        <v>883</v>
      </c>
      <c r="C953" s="45">
        <v>45835</v>
      </c>
      <c r="D953" s="45">
        <v>45845</v>
      </c>
      <c r="E953" s="8">
        <v>64.2</v>
      </c>
      <c r="F953" s="8">
        <f t="shared" si="115"/>
        <v>5649.6</v>
      </c>
      <c r="G953" s="54">
        <f t="shared" si="120"/>
        <v>5649.6</v>
      </c>
      <c r="H953" s="25">
        <v>400121</v>
      </c>
      <c r="I953" s="25" t="s">
        <v>1742</v>
      </c>
      <c r="J953" s="25">
        <v>1</v>
      </c>
      <c r="K953" s="25">
        <v>1</v>
      </c>
      <c r="L953" s="25">
        <f t="shared" si="116"/>
        <v>0</v>
      </c>
      <c r="M953" s="25" t="s">
        <v>927</v>
      </c>
      <c r="N953" s="45">
        <v>45846</v>
      </c>
      <c r="O953" s="54">
        <v>9951</v>
      </c>
      <c r="P953" s="25" t="s">
        <v>225</v>
      </c>
      <c r="Q953" s="25" t="s">
        <v>1127</v>
      </c>
      <c r="R953" s="25" t="s">
        <v>41</v>
      </c>
      <c r="S953" s="3">
        <v>4</v>
      </c>
      <c r="T953" s="55" t="s">
        <v>1128</v>
      </c>
      <c r="U953" s="25" t="s">
        <v>19</v>
      </c>
      <c r="V953" s="25" t="str">
        <f>VLOOKUP(P953,'Customer List'!B:C,2,)</f>
        <v>Punjab</v>
      </c>
      <c r="W953" s="56"/>
      <c r="X953" s="45">
        <v>45848</v>
      </c>
      <c r="Y953" s="25">
        <f t="shared" si="117"/>
        <v>2</v>
      </c>
      <c r="Z953" s="25" t="str">
        <f t="shared" si="118"/>
        <v>Tuesday</v>
      </c>
      <c r="AA953" s="25" t="str">
        <f t="shared" si="119"/>
        <v>Thursday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hidden="1" x14ac:dyDescent="0.25">
      <c r="A954" s="25">
        <f t="shared" si="121"/>
        <v>953</v>
      </c>
      <c r="B954" s="25" t="s">
        <v>883</v>
      </c>
      <c r="C954" s="45">
        <v>45835</v>
      </c>
      <c r="D954" s="45">
        <v>45845</v>
      </c>
      <c r="E954" s="8">
        <v>49.8</v>
      </c>
      <c r="F954" s="8">
        <f t="shared" si="115"/>
        <v>4382.3999999999996</v>
      </c>
      <c r="G954" s="54">
        <f t="shared" si="120"/>
        <v>4382.3999999999996</v>
      </c>
      <c r="H954" s="25">
        <v>400143</v>
      </c>
      <c r="I954" s="25" t="s">
        <v>1608</v>
      </c>
      <c r="J954" s="25">
        <v>1</v>
      </c>
      <c r="K954" s="25">
        <v>1</v>
      </c>
      <c r="L954" s="25">
        <f t="shared" si="116"/>
        <v>0</v>
      </c>
      <c r="M954" s="25" t="s">
        <v>1164</v>
      </c>
      <c r="N954" s="45">
        <v>45850</v>
      </c>
      <c r="O954" s="54">
        <v>7096.5</v>
      </c>
      <c r="P954" s="25" t="s">
        <v>618</v>
      </c>
      <c r="Q954" s="25">
        <v>58153121121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Bhuvneshwar</v>
      </c>
      <c r="W954" s="56"/>
      <c r="X954" s="45">
        <v>45853</v>
      </c>
      <c r="Y954" s="25">
        <f t="shared" si="117"/>
        <v>3</v>
      </c>
      <c r="Z954" s="25" t="str">
        <f t="shared" si="118"/>
        <v>Saturday</v>
      </c>
      <c r="AA954" s="25" t="str">
        <f t="shared" si="119"/>
        <v>Tuesday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hidden="1" x14ac:dyDescent="0.25">
      <c r="A955" s="25">
        <f t="shared" si="121"/>
        <v>954</v>
      </c>
      <c r="B955" s="25" t="s">
        <v>883</v>
      </c>
      <c r="C955" s="45">
        <v>45835</v>
      </c>
      <c r="D955" s="45">
        <v>45845</v>
      </c>
      <c r="E955" s="8">
        <v>144.6</v>
      </c>
      <c r="F955" s="8">
        <f t="shared" si="115"/>
        <v>12724.8</v>
      </c>
      <c r="G955" s="54">
        <f t="shared" si="120"/>
        <v>12724.8</v>
      </c>
      <c r="H955" s="25">
        <v>400150</v>
      </c>
      <c r="I955" s="25" t="s">
        <v>1743</v>
      </c>
      <c r="J955" s="25">
        <v>1</v>
      </c>
      <c r="K955" s="25">
        <v>1</v>
      </c>
      <c r="L955" s="25">
        <f t="shared" si="116"/>
        <v>0</v>
      </c>
      <c r="M955" s="25" t="s">
        <v>927</v>
      </c>
      <c r="N955" s="45">
        <v>45846</v>
      </c>
      <c r="O955" s="54">
        <v>22413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7"/>
        <v>2</v>
      </c>
      <c r="Z955" s="25" t="str">
        <f t="shared" si="118"/>
        <v>Tuesday</v>
      </c>
      <c r="AA955" s="25" t="str">
        <f t="shared" si="119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hidden="1" x14ac:dyDescent="0.25">
      <c r="A956" s="25">
        <f t="shared" si="121"/>
        <v>955</v>
      </c>
      <c r="B956" s="25" t="s">
        <v>883</v>
      </c>
      <c r="C956" s="45">
        <v>45835</v>
      </c>
      <c r="D956" s="45">
        <v>45845</v>
      </c>
      <c r="E956" s="8">
        <v>153</v>
      </c>
      <c r="F956" s="8">
        <f t="shared" si="115"/>
        <v>13464</v>
      </c>
      <c r="G956" s="54">
        <f t="shared" si="120"/>
        <v>13464</v>
      </c>
      <c r="H956" s="25">
        <v>400163</v>
      </c>
      <c r="I956" s="25" t="s">
        <v>1744</v>
      </c>
      <c r="J956" s="25">
        <v>1</v>
      </c>
      <c r="K956" s="25">
        <v>1</v>
      </c>
      <c r="L956" s="25">
        <f t="shared" si="116"/>
        <v>0</v>
      </c>
      <c r="M956" s="25" t="s">
        <v>927</v>
      </c>
      <c r="N956" s="45">
        <v>45846</v>
      </c>
      <c r="O956" s="54">
        <v>18972</v>
      </c>
      <c r="P956" s="25" t="s">
        <v>225</v>
      </c>
      <c r="Q956" s="25" t="s">
        <v>1127</v>
      </c>
      <c r="R956" s="25" t="s">
        <v>41</v>
      </c>
      <c r="S956" s="3">
        <v>4</v>
      </c>
      <c r="T956" s="55" t="s">
        <v>1128</v>
      </c>
      <c r="U956" s="25" t="s">
        <v>19</v>
      </c>
      <c r="V956" s="25" t="str">
        <f>VLOOKUP(P956,'Customer List'!B:C,2,)</f>
        <v>Punjab</v>
      </c>
      <c r="W956" s="56"/>
      <c r="X956" s="45">
        <v>45848</v>
      </c>
      <c r="Y956" s="25">
        <f t="shared" si="117"/>
        <v>2</v>
      </c>
      <c r="Z956" s="25" t="str">
        <f t="shared" si="118"/>
        <v>Tuesday</v>
      </c>
      <c r="AA956" s="25" t="str">
        <f t="shared" si="119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hidden="1" x14ac:dyDescent="0.25">
      <c r="A957" s="25">
        <f t="shared" si="121"/>
        <v>956</v>
      </c>
      <c r="B957" s="25" t="s">
        <v>883</v>
      </c>
      <c r="C957" s="45">
        <v>45835</v>
      </c>
      <c r="D957" s="45">
        <v>45845</v>
      </c>
      <c r="E957" s="8">
        <v>22.2</v>
      </c>
      <c r="F957" s="8">
        <f t="shared" si="115"/>
        <v>1953.6</v>
      </c>
      <c r="G957" s="54">
        <f t="shared" si="120"/>
        <v>1953.6</v>
      </c>
      <c r="H957" s="25">
        <v>400211</v>
      </c>
      <c r="I957" s="25" t="s">
        <v>1745</v>
      </c>
      <c r="J957" s="25">
        <v>1</v>
      </c>
      <c r="K957" s="25">
        <v>1</v>
      </c>
      <c r="L957" s="25">
        <f t="shared" si="116"/>
        <v>0</v>
      </c>
      <c r="M957" s="25" t="s">
        <v>971</v>
      </c>
      <c r="N957" s="45">
        <v>45847</v>
      </c>
      <c r="O957" s="54">
        <v>3441</v>
      </c>
      <c r="P957" s="25" t="s">
        <v>229</v>
      </c>
      <c r="Q957" s="25">
        <v>58152972625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Kolkata</v>
      </c>
      <c r="W957" s="56"/>
      <c r="X957" s="45">
        <v>45848</v>
      </c>
      <c r="Y957" s="25">
        <f t="shared" si="117"/>
        <v>1</v>
      </c>
      <c r="Z957" s="25" t="str">
        <f t="shared" si="118"/>
        <v>Wednesday</v>
      </c>
      <c r="AA957" s="25" t="str">
        <f t="shared" si="119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hidden="1" x14ac:dyDescent="0.25">
      <c r="A958" s="25">
        <f t="shared" si="121"/>
        <v>957</v>
      </c>
      <c r="B958" s="25" t="s">
        <v>883</v>
      </c>
      <c r="C958" s="45">
        <v>45835</v>
      </c>
      <c r="D958" s="45">
        <v>45845</v>
      </c>
      <c r="E958" s="8">
        <v>57</v>
      </c>
      <c r="F958" s="8">
        <f t="shared" si="115"/>
        <v>5016</v>
      </c>
      <c r="G958" s="54">
        <f t="shared" si="120"/>
        <v>15048</v>
      </c>
      <c r="H958" s="25">
        <v>400220</v>
      </c>
      <c r="I958" s="25" t="s">
        <v>1746</v>
      </c>
      <c r="J958" s="25">
        <v>3</v>
      </c>
      <c r="K958" s="25">
        <v>3</v>
      </c>
      <c r="L958" s="25">
        <f t="shared" si="116"/>
        <v>0</v>
      </c>
      <c r="M958" s="25" t="s">
        <v>923</v>
      </c>
      <c r="N958" s="45">
        <v>45846</v>
      </c>
      <c r="O958" s="54">
        <v>30922.5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7"/>
        <v>2</v>
      </c>
      <c r="Z958" s="25" t="str">
        <f t="shared" si="118"/>
        <v>Tuesday</v>
      </c>
      <c r="AA958" s="25" t="str">
        <f t="shared" si="119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hidden="1" x14ac:dyDescent="0.25">
      <c r="A959" s="25">
        <f t="shared" si="121"/>
        <v>958</v>
      </c>
      <c r="B959" s="25" t="s">
        <v>883</v>
      </c>
      <c r="C959" s="45">
        <v>45835</v>
      </c>
      <c r="D959" s="45">
        <v>45845</v>
      </c>
      <c r="E959" s="8">
        <v>123.6</v>
      </c>
      <c r="F959" s="8">
        <f t="shared" si="115"/>
        <v>10876.8</v>
      </c>
      <c r="G959" s="54">
        <f t="shared" si="120"/>
        <v>21753.599999999999</v>
      </c>
      <c r="H959" s="25">
        <v>400234</v>
      </c>
      <c r="I959" s="25" t="s">
        <v>1747</v>
      </c>
      <c r="J959" s="25">
        <v>2</v>
      </c>
      <c r="K959" s="25">
        <v>2</v>
      </c>
      <c r="L959" s="25">
        <f t="shared" si="116"/>
        <v>0</v>
      </c>
      <c r="M959" s="25" t="s">
        <v>923</v>
      </c>
      <c r="N959" s="45">
        <v>45846</v>
      </c>
      <c r="O959" s="54">
        <v>44702</v>
      </c>
      <c r="P959" s="25" t="s">
        <v>888</v>
      </c>
      <c r="Q959" s="25">
        <v>58152921794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Karnataka</v>
      </c>
      <c r="W959" s="56"/>
      <c r="X959" s="45">
        <v>45848</v>
      </c>
      <c r="Y959" s="25">
        <f t="shared" si="117"/>
        <v>2</v>
      </c>
      <c r="Z959" s="25" t="str">
        <f t="shared" si="118"/>
        <v>Tuesday</v>
      </c>
      <c r="AA959" s="25" t="str">
        <f t="shared" si="119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hidden="1" x14ac:dyDescent="0.25">
      <c r="A960" s="25">
        <f t="shared" si="121"/>
        <v>959</v>
      </c>
      <c r="B960" s="25" t="s">
        <v>883</v>
      </c>
      <c r="C960" s="45">
        <v>45835</v>
      </c>
      <c r="D960" s="45">
        <v>45845</v>
      </c>
      <c r="E960" s="8">
        <v>63.6</v>
      </c>
      <c r="F960" s="8">
        <f t="shared" si="115"/>
        <v>5596.8</v>
      </c>
      <c r="G960" s="54">
        <f t="shared" si="120"/>
        <v>5596.8</v>
      </c>
      <c r="H960" s="25">
        <v>400253</v>
      </c>
      <c r="I960" s="25" t="s">
        <v>1748</v>
      </c>
      <c r="J960" s="25">
        <v>1</v>
      </c>
      <c r="K960" s="25">
        <v>1</v>
      </c>
      <c r="L960" s="25">
        <f t="shared" si="116"/>
        <v>0</v>
      </c>
      <c r="M960" s="25" t="s">
        <v>927</v>
      </c>
      <c r="N960" s="45">
        <v>45846</v>
      </c>
      <c r="O960" s="54">
        <v>9858</v>
      </c>
      <c r="P960" s="25" t="s">
        <v>225</v>
      </c>
      <c r="Q960" s="25" t="s">
        <v>1127</v>
      </c>
      <c r="R960" s="25" t="s">
        <v>41</v>
      </c>
      <c r="S960" s="3">
        <v>4</v>
      </c>
      <c r="T960" s="55" t="s">
        <v>1128</v>
      </c>
      <c r="U960" s="25" t="s">
        <v>19</v>
      </c>
      <c r="V960" s="25" t="str">
        <f>VLOOKUP(P960,'Customer List'!B:C,2,)</f>
        <v>Punjab</v>
      </c>
      <c r="W960" s="56"/>
      <c r="X960" s="45">
        <v>45848</v>
      </c>
      <c r="Y960" s="25">
        <f t="shared" si="117"/>
        <v>2</v>
      </c>
      <c r="Z960" s="25" t="str">
        <f t="shared" si="118"/>
        <v>Tuesday</v>
      </c>
      <c r="AA960" s="25" t="str">
        <f t="shared" si="119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hidden="1" x14ac:dyDescent="0.25">
      <c r="A961" s="25">
        <f t="shared" si="121"/>
        <v>960</v>
      </c>
      <c r="B961" s="25" t="s">
        <v>883</v>
      </c>
      <c r="C961" s="45">
        <v>45835</v>
      </c>
      <c r="D961" s="45">
        <v>45845</v>
      </c>
      <c r="E961" s="8">
        <v>301.5</v>
      </c>
      <c r="F961" s="8">
        <f t="shared" si="115"/>
        <v>26532</v>
      </c>
      <c r="G961" s="54">
        <f t="shared" si="120"/>
        <v>53064</v>
      </c>
      <c r="H961" s="25">
        <v>400268</v>
      </c>
      <c r="I961" s="25" t="s">
        <v>1749</v>
      </c>
      <c r="J961" s="25">
        <v>2</v>
      </c>
      <c r="K961" s="25">
        <v>2</v>
      </c>
      <c r="L961" s="25">
        <f t="shared" si="116"/>
        <v>0</v>
      </c>
      <c r="M961" s="25" t="s">
        <v>923</v>
      </c>
      <c r="N961" s="45">
        <v>45846</v>
      </c>
      <c r="O961" s="54">
        <v>87234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17"/>
        <v>2</v>
      </c>
      <c r="Z961" s="25" t="str">
        <f t="shared" si="118"/>
        <v>Tuesday</v>
      </c>
      <c r="AA961" s="25" t="str">
        <f t="shared" si="119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hidden="1" x14ac:dyDescent="0.25">
      <c r="A962" s="25">
        <f t="shared" si="121"/>
        <v>961</v>
      </c>
      <c r="B962" s="25" t="s">
        <v>883</v>
      </c>
      <c r="C962" s="45">
        <v>45835</v>
      </c>
      <c r="D962" s="45">
        <v>45845</v>
      </c>
      <c r="E962" s="8">
        <v>54</v>
      </c>
      <c r="F962" s="8">
        <f t="shared" si="115"/>
        <v>4752</v>
      </c>
      <c r="G962" s="54">
        <f t="shared" si="120"/>
        <v>4752</v>
      </c>
      <c r="H962" s="25">
        <v>400322</v>
      </c>
      <c r="I962" s="25" t="s">
        <v>1750</v>
      </c>
      <c r="J962" s="25">
        <v>1</v>
      </c>
      <c r="K962" s="25">
        <v>1</v>
      </c>
      <c r="L962" s="25">
        <f t="shared" si="116"/>
        <v>0</v>
      </c>
      <c r="M962" s="25" t="s">
        <v>1164</v>
      </c>
      <c r="N962" s="45">
        <v>45850</v>
      </c>
      <c r="O962" s="54">
        <v>7695</v>
      </c>
      <c r="P962" s="25" t="s">
        <v>618</v>
      </c>
      <c r="Q962" s="25">
        <v>58153121121</v>
      </c>
      <c r="R962" s="25" t="s">
        <v>41</v>
      </c>
      <c r="S962" s="3">
        <v>4</v>
      </c>
      <c r="T962" s="55"/>
      <c r="U962" s="25" t="s">
        <v>19</v>
      </c>
      <c r="V962" s="25" t="str">
        <f>VLOOKUP(P962,'Customer List'!B:C,2,)</f>
        <v>Bhuvneshwar</v>
      </c>
      <c r="W962" s="56"/>
      <c r="X962" s="45">
        <v>45853</v>
      </c>
      <c r="Y962" s="25">
        <f t="shared" si="117"/>
        <v>3</v>
      </c>
      <c r="Z962" s="25" t="str">
        <f t="shared" si="118"/>
        <v>Saturday</v>
      </c>
      <c r="AA962" s="25" t="str">
        <f t="shared" si="119"/>
        <v>Tuesday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hidden="1" x14ac:dyDescent="0.25">
      <c r="A963" s="25">
        <f t="shared" si="121"/>
        <v>962</v>
      </c>
      <c r="B963" s="25" t="s">
        <v>883</v>
      </c>
      <c r="C963" s="45">
        <v>45835</v>
      </c>
      <c r="D963" s="45">
        <v>45845</v>
      </c>
      <c r="E963" s="8">
        <v>32.4</v>
      </c>
      <c r="F963" s="8">
        <f t="shared" ref="F963:F1026" si="122">IF(AB963="DOLLAR",E963*88,E963)</f>
        <v>2851.2</v>
      </c>
      <c r="G963" s="54">
        <f t="shared" si="120"/>
        <v>2851.2</v>
      </c>
      <c r="H963" s="25">
        <v>400511</v>
      </c>
      <c r="I963" s="25" t="s">
        <v>1751</v>
      </c>
      <c r="J963" s="25">
        <v>1</v>
      </c>
      <c r="K963" s="25">
        <v>1</v>
      </c>
      <c r="L963" s="25">
        <f t="shared" ref="L963:L1026" si="123">J963-K963</f>
        <v>0</v>
      </c>
      <c r="M963" s="25" t="s">
        <v>927</v>
      </c>
      <c r="N963" s="45">
        <v>45846</v>
      </c>
      <c r="O963" s="54">
        <v>5022</v>
      </c>
      <c r="P963" s="25" t="s">
        <v>225</v>
      </c>
      <c r="Q963" s="25" t="s">
        <v>1127</v>
      </c>
      <c r="R963" s="25" t="s">
        <v>41</v>
      </c>
      <c r="S963" s="3">
        <v>4</v>
      </c>
      <c r="T963" s="55" t="s">
        <v>1128</v>
      </c>
      <c r="U963" s="25" t="s">
        <v>19</v>
      </c>
      <c r="V963" s="25" t="str">
        <f>VLOOKUP(P963,'Customer List'!B:C,2,)</f>
        <v>Punjab</v>
      </c>
      <c r="W963" s="56"/>
      <c r="X963" s="45">
        <v>45848</v>
      </c>
      <c r="Y963" s="25">
        <f t="shared" ref="Y963:Y1026" si="124">IF(X963="", "", X963-N963)</f>
        <v>2</v>
      </c>
      <c r="Z963" s="25" t="str">
        <f t="shared" ref="Z963:Z1026" si="125">IF(N963="", "", TEXT(N963, "dddd"))</f>
        <v>Tuesday</v>
      </c>
      <c r="AA963" s="25" t="str">
        <f t="shared" ref="AA963:AA1026" si="126">IF(X963="", "", TEXT(X963, "dddd"))</f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hidden="1" x14ac:dyDescent="0.25">
      <c r="A964" s="25">
        <f t="shared" si="121"/>
        <v>963</v>
      </c>
      <c r="B964" s="25" t="s">
        <v>883</v>
      </c>
      <c r="C964" s="45">
        <v>45835</v>
      </c>
      <c r="D964" s="45">
        <v>45845</v>
      </c>
      <c r="E964" s="8">
        <v>64.2</v>
      </c>
      <c r="F964" s="8">
        <f t="shared" si="122"/>
        <v>5649.6</v>
      </c>
      <c r="G964" s="54">
        <f t="shared" si="120"/>
        <v>5649.6</v>
      </c>
      <c r="H964" s="25">
        <v>400512</v>
      </c>
      <c r="I964" s="25" t="s">
        <v>1751</v>
      </c>
      <c r="J964" s="25">
        <v>1</v>
      </c>
      <c r="K964" s="25">
        <v>1</v>
      </c>
      <c r="L964" s="25">
        <f t="shared" si="123"/>
        <v>0</v>
      </c>
      <c r="M964" s="25" t="s">
        <v>1006</v>
      </c>
      <c r="N964" s="45">
        <v>45847</v>
      </c>
      <c r="O964" s="54">
        <v>0</v>
      </c>
      <c r="P964" s="25" t="s">
        <v>50</v>
      </c>
      <c r="Q964" s="25" t="s">
        <v>637</v>
      </c>
      <c r="R964" s="25" t="s">
        <v>638</v>
      </c>
      <c r="S964" s="3">
        <v>4</v>
      </c>
      <c r="T964" s="55" t="s">
        <v>610</v>
      </c>
      <c r="U964" s="25" t="s">
        <v>19</v>
      </c>
      <c r="V964" s="25" t="str">
        <f>VLOOKUP(P964,'Customer List'!B:C,2,)</f>
        <v>Delhi</v>
      </c>
      <c r="W964" s="56"/>
      <c r="X964" s="45">
        <v>45847</v>
      </c>
      <c r="Y964" s="25">
        <f t="shared" si="124"/>
        <v>0</v>
      </c>
      <c r="Z964" s="25" t="str">
        <f t="shared" si="125"/>
        <v>Wednesday</v>
      </c>
      <c r="AA964" s="25" t="str">
        <f t="shared" si="126"/>
        <v>Wednesday</v>
      </c>
      <c r="AB964" s="25" t="str">
        <f>VLOOKUP(U964,'Currency Sheet'!A:C,3,)</f>
        <v>DOLLAR</v>
      </c>
      <c r="AC964" s="67" t="str">
        <f>VLOOKUP(P964,'Customer List'!B:D,3,)</f>
        <v>Local</v>
      </c>
    </row>
    <row r="965" spans="1:29" hidden="1" x14ac:dyDescent="0.25">
      <c r="A965" s="25">
        <f t="shared" si="121"/>
        <v>964</v>
      </c>
      <c r="B965" s="25" t="s">
        <v>883</v>
      </c>
      <c r="C965" s="45">
        <v>45835</v>
      </c>
      <c r="D965" s="45">
        <v>45845</v>
      </c>
      <c r="E965" s="8">
        <v>123.6</v>
      </c>
      <c r="F965" s="8">
        <f t="shared" si="122"/>
        <v>10876.8</v>
      </c>
      <c r="G965" s="54">
        <f t="shared" ref="G965:G1028" si="127">F965*J965</f>
        <v>10876.8</v>
      </c>
      <c r="H965" s="25">
        <v>400527</v>
      </c>
      <c r="I965" s="25" t="s">
        <v>1752</v>
      </c>
      <c r="J965" s="25">
        <v>1</v>
      </c>
      <c r="K965" s="25">
        <v>1</v>
      </c>
      <c r="L965" s="25">
        <f t="shared" si="123"/>
        <v>0</v>
      </c>
      <c r="M965" s="25" t="s">
        <v>927</v>
      </c>
      <c r="N965" s="45">
        <v>45846</v>
      </c>
      <c r="O965" s="54">
        <v>19158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si="124"/>
        <v>2</v>
      </c>
      <c r="Z965" s="25" t="str">
        <f t="shared" si="125"/>
        <v>Tuesday</v>
      </c>
      <c r="AA965" s="25" t="str">
        <f t="shared" si="126"/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hidden="1" x14ac:dyDescent="0.25">
      <c r="A966" s="25">
        <f t="shared" ref="A966:A1029" si="128">A965+1</f>
        <v>965</v>
      </c>
      <c r="B966" s="25" t="s">
        <v>883</v>
      </c>
      <c r="C966" s="45">
        <v>45835</v>
      </c>
      <c r="D966" s="45">
        <v>45845</v>
      </c>
      <c r="E966" s="8">
        <v>67.2</v>
      </c>
      <c r="F966" s="8">
        <f t="shared" si="122"/>
        <v>5913.6</v>
      </c>
      <c r="G966" s="54">
        <f t="shared" si="127"/>
        <v>5913.6</v>
      </c>
      <c r="H966" s="25">
        <v>400557</v>
      </c>
      <c r="I966" s="25" t="s">
        <v>1753</v>
      </c>
      <c r="J966" s="25">
        <v>1</v>
      </c>
      <c r="K966" s="25">
        <v>1</v>
      </c>
      <c r="L966" s="25">
        <f t="shared" si="123"/>
        <v>0</v>
      </c>
      <c r="M966" s="25" t="s">
        <v>1164</v>
      </c>
      <c r="N966" s="45">
        <v>45850</v>
      </c>
      <c r="O966" s="54">
        <v>9576</v>
      </c>
      <c r="P966" s="25" t="s">
        <v>618</v>
      </c>
      <c r="Q966" s="25">
        <v>58153121121</v>
      </c>
      <c r="R966" s="25" t="s">
        <v>41</v>
      </c>
      <c r="S966" s="3">
        <v>4</v>
      </c>
      <c r="T966" s="55"/>
      <c r="U966" s="25" t="s">
        <v>19</v>
      </c>
      <c r="V966" s="25" t="str">
        <f>VLOOKUP(P966,'Customer List'!B:C,2,)</f>
        <v>Bhuvneshwar</v>
      </c>
      <c r="W966" s="56"/>
      <c r="X966" s="45">
        <v>45853</v>
      </c>
      <c r="Y966" s="25">
        <f t="shared" si="124"/>
        <v>3</v>
      </c>
      <c r="Z966" s="25" t="str">
        <f t="shared" si="125"/>
        <v>Saturday</v>
      </c>
      <c r="AA966" s="25" t="str">
        <f t="shared" si="126"/>
        <v>Tuesday</v>
      </c>
      <c r="AB966" s="25" t="str">
        <f>VLOOKUP(U966,'Currency Sheet'!A:C,3,)</f>
        <v>DOLLAR</v>
      </c>
      <c r="AC966" s="67" t="str">
        <f>VLOOKUP(P966,'Customer List'!B:D,3,)</f>
        <v>OutStation</v>
      </c>
    </row>
    <row r="967" spans="1:29" hidden="1" x14ac:dyDescent="0.25">
      <c r="A967" s="25">
        <f t="shared" si="128"/>
        <v>966</v>
      </c>
      <c r="B967" s="25" t="s">
        <v>883</v>
      </c>
      <c r="C967" s="45">
        <v>45835</v>
      </c>
      <c r="D967" s="45">
        <v>45845</v>
      </c>
      <c r="E967" s="8">
        <v>105.6</v>
      </c>
      <c r="F967" s="8">
        <f t="shared" si="122"/>
        <v>9292.7999999999993</v>
      </c>
      <c r="G967" s="54">
        <f t="shared" si="127"/>
        <v>9292.7999999999993</v>
      </c>
      <c r="H967" s="25">
        <v>400625</v>
      </c>
      <c r="I967" s="25" t="s">
        <v>1754</v>
      </c>
      <c r="J967" s="25">
        <v>1</v>
      </c>
      <c r="K967" s="25">
        <v>1</v>
      </c>
      <c r="L967" s="25">
        <f t="shared" si="123"/>
        <v>0</v>
      </c>
      <c r="M967" s="25" t="s">
        <v>1005</v>
      </c>
      <c r="N967" s="45">
        <v>45847</v>
      </c>
      <c r="O967" s="54">
        <v>0</v>
      </c>
      <c r="P967" s="25" t="s">
        <v>50</v>
      </c>
      <c r="Q967" s="25" t="s">
        <v>637</v>
      </c>
      <c r="R967" s="25" t="s">
        <v>638</v>
      </c>
      <c r="S967" s="3">
        <v>4</v>
      </c>
      <c r="T967" s="55" t="s">
        <v>610</v>
      </c>
      <c r="U967" s="25" t="s">
        <v>19</v>
      </c>
      <c r="V967" s="25" t="str">
        <f>VLOOKUP(P967,'Customer List'!B:C,2,)</f>
        <v>Delhi</v>
      </c>
      <c r="W967" s="56"/>
      <c r="X967" s="45">
        <v>45847</v>
      </c>
      <c r="Y967" s="25">
        <f t="shared" si="124"/>
        <v>0</v>
      </c>
      <c r="Z967" s="25" t="str">
        <f t="shared" si="125"/>
        <v>Wednesday</v>
      </c>
      <c r="AA967" s="25" t="str">
        <f t="shared" si="126"/>
        <v>Wednesday</v>
      </c>
      <c r="AB967" s="25" t="str">
        <f>VLOOKUP(U967,'Currency Sheet'!A:C,3,)</f>
        <v>DOLLAR</v>
      </c>
      <c r="AC967" s="67" t="str">
        <f>VLOOKUP(P967,'Customer List'!B:D,3,)</f>
        <v>Local</v>
      </c>
    </row>
    <row r="968" spans="1:29" hidden="1" x14ac:dyDescent="0.25">
      <c r="A968" s="25">
        <f t="shared" si="128"/>
        <v>967</v>
      </c>
      <c r="B968" s="25" t="s">
        <v>883</v>
      </c>
      <c r="C968" s="45">
        <v>45835</v>
      </c>
      <c r="D968" s="45">
        <v>45845</v>
      </c>
      <c r="E968" s="8">
        <v>21.6</v>
      </c>
      <c r="F968" s="8">
        <f t="shared" si="122"/>
        <v>1900.8000000000002</v>
      </c>
      <c r="G968" s="54">
        <f t="shared" si="127"/>
        <v>1900.8000000000002</v>
      </c>
      <c r="H968" s="25">
        <v>400633</v>
      </c>
      <c r="I968" s="25" t="s">
        <v>1755</v>
      </c>
      <c r="J968" s="25">
        <v>1</v>
      </c>
      <c r="K968" s="25">
        <v>1</v>
      </c>
      <c r="L968" s="25">
        <f t="shared" si="123"/>
        <v>0</v>
      </c>
      <c r="M968" s="25" t="s">
        <v>1164</v>
      </c>
      <c r="N968" s="45">
        <v>45850</v>
      </c>
      <c r="O968" s="54">
        <v>3078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24"/>
        <v>3</v>
      </c>
      <c r="Z968" s="25" t="str">
        <f t="shared" si="125"/>
        <v>Saturday</v>
      </c>
      <c r="AA968" s="25" t="str">
        <f t="shared" si="126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hidden="1" x14ac:dyDescent="0.25">
      <c r="A969" s="25">
        <f t="shared" si="128"/>
        <v>968</v>
      </c>
      <c r="B969" s="25" t="s">
        <v>883</v>
      </c>
      <c r="C969" s="45">
        <v>45835</v>
      </c>
      <c r="D969" s="45">
        <v>45845</v>
      </c>
      <c r="E969" s="8">
        <v>58.8</v>
      </c>
      <c r="F969" s="8">
        <f t="shared" si="122"/>
        <v>5174.3999999999996</v>
      </c>
      <c r="G969" s="54">
        <f t="shared" si="127"/>
        <v>5174.3999999999996</v>
      </c>
      <c r="H969" s="25">
        <v>400636</v>
      </c>
      <c r="I969" s="25" t="s">
        <v>1756</v>
      </c>
      <c r="J969" s="25">
        <v>1</v>
      </c>
      <c r="K969" s="25">
        <v>1</v>
      </c>
      <c r="L969" s="25">
        <f t="shared" si="123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24"/>
        <v>0</v>
      </c>
      <c r="Z969" s="25" t="str">
        <f t="shared" si="125"/>
        <v>Wednesday</v>
      </c>
      <c r="AA969" s="25" t="str">
        <f t="shared" si="126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hidden="1" x14ac:dyDescent="0.25">
      <c r="A970" s="25">
        <f t="shared" si="128"/>
        <v>969</v>
      </c>
      <c r="B970" s="25" t="s">
        <v>883</v>
      </c>
      <c r="C970" s="45">
        <v>45835</v>
      </c>
      <c r="D970" s="45">
        <v>45845</v>
      </c>
      <c r="E970" s="8">
        <v>42.6</v>
      </c>
      <c r="F970" s="8">
        <f t="shared" si="122"/>
        <v>3748.8</v>
      </c>
      <c r="G970" s="54">
        <f t="shared" si="127"/>
        <v>3748.8</v>
      </c>
      <c r="H970" s="25">
        <v>400703</v>
      </c>
      <c r="I970" s="25" t="s">
        <v>1757</v>
      </c>
      <c r="J970" s="25">
        <v>1</v>
      </c>
      <c r="K970" s="25">
        <v>1</v>
      </c>
      <c r="L970" s="25">
        <f t="shared" si="123"/>
        <v>0</v>
      </c>
      <c r="M970" s="25" t="s">
        <v>1164</v>
      </c>
      <c r="N970" s="45">
        <v>45850</v>
      </c>
      <c r="O970" s="54">
        <v>6070.5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24"/>
        <v>3</v>
      </c>
      <c r="Z970" s="25" t="str">
        <f t="shared" si="125"/>
        <v>Saturday</v>
      </c>
      <c r="AA970" s="25" t="str">
        <f t="shared" si="126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hidden="1" x14ac:dyDescent="0.25">
      <c r="A971" s="25">
        <f t="shared" si="128"/>
        <v>970</v>
      </c>
      <c r="B971" s="25" t="s">
        <v>883</v>
      </c>
      <c r="C971" s="45">
        <v>45835</v>
      </c>
      <c r="D971" s="45">
        <v>45845</v>
      </c>
      <c r="E971" s="8">
        <v>5</v>
      </c>
      <c r="F971" s="8">
        <f t="shared" si="122"/>
        <v>440</v>
      </c>
      <c r="G971" s="54">
        <f t="shared" si="127"/>
        <v>440</v>
      </c>
      <c r="H971" s="25">
        <v>405103</v>
      </c>
      <c r="I971" s="25" t="s">
        <v>1758</v>
      </c>
      <c r="J971" s="25">
        <v>1</v>
      </c>
      <c r="K971" s="25">
        <v>1</v>
      </c>
      <c r="L971" s="25">
        <f t="shared" si="123"/>
        <v>0</v>
      </c>
      <c r="M971" s="25" t="s">
        <v>1175</v>
      </c>
      <c r="N971" s="45">
        <v>45850</v>
      </c>
      <c r="O971" s="54">
        <v>0</v>
      </c>
      <c r="P971" s="25" t="s">
        <v>1125</v>
      </c>
      <c r="Q971" s="25">
        <v>58153113653</v>
      </c>
      <c r="R971" s="25" t="s">
        <v>41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Jammu</v>
      </c>
      <c r="W971" s="56"/>
      <c r="X971" s="45">
        <v>45852</v>
      </c>
      <c r="Y971" s="25">
        <f t="shared" si="124"/>
        <v>2</v>
      </c>
      <c r="Z971" s="25" t="str">
        <f t="shared" si="125"/>
        <v>Saturday</v>
      </c>
      <c r="AA971" s="25" t="str">
        <f t="shared" si="126"/>
        <v>Monday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hidden="1" x14ac:dyDescent="0.25">
      <c r="A972" s="25">
        <f t="shared" si="128"/>
        <v>971</v>
      </c>
      <c r="B972" s="25" t="s">
        <v>883</v>
      </c>
      <c r="C972" s="45">
        <v>45835</v>
      </c>
      <c r="D972" s="45">
        <v>45845</v>
      </c>
      <c r="E972" s="8">
        <v>33.6</v>
      </c>
      <c r="F972" s="8">
        <f t="shared" si="122"/>
        <v>2956.8</v>
      </c>
      <c r="G972" s="54">
        <f t="shared" si="127"/>
        <v>2956.8</v>
      </c>
      <c r="H972" s="25">
        <v>405203</v>
      </c>
      <c r="I972" s="25" t="s">
        <v>1759</v>
      </c>
      <c r="J972" s="25">
        <v>1</v>
      </c>
      <c r="K972" s="25">
        <v>1</v>
      </c>
      <c r="L972" s="25">
        <f t="shared" si="123"/>
        <v>0</v>
      </c>
      <c r="M972" s="25" t="s">
        <v>925</v>
      </c>
      <c r="N972" s="45">
        <v>45846</v>
      </c>
      <c r="O972" s="54">
        <v>6076</v>
      </c>
      <c r="P972" s="25" t="s">
        <v>899</v>
      </c>
      <c r="Q972" s="25" t="s">
        <v>1129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Chandigarh</v>
      </c>
      <c r="W972" s="56"/>
      <c r="X972" s="45">
        <v>45847</v>
      </c>
      <c r="Y972" s="25">
        <f t="shared" si="124"/>
        <v>1</v>
      </c>
      <c r="Z972" s="25" t="str">
        <f t="shared" si="125"/>
        <v>Tuesday</v>
      </c>
      <c r="AA972" s="25" t="str">
        <f t="shared" si="126"/>
        <v>Wednesday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hidden="1" x14ac:dyDescent="0.25">
      <c r="A973" s="25">
        <f t="shared" si="128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22"/>
        <v>13992</v>
      </c>
      <c r="G973" s="54">
        <f t="shared" si="127"/>
        <v>13992</v>
      </c>
      <c r="H973" s="25">
        <v>405334</v>
      </c>
      <c r="I973" s="25" t="s">
        <v>1760</v>
      </c>
      <c r="J973" s="25">
        <v>1</v>
      </c>
      <c r="K973" s="25">
        <v>1</v>
      </c>
      <c r="L973" s="25">
        <f t="shared" si="123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24"/>
        <v>3</v>
      </c>
      <c r="Z973" s="25" t="str">
        <f t="shared" si="125"/>
        <v>Saturday</v>
      </c>
      <c r="AA973" s="25" t="str">
        <f t="shared" si="126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hidden="1" x14ac:dyDescent="0.25">
      <c r="A974" s="25">
        <f t="shared" si="128"/>
        <v>973</v>
      </c>
      <c r="B974" s="25" t="s">
        <v>883</v>
      </c>
      <c r="C974" s="45">
        <v>45835</v>
      </c>
      <c r="D974" s="45">
        <v>45845</v>
      </c>
      <c r="E974" s="8">
        <v>159</v>
      </c>
      <c r="F974" s="8">
        <f t="shared" si="122"/>
        <v>13992</v>
      </c>
      <c r="G974" s="54">
        <f t="shared" si="127"/>
        <v>13992</v>
      </c>
      <c r="H974" s="25">
        <v>406516</v>
      </c>
      <c r="I974" s="25" t="s">
        <v>1761</v>
      </c>
      <c r="J974" s="25">
        <v>1</v>
      </c>
      <c r="K974" s="25">
        <v>1</v>
      </c>
      <c r="L974" s="25">
        <f t="shared" si="123"/>
        <v>0</v>
      </c>
      <c r="M974" s="25" t="s">
        <v>1164</v>
      </c>
      <c r="N974" s="45">
        <v>45850</v>
      </c>
      <c r="O974" s="54">
        <v>22657.5</v>
      </c>
      <c r="P974" s="25" t="s">
        <v>618</v>
      </c>
      <c r="Q974" s="25">
        <v>58153121121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Bhuvneshwar</v>
      </c>
      <c r="W974" s="56"/>
      <c r="X974" s="45">
        <v>45853</v>
      </c>
      <c r="Y974" s="25">
        <f t="shared" si="124"/>
        <v>3</v>
      </c>
      <c r="Z974" s="25" t="str">
        <f t="shared" si="125"/>
        <v>Saturday</v>
      </c>
      <c r="AA974" s="25" t="str">
        <f t="shared" si="126"/>
        <v>Tuesday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hidden="1" x14ac:dyDescent="0.25">
      <c r="A975" s="25">
        <f t="shared" si="128"/>
        <v>974</v>
      </c>
      <c r="B975" s="25" t="s">
        <v>883</v>
      </c>
      <c r="C975" s="45">
        <v>45835</v>
      </c>
      <c r="D975" s="45">
        <v>45845</v>
      </c>
      <c r="E975" s="8">
        <v>49.8</v>
      </c>
      <c r="F975" s="8">
        <f t="shared" si="122"/>
        <v>4382.3999999999996</v>
      </c>
      <c r="G975" s="54">
        <f t="shared" si="127"/>
        <v>4382.3999999999996</v>
      </c>
      <c r="H975" s="25">
        <v>407105</v>
      </c>
      <c r="I975" s="25" t="s">
        <v>1762</v>
      </c>
      <c r="J975" s="25">
        <v>1</v>
      </c>
      <c r="K975" s="25">
        <v>1</v>
      </c>
      <c r="L975" s="25">
        <f t="shared" si="123"/>
        <v>0</v>
      </c>
      <c r="M975" s="25" t="s">
        <v>971</v>
      </c>
      <c r="N975" s="45">
        <v>45847</v>
      </c>
      <c r="O975" s="54">
        <v>7719</v>
      </c>
      <c r="P975" s="25" t="s">
        <v>229</v>
      </c>
      <c r="Q975" s="25">
        <v>58152972625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Kolkata</v>
      </c>
      <c r="W975" s="56"/>
      <c r="X975" s="45">
        <v>45848</v>
      </c>
      <c r="Y975" s="25">
        <f t="shared" si="124"/>
        <v>1</v>
      </c>
      <c r="Z975" s="25" t="str">
        <f t="shared" si="125"/>
        <v>Wednesday</v>
      </c>
      <c r="AA975" s="25" t="str">
        <f t="shared" si="126"/>
        <v>Thursday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hidden="1" x14ac:dyDescent="0.25">
      <c r="A976" s="25">
        <f t="shared" si="128"/>
        <v>975</v>
      </c>
      <c r="B976" s="25" t="s">
        <v>883</v>
      </c>
      <c r="C976" s="45">
        <v>45835</v>
      </c>
      <c r="D976" s="45">
        <v>45845</v>
      </c>
      <c r="E976" s="8">
        <v>193.8</v>
      </c>
      <c r="F976" s="8">
        <f t="shared" si="122"/>
        <v>17054.400000000001</v>
      </c>
      <c r="G976" s="54">
        <f t="shared" si="127"/>
        <v>17054.400000000001</v>
      </c>
      <c r="H976" s="25">
        <v>410708</v>
      </c>
      <c r="I976" s="25" t="s">
        <v>1763</v>
      </c>
      <c r="J976" s="25">
        <v>1</v>
      </c>
      <c r="K976" s="25">
        <v>1</v>
      </c>
      <c r="L976" s="25">
        <f t="shared" si="123"/>
        <v>0</v>
      </c>
      <c r="M976" s="25" t="s">
        <v>1164</v>
      </c>
      <c r="N976" s="45">
        <v>45850</v>
      </c>
      <c r="O976" s="54">
        <v>27616.5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24"/>
        <v>3</v>
      </c>
      <c r="Z976" s="25" t="str">
        <f t="shared" si="125"/>
        <v>Saturday</v>
      </c>
      <c r="AA976" s="25" t="str">
        <f t="shared" si="126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hidden="1" x14ac:dyDescent="0.25">
      <c r="A977" s="25">
        <f t="shared" si="128"/>
        <v>976</v>
      </c>
      <c r="B977" s="25" t="s">
        <v>883</v>
      </c>
      <c r="C977" s="45">
        <v>45835</v>
      </c>
      <c r="D977" s="45">
        <v>45845</v>
      </c>
      <c r="E977" s="8">
        <v>53.4</v>
      </c>
      <c r="F977" s="8">
        <f t="shared" si="122"/>
        <v>4699.2</v>
      </c>
      <c r="G977" s="54">
        <f t="shared" si="127"/>
        <v>4699.2</v>
      </c>
      <c r="H977" s="25">
        <v>420201</v>
      </c>
      <c r="I977" s="25" t="s">
        <v>1610</v>
      </c>
      <c r="J977" s="25">
        <v>1</v>
      </c>
      <c r="K977" s="25">
        <v>1</v>
      </c>
      <c r="L977" s="25">
        <f t="shared" si="123"/>
        <v>0</v>
      </c>
      <c r="M977" s="25" t="s">
        <v>1153</v>
      </c>
      <c r="N977" s="45">
        <v>45850</v>
      </c>
      <c r="O977" s="54">
        <v>11587.52</v>
      </c>
      <c r="P977" s="25" t="s">
        <v>887</v>
      </c>
      <c r="Q977" s="25">
        <v>58153114902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Coimbatore</v>
      </c>
      <c r="W977" s="56"/>
      <c r="X977" s="45">
        <v>45852</v>
      </c>
      <c r="Y977" s="25">
        <f t="shared" si="124"/>
        <v>2</v>
      </c>
      <c r="Z977" s="25" t="str">
        <f t="shared" si="125"/>
        <v>Saturday</v>
      </c>
      <c r="AA977" s="25" t="str">
        <f t="shared" si="126"/>
        <v>Monday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hidden="1" x14ac:dyDescent="0.25">
      <c r="A978" s="25">
        <f t="shared" si="128"/>
        <v>977</v>
      </c>
      <c r="B978" s="25" t="s">
        <v>883</v>
      </c>
      <c r="C978" s="45">
        <v>45835</v>
      </c>
      <c r="D978" s="45">
        <v>45845</v>
      </c>
      <c r="E978" s="8">
        <v>32.4</v>
      </c>
      <c r="F978" s="8">
        <f t="shared" si="122"/>
        <v>2851.2</v>
      </c>
      <c r="G978" s="54">
        <f t="shared" si="127"/>
        <v>2851.2</v>
      </c>
      <c r="H978" s="25">
        <v>420701</v>
      </c>
      <c r="I978" s="25" t="s">
        <v>1256</v>
      </c>
      <c r="J978" s="25">
        <v>1</v>
      </c>
      <c r="K978" s="25">
        <v>1</v>
      </c>
      <c r="L978" s="25">
        <f t="shared" si="123"/>
        <v>0</v>
      </c>
      <c r="M978" s="25" t="s">
        <v>1164</v>
      </c>
      <c r="N978" s="45">
        <v>45850</v>
      </c>
      <c r="O978" s="54">
        <v>4617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24"/>
        <v>3</v>
      </c>
      <c r="Z978" s="25" t="str">
        <f t="shared" si="125"/>
        <v>Saturday</v>
      </c>
      <c r="AA978" s="25" t="str">
        <f t="shared" si="126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hidden="1" x14ac:dyDescent="0.25">
      <c r="A979" s="25">
        <f t="shared" si="128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22"/>
        <v>12091.2</v>
      </c>
      <c r="G979" s="54">
        <f t="shared" si="127"/>
        <v>12091.2</v>
      </c>
      <c r="H979" s="25">
        <v>422302</v>
      </c>
      <c r="I979" s="25" t="s">
        <v>1345</v>
      </c>
      <c r="J979" s="25">
        <v>1</v>
      </c>
      <c r="K979" s="25">
        <v>1</v>
      </c>
      <c r="L979" s="25">
        <f t="shared" si="123"/>
        <v>0</v>
      </c>
      <c r="M979" s="25" t="s">
        <v>987</v>
      </c>
      <c r="N979" s="45">
        <v>45847</v>
      </c>
      <c r="O979" s="54">
        <v>21297</v>
      </c>
      <c r="P979" s="25" t="s">
        <v>898</v>
      </c>
      <c r="Q979" s="25">
        <v>58152970761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Tamilnadu</v>
      </c>
      <c r="W979" s="56"/>
      <c r="X979" s="45">
        <v>45848</v>
      </c>
      <c r="Y979" s="25">
        <f t="shared" si="124"/>
        <v>1</v>
      </c>
      <c r="Z979" s="25" t="str">
        <f t="shared" si="125"/>
        <v>Wednesday</v>
      </c>
      <c r="AA979" s="25" t="str">
        <f t="shared" si="126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hidden="1" x14ac:dyDescent="0.25">
      <c r="A980" s="25">
        <f t="shared" si="128"/>
        <v>979</v>
      </c>
      <c r="B980" s="25" t="s">
        <v>883</v>
      </c>
      <c r="C980" s="45">
        <v>45835</v>
      </c>
      <c r="D980" s="45">
        <v>45845</v>
      </c>
      <c r="E980" s="8">
        <v>137.4</v>
      </c>
      <c r="F980" s="8">
        <f t="shared" si="122"/>
        <v>12091.2</v>
      </c>
      <c r="G980" s="54">
        <f t="shared" si="127"/>
        <v>12091.2</v>
      </c>
      <c r="H980" s="25">
        <v>422302</v>
      </c>
      <c r="I980" s="25" t="s">
        <v>2813</v>
      </c>
      <c r="J980" s="25">
        <v>1</v>
      </c>
      <c r="K980" s="25">
        <v>1</v>
      </c>
      <c r="L980" s="25">
        <f t="shared" si="123"/>
        <v>0</v>
      </c>
      <c r="M980" s="25" t="s">
        <v>927</v>
      </c>
      <c r="N980" s="45">
        <v>45846</v>
      </c>
      <c r="O980" s="54">
        <v>21297</v>
      </c>
      <c r="P980" s="25" t="s">
        <v>225</v>
      </c>
      <c r="Q980" s="25" t="s">
        <v>1127</v>
      </c>
      <c r="R980" s="25" t="s">
        <v>41</v>
      </c>
      <c r="S980" s="3">
        <v>4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24"/>
        <v>2</v>
      </c>
      <c r="Z980" s="25" t="str">
        <f t="shared" si="125"/>
        <v>Tuesday</v>
      </c>
      <c r="AA980" s="25" t="str">
        <f t="shared" si="126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hidden="1" x14ac:dyDescent="0.25">
      <c r="A981" s="25">
        <f t="shared" si="128"/>
        <v>980</v>
      </c>
      <c r="B981" s="25" t="s">
        <v>883</v>
      </c>
      <c r="C981" s="45">
        <v>45835</v>
      </c>
      <c r="D981" s="45">
        <v>45845</v>
      </c>
      <c r="E981" s="8">
        <v>53.4</v>
      </c>
      <c r="F981" s="8">
        <f t="shared" si="122"/>
        <v>4699.2</v>
      </c>
      <c r="G981" s="54">
        <f t="shared" si="127"/>
        <v>4699.2</v>
      </c>
      <c r="H981" s="25">
        <v>423101</v>
      </c>
      <c r="I981" s="25" t="s">
        <v>1270</v>
      </c>
      <c r="J981" s="25">
        <v>1</v>
      </c>
      <c r="K981" s="25">
        <v>1</v>
      </c>
      <c r="L981" s="25">
        <f t="shared" si="123"/>
        <v>0</v>
      </c>
      <c r="M981" s="25" t="s">
        <v>927</v>
      </c>
      <c r="N981" s="45">
        <v>45846</v>
      </c>
      <c r="O981" s="54">
        <v>8277</v>
      </c>
      <c r="P981" s="25" t="s">
        <v>225</v>
      </c>
      <c r="Q981" s="25" t="s">
        <v>1127</v>
      </c>
      <c r="R981" s="25" t="s">
        <v>41</v>
      </c>
      <c r="S981" s="3">
        <v>-20</v>
      </c>
      <c r="T981" s="55" t="s">
        <v>1128</v>
      </c>
      <c r="U981" s="25" t="s">
        <v>19</v>
      </c>
      <c r="V981" s="25" t="str">
        <f>VLOOKUP(P981,'Customer List'!B:C,2,)</f>
        <v>Punjab</v>
      </c>
      <c r="W981" s="56"/>
      <c r="X981" s="45">
        <v>45848</v>
      </c>
      <c r="Y981" s="25">
        <f t="shared" si="124"/>
        <v>2</v>
      </c>
      <c r="Z981" s="25" t="str">
        <f t="shared" si="125"/>
        <v>Tuesday</v>
      </c>
      <c r="AA981" s="25" t="str">
        <f t="shared" si="126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hidden="1" x14ac:dyDescent="0.25">
      <c r="A982" s="25">
        <f t="shared" si="128"/>
        <v>981</v>
      </c>
      <c r="B982" s="25" t="s">
        <v>883</v>
      </c>
      <c r="C982" s="45">
        <v>45835</v>
      </c>
      <c r="D982" s="45">
        <v>45845</v>
      </c>
      <c r="E982" s="8">
        <v>49.8</v>
      </c>
      <c r="F982" s="8">
        <f t="shared" si="122"/>
        <v>4382.3999999999996</v>
      </c>
      <c r="G982" s="54">
        <f t="shared" si="127"/>
        <v>4382.3999999999996</v>
      </c>
      <c r="H982" s="25">
        <v>423113</v>
      </c>
      <c r="I982" s="25" t="s">
        <v>1509</v>
      </c>
      <c r="J982" s="25">
        <v>1</v>
      </c>
      <c r="K982" s="25">
        <v>1</v>
      </c>
      <c r="L982" s="25">
        <f t="shared" si="123"/>
        <v>0</v>
      </c>
      <c r="M982" s="25" t="s">
        <v>1164</v>
      </c>
      <c r="N982" s="45">
        <v>45850</v>
      </c>
      <c r="O982" s="54">
        <v>7096.5</v>
      </c>
      <c r="P982" s="25" t="s">
        <v>618</v>
      </c>
      <c r="Q982" s="25">
        <v>58153121121</v>
      </c>
      <c r="R982" s="25" t="s">
        <v>41</v>
      </c>
      <c r="S982" s="3">
        <v>-20</v>
      </c>
      <c r="T982" s="55"/>
      <c r="U982" s="25" t="s">
        <v>19</v>
      </c>
      <c r="V982" s="25" t="str">
        <f>VLOOKUP(P982,'Customer List'!B:C,2,)</f>
        <v>Bhuvneshwar</v>
      </c>
      <c r="W982" s="56"/>
      <c r="X982" s="45">
        <v>45853</v>
      </c>
      <c r="Y982" s="25">
        <f t="shared" si="124"/>
        <v>3</v>
      </c>
      <c r="Z982" s="25" t="str">
        <f t="shared" si="125"/>
        <v>Saturday</v>
      </c>
      <c r="AA982" s="25" t="str">
        <f t="shared" si="126"/>
        <v>Tuesday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hidden="1" x14ac:dyDescent="0.25">
      <c r="A983" s="25">
        <f t="shared" si="128"/>
        <v>982</v>
      </c>
      <c r="B983" s="25" t="s">
        <v>883</v>
      </c>
      <c r="C983" s="45">
        <v>45835</v>
      </c>
      <c r="D983" s="45">
        <v>45845</v>
      </c>
      <c r="E983" s="8">
        <v>75</v>
      </c>
      <c r="F983" s="8">
        <f t="shared" si="122"/>
        <v>6600</v>
      </c>
      <c r="G983" s="54">
        <f t="shared" si="127"/>
        <v>6600</v>
      </c>
      <c r="H983" s="25">
        <v>426105</v>
      </c>
      <c r="I983" s="25" t="s">
        <v>1764</v>
      </c>
      <c r="J983" s="25">
        <v>1</v>
      </c>
      <c r="K983" s="25">
        <v>1</v>
      </c>
      <c r="L983" s="25">
        <f t="shared" si="123"/>
        <v>0</v>
      </c>
      <c r="M983" s="25" t="s">
        <v>906</v>
      </c>
      <c r="N983" s="45">
        <v>45846</v>
      </c>
      <c r="O983" s="54">
        <v>0</v>
      </c>
      <c r="P983" s="25" t="s">
        <v>907</v>
      </c>
      <c r="Q983" s="25" t="s">
        <v>637</v>
      </c>
      <c r="R983" s="25" t="s">
        <v>725</v>
      </c>
      <c r="S983" s="3">
        <v>4</v>
      </c>
      <c r="T983" s="55" t="s">
        <v>610</v>
      </c>
      <c r="U983" s="25" t="s">
        <v>19</v>
      </c>
      <c r="V983" s="25" t="str">
        <f>VLOOKUP(P983,'Customer List'!B:C,2,)</f>
        <v>Delhi</v>
      </c>
      <c r="W983" s="56"/>
      <c r="X983" s="45">
        <v>45846</v>
      </c>
      <c r="Y983" s="25">
        <f t="shared" si="124"/>
        <v>0</v>
      </c>
      <c r="Z983" s="25" t="str">
        <f t="shared" si="125"/>
        <v>Tuesday</v>
      </c>
      <c r="AA983" s="25" t="str">
        <f t="shared" si="126"/>
        <v>Tuesday</v>
      </c>
      <c r="AB983" s="25" t="str">
        <f>VLOOKUP(U983,'Currency Sheet'!A:C,3,)</f>
        <v>DOLLAR</v>
      </c>
      <c r="AC983" s="67" t="str">
        <f>VLOOKUP(P983,'Customer List'!B:D,3,)</f>
        <v>Local</v>
      </c>
    </row>
    <row r="984" spans="1:29" hidden="1" x14ac:dyDescent="0.25">
      <c r="A984" s="25">
        <f t="shared" si="128"/>
        <v>983</v>
      </c>
      <c r="B984" s="25" t="s">
        <v>883</v>
      </c>
      <c r="C984" s="45">
        <v>45835</v>
      </c>
      <c r="D984" s="45">
        <v>45845</v>
      </c>
      <c r="E984" s="8">
        <v>53.4</v>
      </c>
      <c r="F984" s="8">
        <f t="shared" si="122"/>
        <v>4699.2</v>
      </c>
      <c r="G984" s="54">
        <f t="shared" si="127"/>
        <v>4699.2</v>
      </c>
      <c r="H984" s="25">
        <v>426201</v>
      </c>
      <c r="I984" s="25" t="s">
        <v>1765</v>
      </c>
      <c r="J984" s="25">
        <v>1</v>
      </c>
      <c r="K984" s="25">
        <v>1</v>
      </c>
      <c r="L984" s="25">
        <f t="shared" si="123"/>
        <v>0</v>
      </c>
      <c r="M984" s="25" t="s">
        <v>1176</v>
      </c>
      <c r="N984" s="45">
        <v>45850</v>
      </c>
      <c r="O984" s="54">
        <v>0</v>
      </c>
      <c r="P984" s="25" t="s">
        <v>277</v>
      </c>
      <c r="Q984" s="25">
        <v>58153113745</v>
      </c>
      <c r="R984" s="25" t="s">
        <v>41</v>
      </c>
      <c r="S984" s="3" t="s">
        <v>300</v>
      </c>
      <c r="T984" s="55" t="s">
        <v>610</v>
      </c>
      <c r="U984" s="25" t="s">
        <v>19</v>
      </c>
      <c r="V984" s="25" t="str">
        <f>VLOOKUP(P984,'Customer List'!B:C,2,)</f>
        <v>Pune</v>
      </c>
      <c r="W984" s="56"/>
      <c r="X984" s="45">
        <v>45852</v>
      </c>
      <c r="Y984" s="25">
        <f t="shared" si="124"/>
        <v>2</v>
      </c>
      <c r="Z984" s="25" t="str">
        <f t="shared" si="125"/>
        <v>Saturday</v>
      </c>
      <c r="AA984" s="25" t="str">
        <f t="shared" si="126"/>
        <v>Monday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hidden="1" x14ac:dyDescent="0.25">
      <c r="A985" s="25">
        <f t="shared" si="128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22"/>
        <v>13992</v>
      </c>
      <c r="G985" s="54">
        <f t="shared" si="127"/>
        <v>13992</v>
      </c>
      <c r="H985" s="25">
        <v>430101</v>
      </c>
      <c r="I985" s="25" t="s">
        <v>1766</v>
      </c>
      <c r="J985" s="25">
        <v>1</v>
      </c>
      <c r="K985" s="25">
        <v>1</v>
      </c>
      <c r="L985" s="25">
        <f t="shared" si="123"/>
        <v>0</v>
      </c>
      <c r="M985" s="25" t="s">
        <v>1164</v>
      </c>
      <c r="N985" s="45">
        <v>45850</v>
      </c>
      <c r="O985" s="54">
        <v>22657.5</v>
      </c>
      <c r="P985" s="25" t="s">
        <v>618</v>
      </c>
      <c r="Q985" s="25">
        <v>58153121121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Bhuvneshwar</v>
      </c>
      <c r="W985" s="56"/>
      <c r="X985" s="45">
        <v>45853</v>
      </c>
      <c r="Y985" s="25">
        <f t="shared" si="124"/>
        <v>3</v>
      </c>
      <c r="Z985" s="25" t="str">
        <f t="shared" si="125"/>
        <v>Saturday</v>
      </c>
      <c r="AA985" s="25" t="str">
        <f t="shared" si="126"/>
        <v>Tuesday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hidden="1" x14ac:dyDescent="0.25">
      <c r="A986" s="25">
        <f t="shared" si="128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22"/>
        <v>13992</v>
      </c>
      <c r="G986" s="54">
        <f t="shared" si="127"/>
        <v>41976</v>
      </c>
      <c r="H986" s="25">
        <v>430501</v>
      </c>
      <c r="I986" s="25" t="s">
        <v>2811</v>
      </c>
      <c r="J986" s="25">
        <v>3</v>
      </c>
      <c r="K986" s="25">
        <v>3</v>
      </c>
      <c r="L986" s="25">
        <f t="shared" si="123"/>
        <v>0</v>
      </c>
      <c r="M986" s="25" t="s">
        <v>924</v>
      </c>
      <c r="N986" s="45">
        <v>45846</v>
      </c>
      <c r="O986" s="54">
        <v>83793</v>
      </c>
      <c r="P986" s="25" t="s">
        <v>900</v>
      </c>
      <c r="Q986" s="25">
        <v>58152920136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Mumbai</v>
      </c>
      <c r="W986" s="56"/>
      <c r="X986" s="45">
        <v>45847</v>
      </c>
      <c r="Y986" s="25">
        <f t="shared" si="124"/>
        <v>1</v>
      </c>
      <c r="Z986" s="25" t="str">
        <f t="shared" si="125"/>
        <v>Tuesday</v>
      </c>
      <c r="AA986" s="25" t="str">
        <f t="shared" si="126"/>
        <v>Wednesday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hidden="1" x14ac:dyDescent="0.25">
      <c r="A987" s="25">
        <f t="shared" si="128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22"/>
        <v>13992</v>
      </c>
      <c r="G987" s="54">
        <f t="shared" si="127"/>
        <v>13992</v>
      </c>
      <c r="H987" s="25">
        <v>430601</v>
      </c>
      <c r="I987" s="25" t="s">
        <v>1767</v>
      </c>
      <c r="J987" s="25">
        <v>1</v>
      </c>
      <c r="K987" s="25">
        <v>1</v>
      </c>
      <c r="L987" s="25">
        <f t="shared" si="123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24"/>
        <v>3</v>
      </c>
      <c r="Z987" s="25" t="str">
        <f t="shared" si="125"/>
        <v>Saturday</v>
      </c>
      <c r="AA987" s="25" t="str">
        <f t="shared" si="126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hidden="1" x14ac:dyDescent="0.25">
      <c r="A988" s="25">
        <f t="shared" si="128"/>
        <v>987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22"/>
        <v>13992</v>
      </c>
      <c r="G988" s="54">
        <f t="shared" si="127"/>
        <v>13992</v>
      </c>
      <c r="H988" s="25">
        <v>430801</v>
      </c>
      <c r="I988" s="25" t="s">
        <v>1768</v>
      </c>
      <c r="J988" s="25">
        <v>1</v>
      </c>
      <c r="K988" s="25">
        <v>1</v>
      </c>
      <c r="L988" s="25">
        <f t="shared" si="123"/>
        <v>0</v>
      </c>
      <c r="M988" s="25" t="s">
        <v>1164</v>
      </c>
      <c r="N988" s="45">
        <v>45850</v>
      </c>
      <c r="O988" s="54">
        <v>22657.5</v>
      </c>
      <c r="P988" s="25" t="s">
        <v>618</v>
      </c>
      <c r="Q988" s="25">
        <v>58153121121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Bhuvneshwar</v>
      </c>
      <c r="W988" s="56"/>
      <c r="X988" s="45">
        <v>45853</v>
      </c>
      <c r="Y988" s="25">
        <f t="shared" si="124"/>
        <v>3</v>
      </c>
      <c r="Z988" s="25" t="str">
        <f t="shared" si="125"/>
        <v>Saturday</v>
      </c>
      <c r="AA988" s="25" t="str">
        <f t="shared" si="126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hidden="1" x14ac:dyDescent="0.25">
      <c r="A989" s="25">
        <f t="shared" si="128"/>
        <v>988</v>
      </c>
      <c r="B989" s="25" t="s">
        <v>883</v>
      </c>
      <c r="C989" s="45">
        <v>45835</v>
      </c>
      <c r="D989" s="45">
        <v>45845</v>
      </c>
      <c r="E989" s="8">
        <v>183</v>
      </c>
      <c r="F989" s="8">
        <f t="shared" si="122"/>
        <v>16104</v>
      </c>
      <c r="G989" s="54">
        <f t="shared" si="127"/>
        <v>16104</v>
      </c>
      <c r="H989" s="25">
        <v>431104</v>
      </c>
      <c r="I989" s="25" t="s">
        <v>1769</v>
      </c>
      <c r="J989" s="25">
        <v>1</v>
      </c>
      <c r="K989" s="25">
        <v>1</v>
      </c>
      <c r="L989" s="25">
        <f t="shared" si="123"/>
        <v>0</v>
      </c>
      <c r="M989" s="25" t="s">
        <v>1181</v>
      </c>
      <c r="N989" s="45">
        <v>45850</v>
      </c>
      <c r="O989" s="54">
        <v>0</v>
      </c>
      <c r="P989" s="25" t="s">
        <v>841</v>
      </c>
      <c r="Q989" s="25">
        <v>58153113550</v>
      </c>
      <c r="R989" s="25" t="s">
        <v>41</v>
      </c>
      <c r="S989" s="3">
        <v>4</v>
      </c>
      <c r="T989" s="55" t="s">
        <v>610</v>
      </c>
      <c r="U989" s="25" t="s">
        <v>19</v>
      </c>
      <c r="V989" s="25" t="str">
        <f>VLOOKUP(P989,'Customer List'!B:C,2,)</f>
        <v>Hyderabad</v>
      </c>
      <c r="W989" s="56"/>
      <c r="X989" s="45">
        <v>45853</v>
      </c>
      <c r="Y989" s="25">
        <f t="shared" si="124"/>
        <v>3</v>
      </c>
      <c r="Z989" s="25" t="str">
        <f t="shared" si="125"/>
        <v>Saturday</v>
      </c>
      <c r="AA989" s="25" t="str">
        <f t="shared" si="126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hidden="1" x14ac:dyDescent="0.25">
      <c r="A990" s="25">
        <f t="shared" si="128"/>
        <v>989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22"/>
        <v>13992</v>
      </c>
      <c r="G990" s="54">
        <f t="shared" si="127"/>
        <v>13992</v>
      </c>
      <c r="H990" s="25">
        <v>431411</v>
      </c>
      <c r="I990" s="25" t="s">
        <v>1770</v>
      </c>
      <c r="J990" s="25">
        <v>1</v>
      </c>
      <c r="K990" s="25">
        <v>1</v>
      </c>
      <c r="L990" s="25">
        <f t="shared" si="123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24"/>
        <v>3</v>
      </c>
      <c r="Z990" s="25" t="str">
        <f t="shared" si="125"/>
        <v>Saturday</v>
      </c>
      <c r="AA990" s="25" t="str">
        <f t="shared" si="126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hidden="1" x14ac:dyDescent="0.25">
      <c r="A991" s="25">
        <f t="shared" si="128"/>
        <v>990</v>
      </c>
      <c r="B991" s="25" t="s">
        <v>883</v>
      </c>
      <c r="C991" s="45">
        <v>45835</v>
      </c>
      <c r="D991" s="45">
        <v>45845</v>
      </c>
      <c r="E991" s="8">
        <v>339.5</v>
      </c>
      <c r="F991" s="8">
        <f t="shared" si="122"/>
        <v>29876</v>
      </c>
      <c r="G991" s="54">
        <f t="shared" si="127"/>
        <v>29876</v>
      </c>
      <c r="H991" s="25">
        <v>439707</v>
      </c>
      <c r="I991" s="25" t="s">
        <v>1616</v>
      </c>
      <c r="J991" s="25">
        <v>1</v>
      </c>
      <c r="K991" s="25">
        <v>1</v>
      </c>
      <c r="L991" s="25">
        <f t="shared" si="123"/>
        <v>0</v>
      </c>
      <c r="M991" s="25" t="s">
        <v>1179</v>
      </c>
      <c r="N991" s="45">
        <v>45850</v>
      </c>
      <c r="O991" s="54">
        <v>0</v>
      </c>
      <c r="P991" s="25" t="s">
        <v>279</v>
      </c>
      <c r="Q991" s="25">
        <v>58153114084</v>
      </c>
      <c r="R991" s="25" t="s">
        <v>41</v>
      </c>
      <c r="S991" s="3">
        <v>4</v>
      </c>
      <c r="T991" s="55" t="s">
        <v>1180</v>
      </c>
      <c r="U991" s="25" t="s">
        <v>19</v>
      </c>
      <c r="V991" s="25" t="str">
        <f>VLOOKUP(P991,'Customer List'!B:C,2,)</f>
        <v>Lucknow</v>
      </c>
      <c r="W991" s="56"/>
      <c r="X991" s="45">
        <v>45852</v>
      </c>
      <c r="Y991" s="25">
        <f t="shared" si="124"/>
        <v>2</v>
      </c>
      <c r="Z991" s="25" t="str">
        <f t="shared" si="125"/>
        <v>Saturday</v>
      </c>
      <c r="AA991" s="25" t="str">
        <f t="shared" si="126"/>
        <v>Monday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hidden="1" x14ac:dyDescent="0.25">
      <c r="A992" s="25">
        <f t="shared" si="128"/>
        <v>991</v>
      </c>
      <c r="B992" s="25" t="s">
        <v>883</v>
      </c>
      <c r="C992" s="45">
        <v>45835</v>
      </c>
      <c r="D992" s="45">
        <v>45845</v>
      </c>
      <c r="E992" s="8">
        <v>99</v>
      </c>
      <c r="F992" s="8">
        <f t="shared" si="122"/>
        <v>8712</v>
      </c>
      <c r="G992" s="54">
        <f t="shared" si="127"/>
        <v>8712</v>
      </c>
      <c r="H992" s="25">
        <v>502317</v>
      </c>
      <c r="I992" s="25" t="s">
        <v>1771</v>
      </c>
      <c r="J992" s="25">
        <v>1</v>
      </c>
      <c r="K992" s="25">
        <v>1</v>
      </c>
      <c r="L992" s="25">
        <f t="shared" si="123"/>
        <v>0</v>
      </c>
      <c r="M992" s="25" t="s">
        <v>1164</v>
      </c>
      <c r="N992" s="45">
        <v>45850</v>
      </c>
      <c r="O992" s="54">
        <v>14107.5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24"/>
        <v>3</v>
      </c>
      <c r="Z992" s="25" t="str">
        <f t="shared" si="125"/>
        <v>Saturday</v>
      </c>
      <c r="AA992" s="25" t="str">
        <f t="shared" si="126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hidden="1" x14ac:dyDescent="0.25">
      <c r="A993" s="25">
        <f t="shared" si="128"/>
        <v>992</v>
      </c>
      <c r="B993" s="25" t="s">
        <v>883</v>
      </c>
      <c r="C993" s="45">
        <v>45835</v>
      </c>
      <c r="D993" s="45">
        <v>45845</v>
      </c>
      <c r="E993" s="8">
        <v>142.5</v>
      </c>
      <c r="F993" s="8">
        <f t="shared" si="122"/>
        <v>12540</v>
      </c>
      <c r="G993" s="54">
        <f t="shared" si="127"/>
        <v>12540</v>
      </c>
      <c r="H993" s="25">
        <v>502323</v>
      </c>
      <c r="I993" s="25" t="s">
        <v>1772</v>
      </c>
      <c r="J993" s="25">
        <v>1</v>
      </c>
      <c r="K993" s="25">
        <v>1</v>
      </c>
      <c r="L993" s="25">
        <f t="shared" si="123"/>
        <v>0</v>
      </c>
      <c r="M993" s="25" t="s">
        <v>1164</v>
      </c>
      <c r="N993" s="45">
        <v>45850</v>
      </c>
      <c r="O993" s="54">
        <v>16245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24"/>
        <v>3</v>
      </c>
      <c r="Z993" s="25" t="str">
        <f t="shared" si="125"/>
        <v>Saturday</v>
      </c>
      <c r="AA993" s="25" t="str">
        <f t="shared" si="126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hidden="1" x14ac:dyDescent="0.25">
      <c r="A994" s="25">
        <f t="shared" si="128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22"/>
        <v>13992</v>
      </c>
      <c r="G994" s="54">
        <f t="shared" si="127"/>
        <v>13992</v>
      </c>
      <c r="H994" s="25">
        <v>502515</v>
      </c>
      <c r="I994" s="25" t="s">
        <v>1773</v>
      </c>
      <c r="J994" s="25">
        <v>1</v>
      </c>
      <c r="K994" s="25">
        <v>1</v>
      </c>
      <c r="L994" s="25">
        <f t="shared" si="123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24"/>
        <v>3</v>
      </c>
      <c r="Z994" s="25" t="str">
        <f t="shared" si="125"/>
        <v>Saturday</v>
      </c>
      <c r="AA994" s="25" t="str">
        <f t="shared" si="126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hidden="1" x14ac:dyDescent="0.25">
      <c r="A995" s="25">
        <f t="shared" si="128"/>
        <v>994</v>
      </c>
      <c r="B995" s="25" t="s">
        <v>883</v>
      </c>
      <c r="C995" s="45">
        <v>45835</v>
      </c>
      <c r="D995" s="45">
        <v>45845</v>
      </c>
      <c r="E995" s="8">
        <v>159</v>
      </c>
      <c r="F995" s="8">
        <f t="shared" si="122"/>
        <v>13992</v>
      </c>
      <c r="G995" s="54">
        <f t="shared" si="127"/>
        <v>13992</v>
      </c>
      <c r="H995" s="25">
        <v>502516</v>
      </c>
      <c r="I995" s="25" t="s">
        <v>1774</v>
      </c>
      <c r="J995" s="25">
        <v>1</v>
      </c>
      <c r="K995" s="25">
        <v>1</v>
      </c>
      <c r="L995" s="25">
        <f t="shared" si="123"/>
        <v>0</v>
      </c>
      <c r="M995" s="25" t="s">
        <v>1164</v>
      </c>
      <c r="N995" s="45">
        <v>45850</v>
      </c>
      <c r="O995" s="54">
        <v>22657.5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24"/>
        <v>3</v>
      </c>
      <c r="Z995" s="25" t="str">
        <f t="shared" si="125"/>
        <v>Saturday</v>
      </c>
      <c r="AA995" s="25" t="str">
        <f t="shared" si="126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hidden="1" x14ac:dyDescent="0.25">
      <c r="A996" s="25">
        <f t="shared" si="128"/>
        <v>995</v>
      </c>
      <c r="B996" s="25" t="s">
        <v>883</v>
      </c>
      <c r="C996" s="45">
        <v>45835</v>
      </c>
      <c r="D996" s="45">
        <v>45845</v>
      </c>
      <c r="E996" s="8">
        <v>229.2</v>
      </c>
      <c r="F996" s="8">
        <f t="shared" si="122"/>
        <v>20169.599999999999</v>
      </c>
      <c r="G996" s="54">
        <f t="shared" si="127"/>
        <v>20169.599999999999</v>
      </c>
      <c r="H996" s="25">
        <v>502926</v>
      </c>
      <c r="I996" s="25" t="s">
        <v>1775</v>
      </c>
      <c r="J996" s="25">
        <v>1</v>
      </c>
      <c r="K996" s="25">
        <v>1</v>
      </c>
      <c r="L996" s="25">
        <f t="shared" si="123"/>
        <v>0</v>
      </c>
      <c r="M996" s="25" t="s">
        <v>971</v>
      </c>
      <c r="N996" s="45">
        <v>45847</v>
      </c>
      <c r="O996" s="54">
        <v>35526</v>
      </c>
      <c r="P996" s="25" t="s">
        <v>229</v>
      </c>
      <c r="Q996" s="25">
        <v>58152972625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Kolkata</v>
      </c>
      <c r="W996" s="56"/>
      <c r="X996" s="45">
        <v>45848</v>
      </c>
      <c r="Y996" s="25">
        <f t="shared" si="124"/>
        <v>1</v>
      </c>
      <c r="Z996" s="25" t="str">
        <f t="shared" si="125"/>
        <v>Wednesday</v>
      </c>
      <c r="AA996" s="25" t="str">
        <f t="shared" si="126"/>
        <v>Thursday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hidden="1" x14ac:dyDescent="0.25">
      <c r="A997" s="25">
        <f t="shared" si="128"/>
        <v>996</v>
      </c>
      <c r="B997" s="25" t="s">
        <v>883</v>
      </c>
      <c r="C997" s="45">
        <v>45835</v>
      </c>
      <c r="D997" s="45">
        <v>45845</v>
      </c>
      <c r="E997" s="8">
        <v>81.599999999999994</v>
      </c>
      <c r="F997" s="8">
        <f t="shared" si="122"/>
        <v>7180.7999999999993</v>
      </c>
      <c r="G997" s="54">
        <f t="shared" si="127"/>
        <v>7180.7999999999993</v>
      </c>
      <c r="H997" s="25">
        <v>502927</v>
      </c>
      <c r="I997" s="25" t="s">
        <v>1776</v>
      </c>
      <c r="J997" s="25">
        <v>1</v>
      </c>
      <c r="K997" s="25">
        <v>1</v>
      </c>
      <c r="L997" s="25">
        <f t="shared" si="123"/>
        <v>0</v>
      </c>
      <c r="M997" s="25" t="s">
        <v>1164</v>
      </c>
      <c r="N997" s="45">
        <v>45850</v>
      </c>
      <c r="O997" s="54">
        <v>11628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24"/>
        <v>3</v>
      </c>
      <c r="Z997" s="25" t="str">
        <f t="shared" si="125"/>
        <v>Saturday</v>
      </c>
      <c r="AA997" s="25" t="str">
        <f t="shared" si="126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hidden="1" x14ac:dyDescent="0.25">
      <c r="A998" s="25">
        <f t="shared" si="128"/>
        <v>997</v>
      </c>
      <c r="B998" s="25" t="s">
        <v>883</v>
      </c>
      <c r="C998" s="45">
        <v>45835</v>
      </c>
      <c r="D998" s="45">
        <v>45845</v>
      </c>
      <c r="E998" s="8">
        <v>172.8</v>
      </c>
      <c r="F998" s="8">
        <f t="shared" si="122"/>
        <v>15206.400000000001</v>
      </c>
      <c r="G998" s="54">
        <f t="shared" si="127"/>
        <v>15206.400000000001</v>
      </c>
      <c r="H998" s="25">
        <v>502928</v>
      </c>
      <c r="I998" s="25" t="s">
        <v>1776</v>
      </c>
      <c r="J998" s="25">
        <v>1</v>
      </c>
      <c r="K998" s="25">
        <v>1</v>
      </c>
      <c r="L998" s="25">
        <f t="shared" si="123"/>
        <v>0</v>
      </c>
      <c r="M998" s="25" t="s">
        <v>1164</v>
      </c>
      <c r="N998" s="45">
        <v>45850</v>
      </c>
      <c r="O998" s="54">
        <v>24624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24"/>
        <v>3</v>
      </c>
      <c r="Z998" s="25" t="str">
        <f t="shared" si="125"/>
        <v>Saturday</v>
      </c>
      <c r="AA998" s="25" t="str">
        <f t="shared" si="126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hidden="1" x14ac:dyDescent="0.25">
      <c r="A999" s="25">
        <f t="shared" si="128"/>
        <v>998</v>
      </c>
      <c r="B999" s="25" t="s">
        <v>883</v>
      </c>
      <c r="C999" s="45">
        <v>45835</v>
      </c>
      <c r="D999" s="45">
        <v>45845</v>
      </c>
      <c r="E999" s="8">
        <v>206.25</v>
      </c>
      <c r="F999" s="8">
        <f t="shared" si="122"/>
        <v>18150</v>
      </c>
      <c r="G999" s="54">
        <f t="shared" si="127"/>
        <v>18150</v>
      </c>
      <c r="H999" s="25">
        <v>505039</v>
      </c>
      <c r="I999" s="25" t="s">
        <v>140</v>
      </c>
      <c r="J999" s="25">
        <v>1</v>
      </c>
      <c r="K999" s="25">
        <v>1</v>
      </c>
      <c r="L999" s="25">
        <f t="shared" si="123"/>
        <v>0</v>
      </c>
      <c r="M999" s="25" t="s">
        <v>1164</v>
      </c>
      <c r="N999" s="45">
        <v>45850</v>
      </c>
      <c r="O999" s="54">
        <v>23512.5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24"/>
        <v>3</v>
      </c>
      <c r="Z999" s="25" t="str">
        <f t="shared" si="125"/>
        <v>Saturday</v>
      </c>
      <c r="AA999" s="25" t="str">
        <f t="shared" si="126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hidden="1" x14ac:dyDescent="0.25">
      <c r="A1000" s="25">
        <f t="shared" si="128"/>
        <v>999</v>
      </c>
      <c r="B1000" s="25" t="s">
        <v>883</v>
      </c>
      <c r="C1000" s="45">
        <v>45835</v>
      </c>
      <c r="D1000" s="45">
        <v>45845</v>
      </c>
      <c r="E1000" s="8">
        <v>151.19999999999999</v>
      </c>
      <c r="F1000" s="8">
        <f t="shared" si="122"/>
        <v>13305.599999999999</v>
      </c>
      <c r="G1000" s="54">
        <f t="shared" si="127"/>
        <v>13305.599999999999</v>
      </c>
      <c r="H1000" s="25">
        <v>505813</v>
      </c>
      <c r="I1000" s="25" t="s">
        <v>1777</v>
      </c>
      <c r="J1000" s="25">
        <v>1</v>
      </c>
      <c r="K1000" s="25">
        <v>1</v>
      </c>
      <c r="L1000" s="25">
        <f t="shared" si="123"/>
        <v>0</v>
      </c>
      <c r="M1000" s="25" t="s">
        <v>1164</v>
      </c>
      <c r="N1000" s="45">
        <v>45850</v>
      </c>
      <c r="O1000" s="54">
        <v>21546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24"/>
        <v>3</v>
      </c>
      <c r="Z1000" s="25" t="str">
        <f t="shared" si="125"/>
        <v>Saturday</v>
      </c>
      <c r="AA1000" s="25" t="str">
        <f t="shared" si="126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hidden="1" x14ac:dyDescent="0.25">
      <c r="A1001" s="25">
        <f t="shared" si="128"/>
        <v>1000</v>
      </c>
      <c r="B1001" s="25" t="s">
        <v>883</v>
      </c>
      <c r="C1001" s="45">
        <v>45835</v>
      </c>
      <c r="D1001" s="45">
        <v>45845</v>
      </c>
      <c r="E1001" s="8">
        <v>190.2</v>
      </c>
      <c r="F1001" s="8">
        <f t="shared" si="122"/>
        <v>16737.599999999999</v>
      </c>
      <c r="G1001" s="54">
        <f t="shared" si="127"/>
        <v>16737.599999999999</v>
      </c>
      <c r="H1001" s="25">
        <v>512306</v>
      </c>
      <c r="I1001" s="25" t="s">
        <v>1778</v>
      </c>
      <c r="J1001" s="25">
        <v>1</v>
      </c>
      <c r="K1001" s="25">
        <v>1</v>
      </c>
      <c r="L1001" s="25">
        <f t="shared" si="123"/>
        <v>0</v>
      </c>
      <c r="M1001" s="25" t="s">
        <v>1164</v>
      </c>
      <c r="N1001" s="45">
        <v>45850</v>
      </c>
      <c r="O1001" s="54">
        <v>27103.5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24"/>
        <v>3</v>
      </c>
      <c r="Z1001" s="25" t="str">
        <f t="shared" si="125"/>
        <v>Saturday</v>
      </c>
      <c r="AA1001" s="25" t="str">
        <f t="shared" si="126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hidden="1" x14ac:dyDescent="0.25">
      <c r="A1002" s="25">
        <f t="shared" si="128"/>
        <v>1001</v>
      </c>
      <c r="B1002" s="25" t="s">
        <v>883</v>
      </c>
      <c r="C1002" s="45">
        <v>45835</v>
      </c>
      <c r="D1002" s="45">
        <v>45845</v>
      </c>
      <c r="E1002" s="8">
        <v>151.80000000000001</v>
      </c>
      <c r="F1002" s="8">
        <f t="shared" si="122"/>
        <v>13358.400000000001</v>
      </c>
      <c r="G1002" s="54">
        <f t="shared" si="127"/>
        <v>13358.400000000001</v>
      </c>
      <c r="H1002" s="25">
        <v>576304</v>
      </c>
      <c r="I1002" s="25" t="s">
        <v>1353</v>
      </c>
      <c r="J1002" s="25">
        <v>1</v>
      </c>
      <c r="K1002" s="25">
        <v>1</v>
      </c>
      <c r="L1002" s="25">
        <f t="shared" si="123"/>
        <v>0</v>
      </c>
      <c r="M1002" s="25" t="s">
        <v>1164</v>
      </c>
      <c r="N1002" s="45">
        <v>45850</v>
      </c>
      <c r="O1002" s="54">
        <v>21631.5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24"/>
        <v>3</v>
      </c>
      <c r="Z1002" s="25" t="str">
        <f t="shared" si="125"/>
        <v>Saturday</v>
      </c>
      <c r="AA1002" s="25" t="str">
        <f t="shared" si="126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hidden="1" x14ac:dyDescent="0.25">
      <c r="A1003" s="25">
        <f t="shared" si="128"/>
        <v>1002</v>
      </c>
      <c r="B1003" s="25" t="s">
        <v>883</v>
      </c>
      <c r="C1003" s="45">
        <v>45835</v>
      </c>
      <c r="D1003" s="45">
        <v>45845</v>
      </c>
      <c r="E1003" s="8">
        <v>60.6</v>
      </c>
      <c r="F1003" s="8">
        <f t="shared" si="122"/>
        <v>5332.8</v>
      </c>
      <c r="G1003" s="54">
        <f t="shared" si="127"/>
        <v>5332.8</v>
      </c>
      <c r="H1003" s="25">
        <v>576402</v>
      </c>
      <c r="I1003" s="25" t="s">
        <v>1371</v>
      </c>
      <c r="J1003" s="25">
        <v>1</v>
      </c>
      <c r="K1003" s="25">
        <v>1</v>
      </c>
      <c r="L1003" s="25">
        <f t="shared" si="123"/>
        <v>0</v>
      </c>
      <c r="M1003" s="25" t="s">
        <v>1164</v>
      </c>
      <c r="N1003" s="45">
        <v>45850</v>
      </c>
      <c r="O1003" s="54">
        <v>8635.5</v>
      </c>
      <c r="P1003" s="25" t="s">
        <v>618</v>
      </c>
      <c r="Q1003" s="25">
        <v>58153121121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24"/>
        <v>3</v>
      </c>
      <c r="Z1003" s="25" t="str">
        <f t="shared" si="125"/>
        <v>Saturday</v>
      </c>
      <c r="AA1003" s="25" t="str">
        <f t="shared" si="126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hidden="1" x14ac:dyDescent="0.25">
      <c r="A1004" s="25">
        <f t="shared" si="128"/>
        <v>1003</v>
      </c>
      <c r="B1004" s="25" t="s">
        <v>883</v>
      </c>
      <c r="C1004" s="45">
        <v>45835</v>
      </c>
      <c r="D1004" s="45">
        <v>45845</v>
      </c>
      <c r="E1004" s="8">
        <v>421.8</v>
      </c>
      <c r="F1004" s="8">
        <f t="shared" si="122"/>
        <v>37118.400000000001</v>
      </c>
      <c r="G1004" s="54">
        <f t="shared" si="127"/>
        <v>37118.400000000001</v>
      </c>
      <c r="H1004" s="25">
        <v>587306</v>
      </c>
      <c r="I1004" s="25" t="s">
        <v>1779</v>
      </c>
      <c r="J1004" s="25">
        <v>1</v>
      </c>
      <c r="K1004" s="25">
        <v>1</v>
      </c>
      <c r="L1004" s="25">
        <f t="shared" si="123"/>
        <v>0</v>
      </c>
      <c r="M1004" s="25" t="s">
        <v>1167</v>
      </c>
      <c r="N1004" s="45">
        <v>45852</v>
      </c>
      <c r="O1004" s="54">
        <v>65379</v>
      </c>
      <c r="P1004" s="25" t="s">
        <v>27</v>
      </c>
      <c r="Q1004" s="25" t="s">
        <v>1198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Chandigarh</v>
      </c>
      <c r="W1004" s="56"/>
      <c r="X1004" s="45">
        <v>45853</v>
      </c>
      <c r="Y1004" s="25">
        <f t="shared" si="124"/>
        <v>1</v>
      </c>
      <c r="Z1004" s="25" t="str">
        <f t="shared" si="125"/>
        <v>Monday</v>
      </c>
      <c r="AA1004" s="25" t="str">
        <f t="shared" si="126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hidden="1" x14ac:dyDescent="0.25">
      <c r="A1005" s="25">
        <f t="shared" si="128"/>
        <v>1004</v>
      </c>
      <c r="B1005" s="25" t="s">
        <v>883</v>
      </c>
      <c r="C1005" s="45">
        <v>45835</v>
      </c>
      <c r="D1005" s="45">
        <v>45845</v>
      </c>
      <c r="E1005" s="8">
        <v>99</v>
      </c>
      <c r="F1005" s="8">
        <f t="shared" si="122"/>
        <v>8712</v>
      </c>
      <c r="G1005" s="54">
        <f t="shared" si="127"/>
        <v>8712</v>
      </c>
      <c r="H1005" s="25">
        <v>648003</v>
      </c>
      <c r="I1005" s="25" t="s">
        <v>1780</v>
      </c>
      <c r="J1005" s="25">
        <v>1</v>
      </c>
      <c r="K1005" s="25">
        <v>1</v>
      </c>
      <c r="L1005" s="25">
        <f t="shared" si="123"/>
        <v>0</v>
      </c>
      <c r="M1005" s="25" t="s">
        <v>971</v>
      </c>
      <c r="N1005" s="45">
        <v>45847</v>
      </c>
      <c r="O1005" s="54">
        <v>15345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24"/>
        <v>1</v>
      </c>
      <c r="Z1005" s="25" t="str">
        <f t="shared" si="125"/>
        <v>Wednesday</v>
      </c>
      <c r="AA1005" s="25" t="str">
        <f t="shared" si="126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hidden="1" x14ac:dyDescent="0.25">
      <c r="A1006" s="25">
        <f t="shared" si="128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22"/>
        <v>7444.7999999999993</v>
      </c>
      <c r="G1006" s="54">
        <f t="shared" si="127"/>
        <v>7444.7999999999993</v>
      </c>
      <c r="H1006" s="25">
        <v>651403</v>
      </c>
      <c r="I1006" s="25" t="s">
        <v>1781</v>
      </c>
      <c r="J1006" s="25">
        <v>1</v>
      </c>
      <c r="K1006" s="25">
        <v>1</v>
      </c>
      <c r="L1006" s="25">
        <f t="shared" si="123"/>
        <v>0</v>
      </c>
      <c r="M1006" s="25" t="s">
        <v>971</v>
      </c>
      <c r="N1006" s="45">
        <v>45847</v>
      </c>
      <c r="O1006" s="54">
        <v>13113</v>
      </c>
      <c r="P1006" s="25" t="s">
        <v>229</v>
      </c>
      <c r="Q1006" s="25">
        <v>58152972625</v>
      </c>
      <c r="R1006" s="25" t="s">
        <v>41</v>
      </c>
      <c r="S1006" s="3">
        <v>4</v>
      </c>
      <c r="T1006" s="55"/>
      <c r="U1006" s="25" t="s">
        <v>19</v>
      </c>
      <c r="V1006" s="25" t="str">
        <f>VLOOKUP(P1006,'Customer List'!B:C,2,)</f>
        <v>Kolkata</v>
      </c>
      <c r="W1006" s="56"/>
      <c r="X1006" s="45">
        <v>45848</v>
      </c>
      <c r="Y1006" s="25">
        <f t="shared" si="124"/>
        <v>1</v>
      </c>
      <c r="Z1006" s="25" t="str">
        <f t="shared" si="125"/>
        <v>Wednesday</v>
      </c>
      <c r="AA1006" s="25" t="str">
        <f t="shared" si="126"/>
        <v>Thursday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hidden="1" x14ac:dyDescent="0.25">
      <c r="A1007" s="25">
        <f t="shared" si="128"/>
        <v>1006</v>
      </c>
      <c r="B1007" s="25" t="s">
        <v>883</v>
      </c>
      <c r="C1007" s="45">
        <v>45835</v>
      </c>
      <c r="D1007" s="45">
        <v>45845</v>
      </c>
      <c r="E1007" s="8">
        <v>84.6</v>
      </c>
      <c r="F1007" s="8">
        <f t="shared" si="122"/>
        <v>7444.7999999999993</v>
      </c>
      <c r="G1007" s="54">
        <f t="shared" si="127"/>
        <v>7444.7999999999993</v>
      </c>
      <c r="H1007" s="25">
        <v>655207</v>
      </c>
      <c r="I1007" s="25" t="s">
        <v>1782</v>
      </c>
      <c r="J1007" s="25">
        <v>1</v>
      </c>
      <c r="K1007" s="25">
        <v>1</v>
      </c>
      <c r="L1007" s="25">
        <f t="shared" si="123"/>
        <v>0</v>
      </c>
      <c r="M1007" s="25" t="s">
        <v>920</v>
      </c>
      <c r="N1007" s="45">
        <v>45846</v>
      </c>
      <c r="O1007" s="54">
        <v>0</v>
      </c>
      <c r="P1007" s="25" t="s">
        <v>289</v>
      </c>
      <c r="Q1007" s="25">
        <v>58152921212</v>
      </c>
      <c r="R1007" s="25" t="s">
        <v>41</v>
      </c>
      <c r="S1007" s="3">
        <v>4</v>
      </c>
      <c r="T1007" s="55" t="s">
        <v>610</v>
      </c>
      <c r="U1007" s="25" t="s">
        <v>19</v>
      </c>
      <c r="V1007" s="25" t="str">
        <f>VLOOKUP(P1007,'Customer List'!B:C,2,)</f>
        <v>Banglore</v>
      </c>
      <c r="W1007" s="56"/>
      <c r="X1007" s="45">
        <v>45847</v>
      </c>
      <c r="Y1007" s="25">
        <f t="shared" si="124"/>
        <v>1</v>
      </c>
      <c r="Z1007" s="25" t="str">
        <f t="shared" si="125"/>
        <v>Tuesday</v>
      </c>
      <c r="AA1007" s="25" t="str">
        <f t="shared" si="126"/>
        <v>Wednesday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hidden="1" x14ac:dyDescent="0.25">
      <c r="A1008" s="25">
        <f t="shared" si="128"/>
        <v>1007</v>
      </c>
      <c r="B1008" s="25" t="s">
        <v>883</v>
      </c>
      <c r="C1008" s="45">
        <v>45835</v>
      </c>
      <c r="D1008" s="45">
        <v>45845</v>
      </c>
      <c r="E1008" s="8">
        <v>159</v>
      </c>
      <c r="F1008" s="8">
        <f t="shared" si="122"/>
        <v>13992</v>
      </c>
      <c r="G1008" s="54">
        <f t="shared" si="127"/>
        <v>13992</v>
      </c>
      <c r="H1008" s="25">
        <v>659702</v>
      </c>
      <c r="I1008" s="25" t="s">
        <v>1783</v>
      </c>
      <c r="J1008" s="25">
        <v>1</v>
      </c>
      <c r="K1008" s="25">
        <v>1</v>
      </c>
      <c r="L1008" s="25">
        <f t="shared" si="123"/>
        <v>0</v>
      </c>
      <c r="M1008" s="25" t="s">
        <v>1133</v>
      </c>
      <c r="N1008" s="45">
        <v>45849</v>
      </c>
      <c r="O1008" s="54">
        <v>24645</v>
      </c>
      <c r="P1008" s="25" t="s">
        <v>901</v>
      </c>
      <c r="Q1008" s="25" t="s">
        <v>637</v>
      </c>
      <c r="R1008" s="25" t="s">
        <v>725</v>
      </c>
      <c r="S1008" s="3">
        <v>4</v>
      </c>
      <c r="T1008" s="55"/>
      <c r="U1008" s="25" t="s">
        <v>19</v>
      </c>
      <c r="V1008" s="25" t="str">
        <f>VLOOKUP(P1008,'Customer List'!B:C,2,)</f>
        <v>Delhi</v>
      </c>
      <c r="W1008" s="56"/>
      <c r="X1008" s="45">
        <v>45849</v>
      </c>
      <c r="Y1008" s="25">
        <f t="shared" si="124"/>
        <v>0</v>
      </c>
      <c r="Z1008" s="25" t="str">
        <f t="shared" si="125"/>
        <v>Friday</v>
      </c>
      <c r="AA1008" s="25" t="str">
        <f t="shared" si="126"/>
        <v>Friday</v>
      </c>
      <c r="AB1008" s="25" t="str">
        <f>VLOOKUP(U1008,'Currency Sheet'!A:C,3,)</f>
        <v>DOLLAR</v>
      </c>
      <c r="AC1008" s="67" t="str">
        <f>VLOOKUP(P1008,'Customer List'!B:D,3,)</f>
        <v>Local</v>
      </c>
    </row>
    <row r="1009" spans="1:29" hidden="1" x14ac:dyDescent="0.25">
      <c r="A1009" s="25">
        <f t="shared" si="128"/>
        <v>1008</v>
      </c>
      <c r="B1009" s="25" t="s">
        <v>883</v>
      </c>
      <c r="C1009" s="45">
        <v>45835</v>
      </c>
      <c r="D1009" s="45">
        <v>45845</v>
      </c>
      <c r="E1009" s="8">
        <v>208.2</v>
      </c>
      <c r="F1009" s="8">
        <f t="shared" si="122"/>
        <v>18321.599999999999</v>
      </c>
      <c r="G1009" s="54">
        <f t="shared" si="127"/>
        <v>18321.599999999999</v>
      </c>
      <c r="H1009" s="25">
        <v>666404</v>
      </c>
      <c r="I1009" s="25" t="s">
        <v>1784</v>
      </c>
      <c r="J1009" s="25">
        <v>1</v>
      </c>
      <c r="K1009" s="25">
        <v>1</v>
      </c>
      <c r="L1009" s="25">
        <f t="shared" si="123"/>
        <v>0</v>
      </c>
      <c r="M1009" s="25" t="s">
        <v>925</v>
      </c>
      <c r="N1009" s="45">
        <v>45846</v>
      </c>
      <c r="O1009" s="54">
        <v>37649</v>
      </c>
      <c r="P1009" s="25" t="s">
        <v>899</v>
      </c>
      <c r="Q1009" s="25" t="s">
        <v>1129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Chandigarh</v>
      </c>
      <c r="W1009" s="56"/>
      <c r="X1009" s="45">
        <v>45847</v>
      </c>
      <c r="Y1009" s="25">
        <f t="shared" si="124"/>
        <v>1</v>
      </c>
      <c r="Z1009" s="25" t="str">
        <f t="shared" si="125"/>
        <v>Tuesday</v>
      </c>
      <c r="AA1009" s="25" t="str">
        <f t="shared" si="126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hidden="1" x14ac:dyDescent="0.25">
      <c r="A1010" s="25">
        <f t="shared" si="128"/>
        <v>1009</v>
      </c>
      <c r="B1010" s="25" t="s">
        <v>883</v>
      </c>
      <c r="C1010" s="45">
        <v>45835</v>
      </c>
      <c r="D1010" s="45">
        <v>45845</v>
      </c>
      <c r="E1010" s="8">
        <v>153</v>
      </c>
      <c r="F1010" s="8">
        <f t="shared" si="122"/>
        <v>13464</v>
      </c>
      <c r="G1010" s="54">
        <f t="shared" si="127"/>
        <v>13464</v>
      </c>
      <c r="H1010" s="25">
        <v>686019</v>
      </c>
      <c r="I1010" s="25" t="s">
        <v>1785</v>
      </c>
      <c r="J1010" s="25">
        <v>1</v>
      </c>
      <c r="K1010" s="25">
        <v>1</v>
      </c>
      <c r="L1010" s="25">
        <f t="shared" si="123"/>
        <v>0</v>
      </c>
      <c r="M1010" s="25" t="s">
        <v>1164</v>
      </c>
      <c r="N1010" s="45">
        <v>45850</v>
      </c>
      <c r="O1010" s="54">
        <v>17442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24"/>
        <v>3</v>
      </c>
      <c r="Z1010" s="25" t="str">
        <f t="shared" si="125"/>
        <v>Saturday</v>
      </c>
      <c r="AA1010" s="25" t="str">
        <f t="shared" si="126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hidden="1" x14ac:dyDescent="0.25">
      <c r="A1011" s="25">
        <f t="shared" si="128"/>
        <v>1010</v>
      </c>
      <c r="B1011" s="25" t="s">
        <v>883</v>
      </c>
      <c r="C1011" s="45">
        <v>45835</v>
      </c>
      <c r="D1011" s="45">
        <v>45845</v>
      </c>
      <c r="E1011" s="8">
        <v>84.6</v>
      </c>
      <c r="F1011" s="8">
        <f t="shared" si="122"/>
        <v>7444.7999999999993</v>
      </c>
      <c r="G1011" s="54">
        <f t="shared" si="127"/>
        <v>7444.7999999999993</v>
      </c>
      <c r="H1011" s="25">
        <v>686411</v>
      </c>
      <c r="I1011" s="25" t="s">
        <v>1786</v>
      </c>
      <c r="J1011" s="25">
        <v>1</v>
      </c>
      <c r="K1011" s="25">
        <v>1</v>
      </c>
      <c r="L1011" s="25">
        <f t="shared" si="123"/>
        <v>0</v>
      </c>
      <c r="M1011" s="25" t="s">
        <v>1164</v>
      </c>
      <c r="N1011" s="45">
        <v>45850</v>
      </c>
      <c r="O1011" s="54">
        <v>12055.5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24"/>
        <v>3</v>
      </c>
      <c r="Z1011" s="25" t="str">
        <f t="shared" si="125"/>
        <v>Saturday</v>
      </c>
      <c r="AA1011" s="25" t="str">
        <f t="shared" si="126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hidden="1" x14ac:dyDescent="0.25">
      <c r="A1012" s="25">
        <f t="shared" si="128"/>
        <v>1011</v>
      </c>
      <c r="B1012" s="25" t="s">
        <v>883</v>
      </c>
      <c r="C1012" s="45">
        <v>45835</v>
      </c>
      <c r="D1012" s="45">
        <v>45845</v>
      </c>
      <c r="E1012" s="8">
        <v>91.8</v>
      </c>
      <c r="F1012" s="8">
        <f t="shared" si="122"/>
        <v>8078.4</v>
      </c>
      <c r="G1012" s="54">
        <f t="shared" si="127"/>
        <v>8078.4</v>
      </c>
      <c r="H1012" s="25">
        <v>698905</v>
      </c>
      <c r="I1012" s="25" t="s">
        <v>1787</v>
      </c>
      <c r="J1012" s="25">
        <v>1</v>
      </c>
      <c r="K1012" s="25">
        <v>1</v>
      </c>
      <c r="L1012" s="25">
        <f t="shared" si="123"/>
        <v>0</v>
      </c>
      <c r="M1012" s="25" t="s">
        <v>1164</v>
      </c>
      <c r="N1012" s="45">
        <v>45850</v>
      </c>
      <c r="O1012" s="54">
        <v>13081.5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24"/>
        <v>3</v>
      </c>
      <c r="Z1012" s="25" t="str">
        <f t="shared" si="125"/>
        <v>Saturday</v>
      </c>
      <c r="AA1012" s="25" t="str">
        <f t="shared" si="126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hidden="1" x14ac:dyDescent="0.25">
      <c r="A1013" s="25">
        <f t="shared" si="128"/>
        <v>1012</v>
      </c>
      <c r="B1013" s="25" t="s">
        <v>883</v>
      </c>
      <c r="C1013" s="45">
        <v>45835</v>
      </c>
      <c r="D1013" s="45">
        <v>45845</v>
      </c>
      <c r="E1013" s="8">
        <v>4.2</v>
      </c>
      <c r="F1013" s="8">
        <f t="shared" si="122"/>
        <v>369.6</v>
      </c>
      <c r="G1013" s="54">
        <f t="shared" si="127"/>
        <v>369.6</v>
      </c>
      <c r="H1013" s="25">
        <v>740379</v>
      </c>
      <c r="I1013" s="25" t="s">
        <v>244</v>
      </c>
      <c r="J1013" s="25">
        <v>1</v>
      </c>
      <c r="K1013" s="25">
        <v>1</v>
      </c>
      <c r="L1013" s="25">
        <f t="shared" si="123"/>
        <v>0</v>
      </c>
      <c r="M1013" s="25" t="s">
        <v>1009</v>
      </c>
      <c r="N1013" s="45">
        <v>45848</v>
      </c>
      <c r="O1013" s="54">
        <v>565.25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24"/>
        <v>0</v>
      </c>
      <c r="Z1013" s="25" t="str">
        <f t="shared" si="125"/>
        <v>Thursday</v>
      </c>
      <c r="AA1013" s="25" t="str">
        <f t="shared" si="126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hidden="1" x14ac:dyDescent="0.25">
      <c r="A1014" s="25">
        <f t="shared" si="128"/>
        <v>1013</v>
      </c>
      <c r="B1014" s="25" t="s">
        <v>883</v>
      </c>
      <c r="C1014" s="45">
        <v>45835</v>
      </c>
      <c r="D1014" s="45">
        <v>45845</v>
      </c>
      <c r="E1014" s="8">
        <v>176.4</v>
      </c>
      <c r="F1014" s="8">
        <f t="shared" si="122"/>
        <v>15523.2</v>
      </c>
      <c r="G1014" s="54">
        <f t="shared" si="127"/>
        <v>15523.2</v>
      </c>
      <c r="H1014" s="25">
        <v>740851</v>
      </c>
      <c r="I1014" s="25" t="s">
        <v>2814</v>
      </c>
      <c r="J1014" s="25">
        <v>1</v>
      </c>
      <c r="K1014" s="25">
        <v>1</v>
      </c>
      <c r="L1014" s="25">
        <f t="shared" si="123"/>
        <v>0</v>
      </c>
      <c r="M1014" s="25" t="s">
        <v>1009</v>
      </c>
      <c r="N1014" s="45">
        <v>45848</v>
      </c>
      <c r="O1014" s="54">
        <v>23740.5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24"/>
        <v>0</v>
      </c>
      <c r="Z1014" s="25" t="str">
        <f t="shared" si="125"/>
        <v>Thursday</v>
      </c>
      <c r="AA1014" s="25" t="str">
        <f t="shared" si="126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hidden="1" x14ac:dyDescent="0.25">
      <c r="A1015" s="25">
        <f t="shared" si="128"/>
        <v>1014</v>
      </c>
      <c r="B1015" s="25" t="s">
        <v>883</v>
      </c>
      <c r="C1015" s="45">
        <v>45835</v>
      </c>
      <c r="D1015" s="45">
        <v>45845</v>
      </c>
      <c r="E1015" s="8">
        <v>35.4</v>
      </c>
      <c r="F1015" s="8">
        <f t="shared" si="122"/>
        <v>3115.2</v>
      </c>
      <c r="G1015" s="54">
        <f t="shared" si="127"/>
        <v>3115.2</v>
      </c>
      <c r="H1015" s="25">
        <v>740852</v>
      </c>
      <c r="I1015" s="25" t="s">
        <v>1788</v>
      </c>
      <c r="J1015" s="25">
        <v>1</v>
      </c>
      <c r="K1015" s="25">
        <v>1</v>
      </c>
      <c r="L1015" s="25">
        <f t="shared" si="123"/>
        <v>0</v>
      </c>
      <c r="M1015" s="25" t="s">
        <v>1009</v>
      </c>
      <c r="N1015" s="45">
        <v>45848</v>
      </c>
      <c r="O1015" s="54">
        <v>4764.25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24"/>
        <v>0</v>
      </c>
      <c r="Z1015" s="25" t="str">
        <f t="shared" si="125"/>
        <v>Thursday</v>
      </c>
      <c r="AA1015" s="25" t="str">
        <f t="shared" si="126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hidden="1" x14ac:dyDescent="0.25">
      <c r="A1016" s="25">
        <f t="shared" si="128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22"/>
        <v>6230.4</v>
      </c>
      <c r="G1016" s="54">
        <f t="shared" si="127"/>
        <v>6230.4</v>
      </c>
      <c r="H1016" s="25">
        <v>740854</v>
      </c>
      <c r="I1016" s="25" t="s">
        <v>2815</v>
      </c>
      <c r="J1016" s="25">
        <v>1</v>
      </c>
      <c r="K1016" s="25">
        <v>1</v>
      </c>
      <c r="L1016" s="25">
        <f t="shared" si="123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24"/>
        <v>0</v>
      </c>
      <c r="Z1016" s="25" t="str">
        <f t="shared" si="125"/>
        <v>Thursday</v>
      </c>
      <c r="AA1016" s="25" t="str">
        <f t="shared" si="126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hidden="1" x14ac:dyDescent="0.25">
      <c r="A1017" s="25">
        <f t="shared" si="128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22"/>
        <v>6230.4</v>
      </c>
      <c r="G1017" s="54">
        <f t="shared" si="127"/>
        <v>6230.4</v>
      </c>
      <c r="H1017" s="25">
        <v>740856</v>
      </c>
      <c r="I1017" s="25" t="s">
        <v>2816</v>
      </c>
      <c r="J1017" s="25">
        <v>1</v>
      </c>
      <c r="K1017" s="25">
        <v>1</v>
      </c>
      <c r="L1017" s="25">
        <f t="shared" si="123"/>
        <v>0</v>
      </c>
      <c r="M1017" s="25" t="s">
        <v>1009</v>
      </c>
      <c r="N1017" s="45">
        <v>45848</v>
      </c>
      <c r="O1017" s="54">
        <v>9528.5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24"/>
        <v>0</v>
      </c>
      <c r="Z1017" s="25" t="str">
        <f t="shared" si="125"/>
        <v>Thursday</v>
      </c>
      <c r="AA1017" s="25" t="str">
        <f t="shared" si="126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hidden="1" x14ac:dyDescent="0.25">
      <c r="A1018" s="25">
        <f t="shared" si="128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22"/>
        <v>6230.4</v>
      </c>
      <c r="G1018" s="54">
        <f t="shared" si="127"/>
        <v>6230.4</v>
      </c>
      <c r="H1018" s="25">
        <v>740858</v>
      </c>
      <c r="I1018" s="25" t="s">
        <v>2817</v>
      </c>
      <c r="J1018" s="25">
        <v>1</v>
      </c>
      <c r="K1018" s="25">
        <v>1</v>
      </c>
      <c r="L1018" s="25">
        <f t="shared" si="123"/>
        <v>0</v>
      </c>
      <c r="M1018" s="25" t="s">
        <v>1009</v>
      </c>
      <c r="N1018" s="45">
        <v>45848</v>
      </c>
      <c r="O1018" s="54">
        <v>9528.6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24"/>
        <v>0</v>
      </c>
      <c r="Z1018" s="25" t="str">
        <f t="shared" si="125"/>
        <v>Thursday</v>
      </c>
      <c r="AA1018" s="25" t="str">
        <f t="shared" si="126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hidden="1" x14ac:dyDescent="0.25">
      <c r="A1019" s="25">
        <f t="shared" si="128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22"/>
        <v>6230.4</v>
      </c>
      <c r="G1019" s="54">
        <f t="shared" si="127"/>
        <v>6230.4</v>
      </c>
      <c r="H1019" s="25">
        <v>740860</v>
      </c>
      <c r="I1019" s="25" t="s">
        <v>2818</v>
      </c>
      <c r="J1019" s="25">
        <v>1</v>
      </c>
      <c r="K1019" s="25">
        <v>1</v>
      </c>
      <c r="L1019" s="25">
        <f t="shared" si="123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24"/>
        <v>0</v>
      </c>
      <c r="Z1019" s="25" t="str">
        <f t="shared" si="125"/>
        <v>Thursday</v>
      </c>
      <c r="AA1019" s="25" t="str">
        <f t="shared" si="126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hidden="1" x14ac:dyDescent="0.25">
      <c r="A1020" s="25">
        <f t="shared" si="128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22"/>
        <v>6230.4</v>
      </c>
      <c r="G1020" s="54">
        <f t="shared" si="127"/>
        <v>6230.4</v>
      </c>
      <c r="H1020" s="25">
        <v>740861</v>
      </c>
      <c r="I1020" s="25" t="s">
        <v>2819</v>
      </c>
      <c r="J1020" s="25">
        <v>1</v>
      </c>
      <c r="K1020" s="25">
        <v>1</v>
      </c>
      <c r="L1020" s="25">
        <f t="shared" si="123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24"/>
        <v>0</v>
      </c>
      <c r="Z1020" s="25" t="str">
        <f t="shared" si="125"/>
        <v>Thursday</v>
      </c>
      <c r="AA1020" s="25" t="str">
        <f t="shared" si="126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hidden="1" x14ac:dyDescent="0.25">
      <c r="A1021" s="25">
        <f t="shared" si="128"/>
        <v>1020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22"/>
        <v>6230.4</v>
      </c>
      <c r="G1021" s="54">
        <f t="shared" si="127"/>
        <v>6230.4</v>
      </c>
      <c r="H1021" s="25">
        <v>740865</v>
      </c>
      <c r="I1021" s="25" t="s">
        <v>2820</v>
      </c>
      <c r="J1021" s="25">
        <v>1</v>
      </c>
      <c r="K1021" s="25">
        <v>1</v>
      </c>
      <c r="L1021" s="25">
        <f t="shared" si="123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24"/>
        <v>0</v>
      </c>
      <c r="Z1021" s="25" t="str">
        <f t="shared" si="125"/>
        <v>Thursday</v>
      </c>
      <c r="AA1021" s="25" t="str">
        <f t="shared" si="126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hidden="1" x14ac:dyDescent="0.25">
      <c r="A1022" s="25">
        <f t="shared" si="128"/>
        <v>1021</v>
      </c>
      <c r="B1022" s="25" t="s">
        <v>883</v>
      </c>
      <c r="C1022" s="45">
        <v>45835</v>
      </c>
      <c r="D1022" s="45">
        <v>45845</v>
      </c>
      <c r="E1022" s="8">
        <v>1056.6000000000001</v>
      </c>
      <c r="F1022" s="8">
        <f t="shared" si="122"/>
        <v>92980.800000000017</v>
      </c>
      <c r="G1022" s="54">
        <f t="shared" si="127"/>
        <v>557884.80000000005</v>
      </c>
      <c r="H1022" s="25">
        <v>740929</v>
      </c>
      <c r="I1022" s="25" t="s">
        <v>1789</v>
      </c>
      <c r="J1022" s="25">
        <v>6</v>
      </c>
      <c r="K1022" s="25">
        <v>6</v>
      </c>
      <c r="L1022" s="25">
        <f t="shared" si="123"/>
        <v>0</v>
      </c>
      <c r="M1022" s="25" t="s">
        <v>905</v>
      </c>
      <c r="N1022" s="45">
        <v>45846</v>
      </c>
      <c r="O1022" s="54">
        <v>982638</v>
      </c>
      <c r="P1022" s="25" t="s">
        <v>902</v>
      </c>
      <c r="Q1022" s="25">
        <v>58152921024</v>
      </c>
      <c r="R1022" s="25" t="s">
        <v>41</v>
      </c>
      <c r="S1022" s="3">
        <v>4</v>
      </c>
      <c r="T1022" s="55"/>
      <c r="U1022" s="25" t="s">
        <v>19</v>
      </c>
      <c r="V1022" s="25" t="str">
        <f>VLOOKUP(P1022,'Customer List'!B:C,2,)</f>
        <v>Banglore</v>
      </c>
      <c r="W1022" s="56"/>
      <c r="X1022" s="45">
        <v>45847</v>
      </c>
      <c r="Y1022" s="25">
        <f t="shared" si="124"/>
        <v>1</v>
      </c>
      <c r="Z1022" s="25" t="str">
        <f t="shared" si="125"/>
        <v>Tuesday</v>
      </c>
      <c r="AA1022" s="25" t="str">
        <f t="shared" si="126"/>
        <v>Wednesday</v>
      </c>
      <c r="AB1022" s="25" t="str">
        <f>VLOOKUP(U1022,'Currency Sheet'!A:C,3,)</f>
        <v>DOLLAR</v>
      </c>
      <c r="AC1022" s="67" t="str">
        <f>VLOOKUP(P1022,'Customer List'!B:D,3,)</f>
        <v>OutStation</v>
      </c>
    </row>
    <row r="1023" spans="1:29" hidden="1" x14ac:dyDescent="0.25">
      <c r="A1023" s="25">
        <f t="shared" si="128"/>
        <v>1022</v>
      </c>
      <c r="B1023" s="25" t="s">
        <v>883</v>
      </c>
      <c r="C1023" s="45">
        <v>45835</v>
      </c>
      <c r="D1023" s="45">
        <v>45845</v>
      </c>
      <c r="E1023" s="8">
        <v>986.4</v>
      </c>
      <c r="F1023" s="8">
        <f t="shared" si="122"/>
        <v>86803.199999999997</v>
      </c>
      <c r="G1023" s="54">
        <f t="shared" si="127"/>
        <v>86803.199999999997</v>
      </c>
      <c r="H1023" s="25">
        <v>741044</v>
      </c>
      <c r="I1023" s="25" t="s">
        <v>1790</v>
      </c>
      <c r="J1023" s="25">
        <v>1</v>
      </c>
      <c r="K1023" s="25">
        <v>1</v>
      </c>
      <c r="L1023" s="25">
        <f t="shared" si="123"/>
        <v>0</v>
      </c>
      <c r="M1023" s="25" t="s">
        <v>813</v>
      </c>
      <c r="N1023" s="45">
        <v>45916</v>
      </c>
      <c r="O1023" s="54">
        <v>0</v>
      </c>
      <c r="P1023" s="25" t="s">
        <v>1148</v>
      </c>
      <c r="Q1023" s="25" t="s">
        <v>1131</v>
      </c>
      <c r="R1023" s="25" t="s">
        <v>638</v>
      </c>
      <c r="S1023" s="3">
        <v>4</v>
      </c>
      <c r="T1023" s="55" t="s">
        <v>3635</v>
      </c>
      <c r="U1023" s="25" t="s">
        <v>19</v>
      </c>
      <c r="V1023" s="25" t="str">
        <f>VLOOKUP(P1023,'Customer List'!B:C,2,)</f>
        <v>DELHI</v>
      </c>
      <c r="W1023" s="56"/>
      <c r="X1023" s="45"/>
      <c r="Y1023" s="25" t="str">
        <f t="shared" si="124"/>
        <v/>
      </c>
      <c r="Z1023" s="25" t="str">
        <f t="shared" si="125"/>
        <v>Tuesday</v>
      </c>
      <c r="AA1023" s="25" t="str">
        <f t="shared" si="126"/>
        <v/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hidden="1" x14ac:dyDescent="0.25">
      <c r="A1024" s="25">
        <f t="shared" si="128"/>
        <v>1023</v>
      </c>
      <c r="B1024" s="25" t="s">
        <v>883</v>
      </c>
      <c r="C1024" s="45">
        <v>45835</v>
      </c>
      <c r="D1024" s="45">
        <v>45845</v>
      </c>
      <c r="E1024" s="8">
        <v>534.30000000000007</v>
      </c>
      <c r="F1024" s="8">
        <f t="shared" si="122"/>
        <v>47018.400000000009</v>
      </c>
      <c r="G1024" s="54">
        <f t="shared" si="127"/>
        <v>282110.40000000002</v>
      </c>
      <c r="H1024" s="25">
        <v>741271</v>
      </c>
      <c r="I1024" s="25" t="s">
        <v>1791</v>
      </c>
      <c r="J1024" s="25">
        <v>6</v>
      </c>
      <c r="K1024" s="25">
        <v>6</v>
      </c>
      <c r="L1024" s="25">
        <f t="shared" si="123"/>
        <v>0</v>
      </c>
      <c r="M1024" s="25" t="s">
        <v>905</v>
      </c>
      <c r="N1024" s="45">
        <v>45846</v>
      </c>
      <c r="O1024" s="54">
        <v>458676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24"/>
        <v>1</v>
      </c>
      <c r="Z1024" s="25" t="str">
        <f t="shared" si="125"/>
        <v>Tuesday</v>
      </c>
      <c r="AA1024" s="25" t="str">
        <f t="shared" si="126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hidden="1" x14ac:dyDescent="0.25">
      <c r="A1025" s="25">
        <f t="shared" si="128"/>
        <v>1024</v>
      </c>
      <c r="B1025" s="25" t="s">
        <v>883</v>
      </c>
      <c r="C1025" s="45">
        <v>45835</v>
      </c>
      <c r="D1025" s="45">
        <v>45845</v>
      </c>
      <c r="E1025" s="8">
        <v>70.8</v>
      </c>
      <c r="F1025" s="8">
        <f t="shared" si="122"/>
        <v>6230.4</v>
      </c>
      <c r="G1025" s="54">
        <f t="shared" si="127"/>
        <v>6230.4</v>
      </c>
      <c r="H1025" s="25">
        <v>741446</v>
      </c>
      <c r="I1025" s="25" t="s">
        <v>1792</v>
      </c>
      <c r="J1025" s="25">
        <v>1</v>
      </c>
      <c r="K1025" s="25">
        <v>1</v>
      </c>
      <c r="L1025" s="25">
        <f t="shared" si="123"/>
        <v>0</v>
      </c>
      <c r="M1025" s="25" t="s">
        <v>1009</v>
      </c>
      <c r="N1025" s="45">
        <v>45848</v>
      </c>
      <c r="O1025" s="54">
        <v>9528.5</v>
      </c>
      <c r="P1025" s="25" t="s">
        <v>17</v>
      </c>
      <c r="Q1025" s="25" t="s">
        <v>637</v>
      </c>
      <c r="R1025" s="25" t="s">
        <v>638</v>
      </c>
      <c r="S1025" s="3">
        <v>4</v>
      </c>
      <c r="T1025" s="55"/>
      <c r="U1025" s="25" t="s">
        <v>19</v>
      </c>
      <c r="V1025" s="25" t="str">
        <f>VLOOKUP(P1025,'Customer List'!B:C,2,)</f>
        <v>Delhi</v>
      </c>
      <c r="W1025" s="56"/>
      <c r="X1025" s="45">
        <v>45848</v>
      </c>
      <c r="Y1025" s="25">
        <f t="shared" si="124"/>
        <v>0</v>
      </c>
      <c r="Z1025" s="25" t="str">
        <f t="shared" si="125"/>
        <v>Thursday</v>
      </c>
      <c r="AA1025" s="25" t="str">
        <f t="shared" si="126"/>
        <v>Thursday</v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hidden="1" x14ac:dyDescent="0.25">
      <c r="A1026" s="25">
        <f t="shared" si="128"/>
        <v>1025</v>
      </c>
      <c r="B1026" s="25" t="s">
        <v>883</v>
      </c>
      <c r="C1026" s="45">
        <v>45835</v>
      </c>
      <c r="D1026" s="45">
        <v>45845</v>
      </c>
      <c r="E1026" s="8">
        <v>133.80000000000001</v>
      </c>
      <c r="F1026" s="8">
        <f t="shared" si="122"/>
        <v>11774.400000000001</v>
      </c>
      <c r="G1026" s="54">
        <f t="shared" si="127"/>
        <v>11774.400000000001</v>
      </c>
      <c r="H1026" s="25">
        <v>764202</v>
      </c>
      <c r="I1026" s="25" t="s">
        <v>1793</v>
      </c>
      <c r="J1026" s="25">
        <v>1</v>
      </c>
      <c r="K1026" s="25">
        <v>1</v>
      </c>
      <c r="L1026" s="25">
        <f t="shared" si="123"/>
        <v>0</v>
      </c>
      <c r="M1026" s="25" t="s">
        <v>971</v>
      </c>
      <c r="N1026" s="45">
        <v>45847</v>
      </c>
      <c r="O1026" s="54">
        <v>20739</v>
      </c>
      <c r="P1026" s="25" t="s">
        <v>229</v>
      </c>
      <c r="Q1026" s="25">
        <v>58152972625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Kolkata</v>
      </c>
      <c r="W1026" s="56"/>
      <c r="X1026" s="45">
        <v>45848</v>
      </c>
      <c r="Y1026" s="25">
        <f t="shared" si="124"/>
        <v>1</v>
      </c>
      <c r="Z1026" s="25" t="str">
        <f t="shared" si="125"/>
        <v>Wednesday</v>
      </c>
      <c r="AA1026" s="25" t="str">
        <f t="shared" si="126"/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hidden="1" x14ac:dyDescent="0.25">
      <c r="A1027" s="25">
        <f t="shared" si="128"/>
        <v>1026</v>
      </c>
      <c r="B1027" s="25" t="s">
        <v>883</v>
      </c>
      <c r="C1027" s="45">
        <v>45835</v>
      </c>
      <c r="D1027" s="45">
        <v>45845</v>
      </c>
      <c r="E1027" s="8">
        <v>264</v>
      </c>
      <c r="F1027" s="8">
        <f t="shared" ref="F1027:F1090" si="129">IF(AB1027="DOLLAR",E1027*88,E1027)</f>
        <v>23232</v>
      </c>
      <c r="G1027" s="54">
        <f t="shared" si="127"/>
        <v>23232</v>
      </c>
      <c r="H1027" s="25">
        <v>781804</v>
      </c>
      <c r="I1027" s="25" t="s">
        <v>1794</v>
      </c>
      <c r="J1027" s="25">
        <v>1</v>
      </c>
      <c r="K1027" s="25">
        <v>1</v>
      </c>
      <c r="L1027" s="25">
        <f t="shared" ref="L1027:L1090" si="130">J1027-K1027</f>
        <v>0</v>
      </c>
      <c r="M1027" s="25" t="s">
        <v>983</v>
      </c>
      <c r="N1027" s="45">
        <v>45847</v>
      </c>
      <c r="O1027" s="54">
        <v>40920</v>
      </c>
      <c r="P1027" s="25" t="s">
        <v>622</v>
      </c>
      <c r="Q1027" s="25">
        <v>58152972161</v>
      </c>
      <c r="R1027" s="25" t="s">
        <v>41</v>
      </c>
      <c r="S1027" s="3">
        <v>-20</v>
      </c>
      <c r="T1027" s="55"/>
      <c r="U1027" s="25" t="s">
        <v>19</v>
      </c>
      <c r="V1027" s="25" t="str">
        <f>VLOOKUP(P1027,'Customer List'!B:C,2,)</f>
        <v>Hyderabad</v>
      </c>
      <c r="W1027" s="56"/>
      <c r="X1027" s="45">
        <v>45848</v>
      </c>
      <c r="Y1027" s="25">
        <f t="shared" ref="Y1027:Y1090" si="131">IF(X1027="", "", X1027-N1027)</f>
        <v>1</v>
      </c>
      <c r="Z1027" s="25" t="str">
        <f t="shared" ref="Z1027:Z1090" si="132">IF(N1027="", "", TEXT(N1027, "dddd"))</f>
        <v>Wednesday</v>
      </c>
      <c r="AA1027" s="25" t="str">
        <f t="shared" ref="AA1027:AA1090" si="133">IF(X1027="", "", TEXT(X1027, "dddd"))</f>
        <v>Thursday</v>
      </c>
      <c r="AB1027" s="25" t="str">
        <f>VLOOKUP(U1027,'Currency Sheet'!A:C,3,)</f>
        <v>DOLLAR</v>
      </c>
      <c r="AC1027" s="67" t="str">
        <f>VLOOKUP(P1027,'Customer List'!B:D,3,)</f>
        <v>OutStation</v>
      </c>
    </row>
    <row r="1028" spans="1:29" hidden="1" x14ac:dyDescent="0.25">
      <c r="A1028" s="25">
        <f t="shared" si="128"/>
        <v>1027</v>
      </c>
      <c r="B1028" s="25" t="s">
        <v>889</v>
      </c>
      <c r="C1028" s="45">
        <v>45838</v>
      </c>
      <c r="D1028" s="45">
        <v>45845</v>
      </c>
      <c r="E1028" s="8">
        <v>37.799999999999997</v>
      </c>
      <c r="F1028" s="8">
        <f t="shared" si="129"/>
        <v>3326.3999999999996</v>
      </c>
      <c r="G1028" s="54">
        <f t="shared" si="127"/>
        <v>3326.3999999999996</v>
      </c>
      <c r="H1028" s="25">
        <v>100339</v>
      </c>
      <c r="I1028" s="25" t="s">
        <v>1537</v>
      </c>
      <c r="J1028" s="25">
        <v>1</v>
      </c>
      <c r="K1028" s="25">
        <v>1</v>
      </c>
      <c r="L1028" s="25">
        <f t="shared" si="130"/>
        <v>0</v>
      </c>
      <c r="M1028" s="25" t="s">
        <v>2046</v>
      </c>
      <c r="N1028" s="45">
        <v>45863</v>
      </c>
      <c r="O1028" s="54">
        <v>0</v>
      </c>
      <c r="P1028" s="25" t="s">
        <v>154</v>
      </c>
      <c r="Q1028" s="25" t="s">
        <v>1131</v>
      </c>
      <c r="R1028" s="25" t="s">
        <v>2044</v>
      </c>
      <c r="S1028" s="3">
        <v>4</v>
      </c>
      <c r="T1028" s="55" t="s">
        <v>2045</v>
      </c>
      <c r="U1028" s="25" t="s">
        <v>19</v>
      </c>
      <c r="V1028" s="25" t="str">
        <f>VLOOKUP(P1028,'Customer List'!B:C,2,)</f>
        <v>Noida</v>
      </c>
      <c r="W1028" s="56"/>
      <c r="X1028" s="45"/>
      <c r="Y1028" s="25" t="str">
        <f t="shared" si="131"/>
        <v/>
      </c>
      <c r="Z1028" s="25" t="str">
        <f t="shared" si="132"/>
        <v>Friday</v>
      </c>
      <c r="AA1028" s="25" t="str">
        <f t="shared" si="133"/>
        <v/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hidden="1" x14ac:dyDescent="0.25">
      <c r="A1029" s="25">
        <f t="shared" si="128"/>
        <v>1028</v>
      </c>
      <c r="B1029" s="25" t="s">
        <v>889</v>
      </c>
      <c r="C1029" s="45">
        <v>45838</v>
      </c>
      <c r="D1029" s="45">
        <v>45845</v>
      </c>
      <c r="E1029" s="8">
        <v>54</v>
      </c>
      <c r="F1029" s="8">
        <f t="shared" si="129"/>
        <v>4752</v>
      </c>
      <c r="G1029" s="54">
        <f t="shared" ref="G1029:G1092" si="134">F1029*J1029</f>
        <v>4752</v>
      </c>
      <c r="H1029" s="25">
        <v>101227</v>
      </c>
      <c r="I1029" s="25" t="s">
        <v>1795</v>
      </c>
      <c r="J1029" s="25">
        <v>1</v>
      </c>
      <c r="K1029" s="25">
        <v>1</v>
      </c>
      <c r="L1029" s="25">
        <f t="shared" si="130"/>
        <v>0</v>
      </c>
      <c r="M1029" s="25" t="s">
        <v>1230</v>
      </c>
      <c r="N1029" s="45">
        <v>45854</v>
      </c>
      <c r="O1029" s="54">
        <v>9765</v>
      </c>
      <c r="P1029" s="25" t="s">
        <v>907</v>
      </c>
      <c r="Q1029" s="25" t="s">
        <v>637</v>
      </c>
      <c r="R1029" s="25" t="s">
        <v>638</v>
      </c>
      <c r="S1029" s="3">
        <v>4</v>
      </c>
      <c r="T1029" s="55" t="s">
        <v>890</v>
      </c>
      <c r="U1029" s="25" t="s">
        <v>19</v>
      </c>
      <c r="V1029" s="25" t="str">
        <f>VLOOKUP(P1029,'Customer List'!B:C,2,)</f>
        <v>Delhi</v>
      </c>
      <c r="W1029" s="56"/>
      <c r="X1029" s="45">
        <v>45854</v>
      </c>
      <c r="Y1029" s="25">
        <f t="shared" si="131"/>
        <v>0</v>
      </c>
      <c r="Z1029" s="25" t="str">
        <f t="shared" si="132"/>
        <v>Wednesday</v>
      </c>
      <c r="AA1029" s="25" t="str">
        <f t="shared" si="133"/>
        <v>Wednesday</v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hidden="1" x14ac:dyDescent="0.25">
      <c r="A1030" s="25">
        <f t="shared" ref="A1030:A1093" si="135">A1029+1</f>
        <v>1029</v>
      </c>
      <c r="B1030" s="25" t="s">
        <v>889</v>
      </c>
      <c r="C1030" s="45">
        <v>45838</v>
      </c>
      <c r="D1030" s="45">
        <v>45845</v>
      </c>
      <c r="E1030" s="8">
        <v>66</v>
      </c>
      <c r="F1030" s="8">
        <f t="shared" si="129"/>
        <v>5808</v>
      </c>
      <c r="G1030" s="54">
        <f t="shared" si="134"/>
        <v>5808</v>
      </c>
      <c r="H1030" s="25">
        <v>102115</v>
      </c>
      <c r="I1030" s="25" t="s">
        <v>1664</v>
      </c>
      <c r="J1030" s="25">
        <v>1</v>
      </c>
      <c r="K1030" s="25">
        <v>1</v>
      </c>
      <c r="L1030" s="25">
        <f t="shared" si="130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/>
      <c r="Y1030" s="25" t="str">
        <f t="shared" si="131"/>
        <v/>
      </c>
      <c r="Z1030" s="25" t="str">
        <f t="shared" si="132"/>
        <v>Friday</v>
      </c>
      <c r="AA1030" s="25" t="str">
        <f t="shared" si="133"/>
        <v/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hidden="1" x14ac:dyDescent="0.25">
      <c r="A1031" s="25">
        <f t="shared" si="135"/>
        <v>1030</v>
      </c>
      <c r="B1031" s="25" t="s">
        <v>889</v>
      </c>
      <c r="C1031" s="45">
        <v>45838</v>
      </c>
      <c r="D1031" s="45">
        <v>45845</v>
      </c>
      <c r="E1031" s="8">
        <v>151.80000000000001</v>
      </c>
      <c r="F1031" s="8">
        <f t="shared" si="129"/>
        <v>13358.400000000001</v>
      </c>
      <c r="G1031" s="54">
        <f t="shared" si="134"/>
        <v>13358.400000000001</v>
      </c>
      <c r="H1031" s="25">
        <v>103144</v>
      </c>
      <c r="I1031" s="25" t="s">
        <v>1796</v>
      </c>
      <c r="J1031" s="25">
        <v>1</v>
      </c>
      <c r="K1031" s="25">
        <v>1</v>
      </c>
      <c r="L1031" s="25">
        <f t="shared" si="130"/>
        <v>0</v>
      </c>
      <c r="M1031" s="25" t="s">
        <v>990</v>
      </c>
      <c r="N1031" s="45">
        <v>45847</v>
      </c>
      <c r="O1031" s="54">
        <v>22744.7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31"/>
        <v>2</v>
      </c>
      <c r="Z1031" s="25" t="str">
        <f t="shared" si="132"/>
        <v>Wednesday</v>
      </c>
      <c r="AA1031" s="25" t="str">
        <f t="shared" si="133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hidden="1" x14ac:dyDescent="0.25">
      <c r="A1032" s="25">
        <f t="shared" si="135"/>
        <v>1031</v>
      </c>
      <c r="B1032" s="25" t="s">
        <v>889</v>
      </c>
      <c r="C1032" s="45">
        <v>45838</v>
      </c>
      <c r="D1032" s="45">
        <v>45845</v>
      </c>
      <c r="E1032" s="8">
        <v>63</v>
      </c>
      <c r="F1032" s="8">
        <f t="shared" si="129"/>
        <v>5544</v>
      </c>
      <c r="G1032" s="54">
        <f t="shared" si="134"/>
        <v>5544</v>
      </c>
      <c r="H1032" s="25">
        <v>103206</v>
      </c>
      <c r="I1032" s="25" t="s">
        <v>1797</v>
      </c>
      <c r="J1032" s="25">
        <v>1</v>
      </c>
      <c r="K1032" s="25">
        <v>1</v>
      </c>
      <c r="L1032" s="25">
        <f t="shared" si="130"/>
        <v>0</v>
      </c>
      <c r="M1032" s="25" t="s">
        <v>990</v>
      </c>
      <c r="N1032" s="45">
        <v>45847</v>
      </c>
      <c r="O1032" s="54">
        <v>9439.5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31"/>
        <v>2</v>
      </c>
      <c r="Z1032" s="25" t="str">
        <f t="shared" si="132"/>
        <v>Wednesday</v>
      </c>
      <c r="AA1032" s="25" t="str">
        <f t="shared" si="133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hidden="1" x14ac:dyDescent="0.25">
      <c r="A1033" s="25">
        <f t="shared" si="135"/>
        <v>1032</v>
      </c>
      <c r="B1033" s="25" t="s">
        <v>889</v>
      </c>
      <c r="C1033" s="45">
        <v>45838</v>
      </c>
      <c r="D1033" s="45">
        <v>45845</v>
      </c>
      <c r="E1033" s="8">
        <v>147</v>
      </c>
      <c r="F1033" s="8">
        <f t="shared" si="129"/>
        <v>12936</v>
      </c>
      <c r="G1033" s="54">
        <f t="shared" si="134"/>
        <v>12936</v>
      </c>
      <c r="H1033" s="25">
        <v>103236</v>
      </c>
      <c r="I1033" s="25" t="s">
        <v>1798</v>
      </c>
      <c r="J1033" s="25">
        <v>1</v>
      </c>
      <c r="K1033" s="25">
        <v>1</v>
      </c>
      <c r="L1033" s="25">
        <f t="shared" si="130"/>
        <v>0</v>
      </c>
      <c r="M1033" s="25" t="s">
        <v>990</v>
      </c>
      <c r="N1033" s="45">
        <v>45847</v>
      </c>
      <c r="O1033" s="54">
        <v>22025.5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31"/>
        <v>2</v>
      </c>
      <c r="Z1033" s="25" t="str">
        <f t="shared" si="132"/>
        <v>Wednesday</v>
      </c>
      <c r="AA1033" s="25" t="str">
        <f t="shared" si="133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hidden="1" x14ac:dyDescent="0.25">
      <c r="A1034" s="25">
        <f t="shared" si="135"/>
        <v>1033</v>
      </c>
      <c r="B1034" s="25" t="s">
        <v>889</v>
      </c>
      <c r="C1034" s="45">
        <v>45838</v>
      </c>
      <c r="D1034" s="45">
        <v>45845</v>
      </c>
      <c r="E1034" s="8">
        <v>258.75</v>
      </c>
      <c r="F1034" s="8">
        <f t="shared" si="129"/>
        <v>22770</v>
      </c>
      <c r="G1034" s="54">
        <f t="shared" si="134"/>
        <v>22770</v>
      </c>
      <c r="H1034" s="25">
        <v>104743</v>
      </c>
      <c r="I1034" s="25" t="s">
        <v>1799</v>
      </c>
      <c r="J1034" s="25">
        <v>1</v>
      </c>
      <c r="K1034" s="25">
        <v>1</v>
      </c>
      <c r="L1034" s="25">
        <f t="shared" si="130"/>
        <v>0</v>
      </c>
      <c r="M1034" s="25" t="s">
        <v>921</v>
      </c>
      <c r="N1034" s="45">
        <v>45846</v>
      </c>
      <c r="O1034" s="54">
        <v>32085</v>
      </c>
      <c r="P1034" s="25" t="s">
        <v>631</v>
      </c>
      <c r="Q1034" s="25">
        <v>58152920302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Telangana</v>
      </c>
      <c r="W1034" s="56"/>
      <c r="X1034" s="45">
        <v>45847</v>
      </c>
      <c r="Y1034" s="25">
        <f t="shared" si="131"/>
        <v>1</v>
      </c>
      <c r="Z1034" s="25" t="str">
        <f t="shared" si="132"/>
        <v>Tuesday</v>
      </c>
      <c r="AA1034" s="25" t="str">
        <f t="shared" si="133"/>
        <v>Wednesday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hidden="1" x14ac:dyDescent="0.25">
      <c r="A1035" s="25">
        <f t="shared" si="135"/>
        <v>1034</v>
      </c>
      <c r="B1035" s="25" t="s">
        <v>889</v>
      </c>
      <c r="C1035" s="45">
        <v>45838</v>
      </c>
      <c r="D1035" s="45">
        <v>45845</v>
      </c>
      <c r="E1035" s="8">
        <v>181.5</v>
      </c>
      <c r="F1035" s="8">
        <f t="shared" si="129"/>
        <v>15972</v>
      </c>
      <c r="G1035" s="54">
        <f t="shared" si="134"/>
        <v>15972</v>
      </c>
      <c r="H1035" s="25">
        <v>105032</v>
      </c>
      <c r="I1035" s="25" t="s">
        <v>1800</v>
      </c>
      <c r="J1035" s="25">
        <v>1</v>
      </c>
      <c r="K1035" s="25">
        <v>1</v>
      </c>
      <c r="L1035" s="25">
        <f t="shared" si="130"/>
        <v>0</v>
      </c>
      <c r="M1035" s="25" t="s">
        <v>990</v>
      </c>
      <c r="N1035" s="45">
        <v>45847</v>
      </c>
      <c r="O1035" s="54">
        <v>21755.8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31"/>
        <v>2</v>
      </c>
      <c r="Z1035" s="25" t="str">
        <f t="shared" si="132"/>
        <v>Wednesday</v>
      </c>
      <c r="AA1035" s="25" t="str">
        <f t="shared" si="133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hidden="1" x14ac:dyDescent="0.25">
      <c r="A1036" s="25">
        <f t="shared" si="135"/>
        <v>1035</v>
      </c>
      <c r="B1036" s="25" t="s">
        <v>889</v>
      </c>
      <c r="C1036" s="45">
        <v>45838</v>
      </c>
      <c r="D1036" s="45">
        <v>45845</v>
      </c>
      <c r="E1036" s="8">
        <v>182.4</v>
      </c>
      <c r="F1036" s="8">
        <f t="shared" si="129"/>
        <v>16051.2</v>
      </c>
      <c r="G1036" s="54">
        <f t="shared" si="134"/>
        <v>32102.400000000001</v>
      </c>
      <c r="H1036" s="25">
        <v>107210</v>
      </c>
      <c r="I1036" s="25" t="s">
        <v>1801</v>
      </c>
      <c r="J1036" s="25">
        <v>2</v>
      </c>
      <c r="K1036" s="25">
        <v>2</v>
      </c>
      <c r="L1036" s="25">
        <f t="shared" si="130"/>
        <v>0</v>
      </c>
      <c r="M1036" s="25" t="s">
        <v>921</v>
      </c>
      <c r="N1036" s="45">
        <v>45846</v>
      </c>
      <c r="O1036" s="54">
        <v>56544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31"/>
        <v>1</v>
      </c>
      <c r="Z1036" s="25" t="str">
        <f t="shared" si="132"/>
        <v>Tuesday</v>
      </c>
      <c r="AA1036" s="25" t="str">
        <f t="shared" si="133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hidden="1" x14ac:dyDescent="0.25">
      <c r="A1037" s="25">
        <f t="shared" si="135"/>
        <v>1036</v>
      </c>
      <c r="B1037" s="25" t="s">
        <v>889</v>
      </c>
      <c r="C1037" s="45">
        <v>45838</v>
      </c>
      <c r="D1037" s="45">
        <v>45845</v>
      </c>
      <c r="E1037" s="8">
        <v>222</v>
      </c>
      <c r="F1037" s="8">
        <f t="shared" si="129"/>
        <v>19536</v>
      </c>
      <c r="G1037" s="54">
        <f t="shared" si="134"/>
        <v>19536</v>
      </c>
      <c r="H1037" s="25">
        <v>126408</v>
      </c>
      <c r="I1037" s="25" t="s">
        <v>1460</v>
      </c>
      <c r="J1037" s="25">
        <v>1</v>
      </c>
      <c r="K1037" s="25">
        <v>1</v>
      </c>
      <c r="L1037" s="25">
        <f t="shared" si="130"/>
        <v>0</v>
      </c>
      <c r="M1037" s="25" t="s">
        <v>2046</v>
      </c>
      <c r="N1037" s="45">
        <v>45863</v>
      </c>
      <c r="O1037" s="54">
        <v>0</v>
      </c>
      <c r="P1037" s="25" t="s">
        <v>154</v>
      </c>
      <c r="Q1037" s="25" t="s">
        <v>1131</v>
      </c>
      <c r="R1037" s="25" t="s">
        <v>2044</v>
      </c>
      <c r="S1037" s="3">
        <v>4</v>
      </c>
      <c r="T1037" s="55" t="s">
        <v>2045</v>
      </c>
      <c r="U1037" s="25" t="s">
        <v>19</v>
      </c>
      <c r="V1037" s="25" t="str">
        <f>VLOOKUP(P1037,'Customer List'!B:C,2,)</f>
        <v>Noida</v>
      </c>
      <c r="W1037" s="56"/>
      <c r="X1037" s="45"/>
      <c r="Y1037" s="25" t="str">
        <f t="shared" si="131"/>
        <v/>
      </c>
      <c r="Z1037" s="25" t="str">
        <f t="shared" si="132"/>
        <v>Friday</v>
      </c>
      <c r="AA1037" s="25" t="str">
        <f t="shared" si="133"/>
        <v/>
      </c>
      <c r="AB1037" s="25" t="str">
        <f>VLOOKUP(U1037,'Currency Sheet'!A:C,3,)</f>
        <v>DOLLAR</v>
      </c>
      <c r="AC1037" s="67" t="str">
        <f>VLOOKUP(P1037,'Customer List'!B:D,3,)</f>
        <v>Local</v>
      </c>
    </row>
    <row r="1038" spans="1:29" hidden="1" x14ac:dyDescent="0.25">
      <c r="A1038" s="25">
        <f t="shared" si="135"/>
        <v>1037</v>
      </c>
      <c r="B1038" s="25" t="s">
        <v>889</v>
      </c>
      <c r="C1038" s="45">
        <v>45838</v>
      </c>
      <c r="D1038" s="45">
        <v>45845</v>
      </c>
      <c r="E1038" s="8">
        <v>175.8</v>
      </c>
      <c r="F1038" s="8">
        <f t="shared" si="129"/>
        <v>15470.400000000001</v>
      </c>
      <c r="G1038" s="54">
        <f t="shared" si="134"/>
        <v>15470.400000000001</v>
      </c>
      <c r="H1038" s="25">
        <v>141710</v>
      </c>
      <c r="I1038" s="25" t="s">
        <v>1802</v>
      </c>
      <c r="J1038" s="25">
        <v>1</v>
      </c>
      <c r="K1038" s="25">
        <v>1</v>
      </c>
      <c r="L1038" s="25">
        <f t="shared" si="130"/>
        <v>0</v>
      </c>
      <c r="M1038" s="25" t="s">
        <v>990</v>
      </c>
      <c r="N1038" s="45">
        <v>45847</v>
      </c>
      <c r="O1038" s="54">
        <v>26340.7</v>
      </c>
      <c r="P1038" s="25" t="s">
        <v>892</v>
      </c>
      <c r="Q1038" s="25">
        <v>58152973480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Bhopal</v>
      </c>
      <c r="W1038" s="56"/>
      <c r="X1038" s="45">
        <v>45849</v>
      </c>
      <c r="Y1038" s="25">
        <f t="shared" si="131"/>
        <v>2</v>
      </c>
      <c r="Z1038" s="25" t="str">
        <f t="shared" si="132"/>
        <v>Wednesday</v>
      </c>
      <c r="AA1038" s="25" t="str">
        <f t="shared" si="133"/>
        <v>Friday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hidden="1" x14ac:dyDescent="0.25">
      <c r="A1039" s="25">
        <f t="shared" si="135"/>
        <v>1038</v>
      </c>
      <c r="B1039" s="25" t="s">
        <v>889</v>
      </c>
      <c r="C1039" s="45">
        <v>45838</v>
      </c>
      <c r="D1039" s="45">
        <v>45845</v>
      </c>
      <c r="E1039" s="8">
        <v>231.75</v>
      </c>
      <c r="F1039" s="8">
        <f t="shared" si="129"/>
        <v>20394</v>
      </c>
      <c r="G1039" s="54">
        <f t="shared" si="134"/>
        <v>20394</v>
      </c>
      <c r="H1039" s="25">
        <v>142534</v>
      </c>
      <c r="I1039" s="25" t="s">
        <v>1803</v>
      </c>
      <c r="J1039" s="25">
        <v>1</v>
      </c>
      <c r="K1039" s="25">
        <v>1</v>
      </c>
      <c r="L1039" s="25">
        <f t="shared" si="130"/>
        <v>0</v>
      </c>
      <c r="M1039" s="25" t="s">
        <v>921</v>
      </c>
      <c r="N1039" s="45">
        <v>45846</v>
      </c>
      <c r="O1039" s="54">
        <v>28737</v>
      </c>
      <c r="P1039" s="25" t="s">
        <v>631</v>
      </c>
      <c r="Q1039" s="25">
        <v>58152920302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Telangana</v>
      </c>
      <c r="W1039" s="56"/>
      <c r="X1039" s="45">
        <v>45847</v>
      </c>
      <c r="Y1039" s="25">
        <f t="shared" si="131"/>
        <v>1</v>
      </c>
      <c r="Z1039" s="25" t="str">
        <f t="shared" si="132"/>
        <v>Tuesday</v>
      </c>
      <c r="AA1039" s="25" t="str">
        <f t="shared" si="133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hidden="1" x14ac:dyDescent="0.25">
      <c r="A1040" s="25">
        <f t="shared" si="135"/>
        <v>1039</v>
      </c>
      <c r="B1040" s="25" t="s">
        <v>889</v>
      </c>
      <c r="C1040" s="45">
        <v>45838</v>
      </c>
      <c r="D1040" s="45">
        <v>45845</v>
      </c>
      <c r="E1040" s="8">
        <v>149.80000000000001</v>
      </c>
      <c r="F1040" s="8">
        <f t="shared" si="129"/>
        <v>13182.400000000001</v>
      </c>
      <c r="G1040" s="54">
        <f t="shared" si="134"/>
        <v>13182.400000000001</v>
      </c>
      <c r="H1040" s="25">
        <v>162703</v>
      </c>
      <c r="I1040" s="25" t="s">
        <v>1804</v>
      </c>
      <c r="J1040" s="25">
        <v>1</v>
      </c>
      <c r="K1040" s="25">
        <v>1</v>
      </c>
      <c r="L1040" s="25">
        <f t="shared" si="130"/>
        <v>0</v>
      </c>
      <c r="M1040" s="25" t="s">
        <v>908</v>
      </c>
      <c r="N1040" s="45">
        <v>45846</v>
      </c>
      <c r="O1040" s="54">
        <v>22470</v>
      </c>
      <c r="P1040" s="25" t="s">
        <v>173</v>
      </c>
      <c r="Q1040" s="25">
        <v>58152921433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Kolkata</v>
      </c>
      <c r="W1040" s="56"/>
      <c r="X1040" s="45">
        <v>45847</v>
      </c>
      <c r="Y1040" s="25">
        <f t="shared" si="131"/>
        <v>1</v>
      </c>
      <c r="Z1040" s="25" t="str">
        <f t="shared" si="132"/>
        <v>Tuesday</v>
      </c>
      <c r="AA1040" s="25" t="str">
        <f t="shared" si="133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hidden="1" x14ac:dyDescent="0.25">
      <c r="A1041" s="25">
        <f t="shared" si="135"/>
        <v>1040</v>
      </c>
      <c r="B1041" s="25" t="s">
        <v>889</v>
      </c>
      <c r="C1041" s="45">
        <v>45838</v>
      </c>
      <c r="D1041" s="45">
        <v>45845</v>
      </c>
      <c r="E1041" s="8">
        <v>122.4</v>
      </c>
      <c r="F1041" s="8">
        <f t="shared" si="129"/>
        <v>10771.2</v>
      </c>
      <c r="G1041" s="54">
        <f t="shared" si="134"/>
        <v>10771.2</v>
      </c>
      <c r="H1041" s="25">
        <v>300440</v>
      </c>
      <c r="I1041" s="25" t="s">
        <v>217</v>
      </c>
      <c r="J1041" s="25">
        <v>1</v>
      </c>
      <c r="K1041" s="25">
        <v>1</v>
      </c>
      <c r="L1041" s="25">
        <f t="shared" si="130"/>
        <v>0</v>
      </c>
      <c r="M1041" s="25" t="s">
        <v>922</v>
      </c>
      <c r="N1041" s="45">
        <v>45846</v>
      </c>
      <c r="O1041" s="54">
        <v>18972</v>
      </c>
      <c r="P1041" s="25" t="s">
        <v>627</v>
      </c>
      <c r="Q1041" s="25">
        <v>58152921083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Hyderabad</v>
      </c>
      <c r="W1041" s="56"/>
      <c r="X1041" s="45">
        <v>45847</v>
      </c>
      <c r="Y1041" s="25">
        <f t="shared" si="131"/>
        <v>1</v>
      </c>
      <c r="Z1041" s="25" t="str">
        <f t="shared" si="132"/>
        <v>Tuesday</v>
      </c>
      <c r="AA1041" s="25" t="str">
        <f t="shared" si="133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hidden="1" x14ac:dyDescent="0.25">
      <c r="A1042" s="25">
        <f t="shared" si="135"/>
        <v>1041</v>
      </c>
      <c r="B1042" s="25" t="s">
        <v>889</v>
      </c>
      <c r="C1042" s="45">
        <v>45838</v>
      </c>
      <c r="D1042" s="45">
        <v>45845</v>
      </c>
      <c r="E1042" s="8">
        <v>43.2</v>
      </c>
      <c r="F1042" s="8">
        <f t="shared" si="129"/>
        <v>3801.6000000000004</v>
      </c>
      <c r="G1042" s="54">
        <f t="shared" si="134"/>
        <v>3801.6000000000004</v>
      </c>
      <c r="H1042" s="25">
        <v>300908</v>
      </c>
      <c r="I1042" s="25" t="s">
        <v>1805</v>
      </c>
      <c r="J1042" s="25">
        <v>1</v>
      </c>
      <c r="K1042" s="25">
        <v>1</v>
      </c>
      <c r="L1042" s="25">
        <f t="shared" si="130"/>
        <v>0</v>
      </c>
      <c r="M1042" s="25" t="s">
        <v>1003</v>
      </c>
      <c r="N1042" s="45">
        <v>45847</v>
      </c>
      <c r="O1042" s="54">
        <v>6912</v>
      </c>
      <c r="P1042" s="25" t="s">
        <v>209</v>
      </c>
      <c r="Q1042" s="25" t="s">
        <v>1131</v>
      </c>
      <c r="R1042" s="25" t="s">
        <v>1131</v>
      </c>
      <c r="S1042" s="3">
        <v>4</v>
      </c>
      <c r="T1042" s="55"/>
      <c r="U1042" s="25" t="s">
        <v>19</v>
      </c>
      <c r="V1042" s="25" t="str">
        <f>VLOOKUP(P1042,'Customer List'!B:C,2,)</f>
        <v>Delhi</v>
      </c>
      <c r="W1042" s="56"/>
      <c r="X1042" s="45"/>
      <c r="Y1042" s="25" t="str">
        <f t="shared" si="131"/>
        <v/>
      </c>
      <c r="Z1042" s="25" t="str">
        <f t="shared" si="132"/>
        <v>Wednesday</v>
      </c>
      <c r="AA1042" s="25" t="str">
        <f t="shared" si="133"/>
        <v/>
      </c>
      <c r="AB1042" s="25" t="str">
        <f>VLOOKUP(U1042,'Currency Sheet'!A:C,3,)</f>
        <v>DOLLAR</v>
      </c>
      <c r="AC1042" s="67" t="str">
        <f>VLOOKUP(P1042,'Customer List'!B:D,3,)</f>
        <v>Local</v>
      </c>
    </row>
    <row r="1043" spans="1:29" hidden="1" x14ac:dyDescent="0.25">
      <c r="A1043" s="25">
        <f t="shared" si="135"/>
        <v>1042</v>
      </c>
      <c r="B1043" s="25" t="s">
        <v>889</v>
      </c>
      <c r="C1043" s="45">
        <v>45838</v>
      </c>
      <c r="D1043" s="45">
        <v>45845</v>
      </c>
      <c r="E1043" s="8">
        <v>318</v>
      </c>
      <c r="F1043" s="8">
        <f t="shared" si="129"/>
        <v>27984</v>
      </c>
      <c r="G1043" s="54">
        <f t="shared" si="134"/>
        <v>27984</v>
      </c>
      <c r="H1043" s="25">
        <v>302828</v>
      </c>
      <c r="I1043" s="25" t="s">
        <v>1806</v>
      </c>
      <c r="J1043" s="25">
        <v>1</v>
      </c>
      <c r="K1043" s="25">
        <v>1</v>
      </c>
      <c r="L1043" s="25">
        <f t="shared" si="130"/>
        <v>0</v>
      </c>
      <c r="M1043" s="25" t="s">
        <v>977</v>
      </c>
      <c r="N1043" s="45">
        <v>45847</v>
      </c>
      <c r="O1043" s="54">
        <v>39432</v>
      </c>
      <c r="P1043" s="25" t="s">
        <v>1900</v>
      </c>
      <c r="Q1043" s="25">
        <v>58152973045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Banglore</v>
      </c>
      <c r="W1043" s="56"/>
      <c r="X1043" s="45">
        <v>45848</v>
      </c>
      <c r="Y1043" s="25">
        <f t="shared" si="131"/>
        <v>1</v>
      </c>
      <c r="Z1043" s="25" t="str">
        <f t="shared" si="132"/>
        <v>Wednesday</v>
      </c>
      <c r="AA1043" s="25" t="str">
        <f t="shared" si="133"/>
        <v>Thursday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hidden="1" x14ac:dyDescent="0.25">
      <c r="A1044" s="25">
        <f t="shared" si="135"/>
        <v>1043</v>
      </c>
      <c r="B1044" s="25" t="s">
        <v>889</v>
      </c>
      <c r="C1044" s="45">
        <v>45838</v>
      </c>
      <c r="D1044" s="45">
        <v>45845</v>
      </c>
      <c r="E1044" s="8">
        <v>138.6</v>
      </c>
      <c r="F1044" s="8">
        <f t="shared" si="129"/>
        <v>12196.8</v>
      </c>
      <c r="G1044" s="54">
        <f t="shared" si="134"/>
        <v>24393.599999999999</v>
      </c>
      <c r="H1044" s="25">
        <v>302940</v>
      </c>
      <c r="I1044" s="25" t="s">
        <v>1807</v>
      </c>
      <c r="J1044" s="25">
        <v>2</v>
      </c>
      <c r="K1044" s="25">
        <v>2</v>
      </c>
      <c r="L1044" s="25">
        <f t="shared" si="130"/>
        <v>0</v>
      </c>
      <c r="M1044" s="25" t="s">
        <v>922</v>
      </c>
      <c r="N1044" s="45">
        <v>45846</v>
      </c>
      <c r="O1044" s="54">
        <v>42966</v>
      </c>
      <c r="P1044" s="25" t="s">
        <v>627</v>
      </c>
      <c r="Q1044" s="25">
        <v>58152921083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Hyderabad</v>
      </c>
      <c r="W1044" s="56"/>
      <c r="X1044" s="45">
        <v>45847</v>
      </c>
      <c r="Y1044" s="25">
        <f t="shared" si="131"/>
        <v>1</v>
      </c>
      <c r="Z1044" s="25" t="str">
        <f t="shared" si="132"/>
        <v>Tuesday</v>
      </c>
      <c r="AA1044" s="25" t="str">
        <f t="shared" si="133"/>
        <v>Wednesday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hidden="1" x14ac:dyDescent="0.25">
      <c r="A1045" s="25">
        <f t="shared" si="135"/>
        <v>1044</v>
      </c>
      <c r="B1045" s="25" t="s">
        <v>889</v>
      </c>
      <c r="C1045" s="45">
        <v>45838</v>
      </c>
      <c r="D1045" s="45">
        <v>45845</v>
      </c>
      <c r="E1045" s="8">
        <v>43.2</v>
      </c>
      <c r="F1045" s="8">
        <f t="shared" si="129"/>
        <v>3801.6000000000004</v>
      </c>
      <c r="G1045" s="54">
        <f t="shared" si="134"/>
        <v>3801.6000000000004</v>
      </c>
      <c r="H1045" s="25">
        <v>304006</v>
      </c>
      <c r="I1045" s="25" t="s">
        <v>196</v>
      </c>
      <c r="J1045" s="25">
        <v>1</v>
      </c>
      <c r="K1045" s="25">
        <v>1</v>
      </c>
      <c r="L1045" s="25">
        <f t="shared" si="130"/>
        <v>0</v>
      </c>
      <c r="M1045" s="25" t="s">
        <v>990</v>
      </c>
      <c r="N1045" s="45">
        <v>45847</v>
      </c>
      <c r="O1045" s="54">
        <v>6472.8</v>
      </c>
      <c r="P1045" s="25" t="s">
        <v>892</v>
      </c>
      <c r="Q1045" s="25">
        <v>58152973480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Bhopal</v>
      </c>
      <c r="W1045" s="56"/>
      <c r="X1045" s="45">
        <v>45849</v>
      </c>
      <c r="Y1045" s="25">
        <f t="shared" si="131"/>
        <v>2</v>
      </c>
      <c r="Z1045" s="25" t="str">
        <f t="shared" si="132"/>
        <v>Wednesday</v>
      </c>
      <c r="AA1045" s="25" t="str">
        <f t="shared" si="133"/>
        <v>Friday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hidden="1" x14ac:dyDescent="0.25">
      <c r="A1046" s="25">
        <f t="shared" si="135"/>
        <v>1045</v>
      </c>
      <c r="B1046" s="25" t="s">
        <v>889</v>
      </c>
      <c r="C1046" s="45">
        <v>45838</v>
      </c>
      <c r="D1046" s="45">
        <v>45845</v>
      </c>
      <c r="E1046" s="8">
        <v>79.2</v>
      </c>
      <c r="F1046" s="8">
        <f t="shared" si="129"/>
        <v>6969.6</v>
      </c>
      <c r="G1046" s="54">
        <f t="shared" si="134"/>
        <v>20908.800000000003</v>
      </c>
      <c r="H1046" s="25">
        <v>304112</v>
      </c>
      <c r="I1046" s="25" t="s">
        <v>1581</v>
      </c>
      <c r="J1046" s="25">
        <v>3</v>
      </c>
      <c r="K1046" s="25">
        <v>3</v>
      </c>
      <c r="L1046" s="25">
        <f t="shared" si="130"/>
        <v>0</v>
      </c>
      <c r="M1046" s="25" t="s">
        <v>922</v>
      </c>
      <c r="N1046" s="45">
        <v>45846</v>
      </c>
      <c r="O1046" s="54">
        <v>36828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31"/>
        <v>1</v>
      </c>
      <c r="Z1046" s="25" t="str">
        <f t="shared" si="132"/>
        <v>Tuesday</v>
      </c>
      <c r="AA1046" s="25" t="str">
        <f t="shared" si="133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hidden="1" x14ac:dyDescent="0.25">
      <c r="A1047" s="25">
        <f t="shared" si="135"/>
        <v>1046</v>
      </c>
      <c r="B1047" s="25" t="s">
        <v>889</v>
      </c>
      <c r="C1047" s="45">
        <v>45838</v>
      </c>
      <c r="D1047" s="45">
        <v>45845</v>
      </c>
      <c r="E1047" s="8">
        <v>326.25</v>
      </c>
      <c r="F1047" s="8">
        <f t="shared" si="129"/>
        <v>28710</v>
      </c>
      <c r="G1047" s="54">
        <f t="shared" si="134"/>
        <v>28710</v>
      </c>
      <c r="H1047" s="25">
        <v>304140</v>
      </c>
      <c r="I1047" s="25" t="s">
        <v>1808</v>
      </c>
      <c r="J1047" s="25">
        <v>1</v>
      </c>
      <c r="K1047" s="25">
        <v>1</v>
      </c>
      <c r="L1047" s="25">
        <f t="shared" si="130"/>
        <v>0</v>
      </c>
      <c r="M1047" s="25" t="s">
        <v>916</v>
      </c>
      <c r="N1047" s="45">
        <v>45846</v>
      </c>
      <c r="O1047" s="54">
        <v>40455</v>
      </c>
      <c r="P1047" s="25" t="s">
        <v>893</v>
      </c>
      <c r="Q1047" s="25">
        <v>58152921293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Banglore</v>
      </c>
      <c r="W1047" s="56"/>
      <c r="X1047" s="45">
        <v>45847</v>
      </c>
      <c r="Y1047" s="25">
        <f t="shared" si="131"/>
        <v>1</v>
      </c>
      <c r="Z1047" s="25" t="str">
        <f t="shared" si="132"/>
        <v>Tuesday</v>
      </c>
      <c r="AA1047" s="25" t="str">
        <f t="shared" si="133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hidden="1" x14ac:dyDescent="0.25">
      <c r="A1048" s="25">
        <f t="shared" si="135"/>
        <v>1047</v>
      </c>
      <c r="B1048" s="25" t="s">
        <v>889</v>
      </c>
      <c r="C1048" s="45">
        <v>45838</v>
      </c>
      <c r="D1048" s="45">
        <v>45845</v>
      </c>
      <c r="E1048" s="8">
        <v>189.6</v>
      </c>
      <c r="F1048" s="8">
        <f t="shared" si="129"/>
        <v>16684.8</v>
      </c>
      <c r="G1048" s="54">
        <f t="shared" si="134"/>
        <v>50054.399999999994</v>
      </c>
      <c r="H1048" s="25">
        <v>304810</v>
      </c>
      <c r="I1048" s="25" t="s">
        <v>1809</v>
      </c>
      <c r="J1048" s="25">
        <v>3</v>
      </c>
      <c r="K1048" s="25">
        <v>3</v>
      </c>
      <c r="L1048" s="25">
        <f t="shared" si="130"/>
        <v>0</v>
      </c>
      <c r="M1048" s="25" t="s">
        <v>922</v>
      </c>
      <c r="N1048" s="45">
        <v>45846</v>
      </c>
      <c r="O1048" s="54">
        <v>88164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31"/>
        <v>1</v>
      </c>
      <c r="Z1048" s="25" t="str">
        <f t="shared" si="132"/>
        <v>Tuesday</v>
      </c>
      <c r="AA1048" s="25" t="str">
        <f t="shared" si="133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hidden="1" x14ac:dyDescent="0.25">
      <c r="A1049" s="25">
        <f t="shared" si="135"/>
        <v>1048</v>
      </c>
      <c r="B1049" s="25" t="s">
        <v>889</v>
      </c>
      <c r="C1049" s="45">
        <v>45838</v>
      </c>
      <c r="D1049" s="45">
        <v>45845</v>
      </c>
      <c r="E1049" s="8">
        <v>214.8</v>
      </c>
      <c r="F1049" s="8">
        <f t="shared" si="129"/>
        <v>18902.400000000001</v>
      </c>
      <c r="G1049" s="54">
        <f t="shared" si="134"/>
        <v>18902.400000000001</v>
      </c>
      <c r="H1049" s="25">
        <v>305026</v>
      </c>
      <c r="I1049" s="25" t="s">
        <v>1810</v>
      </c>
      <c r="J1049" s="25">
        <v>1</v>
      </c>
      <c r="K1049" s="25">
        <v>1</v>
      </c>
      <c r="L1049" s="25">
        <f t="shared" si="130"/>
        <v>0</v>
      </c>
      <c r="M1049" s="25" t="s">
        <v>981</v>
      </c>
      <c r="N1049" s="45">
        <v>45847</v>
      </c>
      <c r="O1049" s="54">
        <v>33294</v>
      </c>
      <c r="P1049" s="25" t="s">
        <v>622</v>
      </c>
      <c r="Q1049" s="25">
        <v>58152972161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Hyderabad</v>
      </c>
      <c r="W1049" s="56"/>
      <c r="X1049" s="45">
        <v>45848</v>
      </c>
      <c r="Y1049" s="25">
        <f t="shared" si="131"/>
        <v>1</v>
      </c>
      <c r="Z1049" s="25" t="str">
        <f t="shared" si="132"/>
        <v>Wednesday</v>
      </c>
      <c r="AA1049" s="25" t="str">
        <f t="shared" si="133"/>
        <v>Thursday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hidden="1" x14ac:dyDescent="0.25">
      <c r="A1050" s="25">
        <f t="shared" si="135"/>
        <v>1049</v>
      </c>
      <c r="B1050" s="25" t="s">
        <v>889</v>
      </c>
      <c r="C1050" s="45">
        <v>45838</v>
      </c>
      <c r="D1050" s="45">
        <v>45845</v>
      </c>
      <c r="E1050" s="8">
        <v>63.6</v>
      </c>
      <c r="F1050" s="8">
        <f t="shared" si="129"/>
        <v>5596.8</v>
      </c>
      <c r="G1050" s="54">
        <f t="shared" si="134"/>
        <v>5596.8</v>
      </c>
      <c r="H1050" s="25">
        <v>307807</v>
      </c>
      <c r="I1050" s="25" t="s">
        <v>221</v>
      </c>
      <c r="J1050" s="25">
        <v>1</v>
      </c>
      <c r="K1050" s="25">
        <v>1</v>
      </c>
      <c r="L1050" s="25">
        <f t="shared" si="130"/>
        <v>0</v>
      </c>
      <c r="M1050" s="25" t="s">
        <v>990</v>
      </c>
      <c r="N1050" s="45">
        <v>45847</v>
      </c>
      <c r="O1050" s="54">
        <v>9529.4</v>
      </c>
      <c r="P1050" s="25" t="s">
        <v>891</v>
      </c>
      <c r="Q1050" s="25">
        <v>58152973480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Bhopal</v>
      </c>
      <c r="W1050" s="56"/>
      <c r="X1050" s="45">
        <v>45849</v>
      </c>
      <c r="Y1050" s="25">
        <f t="shared" si="131"/>
        <v>2</v>
      </c>
      <c r="Z1050" s="25" t="str">
        <f t="shared" si="132"/>
        <v>Wednesday</v>
      </c>
      <c r="AA1050" s="25" t="str">
        <f t="shared" si="133"/>
        <v>Friday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hidden="1" x14ac:dyDescent="0.25">
      <c r="A1051" s="25">
        <f t="shared" si="135"/>
        <v>1050</v>
      </c>
      <c r="B1051" s="25" t="s">
        <v>889</v>
      </c>
      <c r="C1051" s="45">
        <v>45838</v>
      </c>
      <c r="D1051" s="45">
        <v>45845</v>
      </c>
      <c r="E1051" s="8">
        <v>318</v>
      </c>
      <c r="F1051" s="8">
        <f t="shared" si="129"/>
        <v>27984</v>
      </c>
      <c r="G1051" s="54">
        <f t="shared" si="134"/>
        <v>27984</v>
      </c>
      <c r="H1051" s="25">
        <v>308120</v>
      </c>
      <c r="I1051" s="25" t="s">
        <v>1703</v>
      </c>
      <c r="J1051" s="25">
        <v>1</v>
      </c>
      <c r="K1051" s="25">
        <v>1</v>
      </c>
      <c r="L1051" s="25">
        <f t="shared" si="130"/>
        <v>0</v>
      </c>
      <c r="M1051" s="25" t="s">
        <v>998</v>
      </c>
      <c r="N1051" s="45">
        <v>45847</v>
      </c>
      <c r="O1051" s="54">
        <v>59148</v>
      </c>
      <c r="P1051" s="25" t="s">
        <v>626</v>
      </c>
      <c r="Q1051" s="25" t="s">
        <v>637</v>
      </c>
      <c r="R1051" s="25" t="s">
        <v>638</v>
      </c>
      <c r="S1051" s="3">
        <v>4</v>
      </c>
      <c r="T1051" s="55"/>
      <c r="U1051" s="25" t="s">
        <v>19</v>
      </c>
      <c r="V1051" s="25" t="str">
        <f>VLOOKUP(P1051,'Customer List'!B:C,2,)</f>
        <v>Delhi</v>
      </c>
      <c r="W1051" s="56"/>
      <c r="X1051" s="45">
        <v>45847</v>
      </c>
      <c r="Y1051" s="25">
        <f t="shared" si="131"/>
        <v>0</v>
      </c>
      <c r="Z1051" s="25" t="str">
        <f t="shared" si="132"/>
        <v>Wednesday</v>
      </c>
      <c r="AA1051" s="25" t="str">
        <f t="shared" si="133"/>
        <v>Wednesday</v>
      </c>
      <c r="AB1051" s="25" t="str">
        <f>VLOOKUP(U1051,'Currency Sheet'!A:C,3,)</f>
        <v>DOLLAR</v>
      </c>
      <c r="AC1051" s="67" t="str">
        <f>VLOOKUP(P1051,'Customer List'!B:D,3,)</f>
        <v>Local</v>
      </c>
    </row>
    <row r="1052" spans="1:29" hidden="1" x14ac:dyDescent="0.25">
      <c r="A1052" s="25">
        <f t="shared" si="135"/>
        <v>1051</v>
      </c>
      <c r="B1052" s="25" t="s">
        <v>889</v>
      </c>
      <c r="C1052" s="45">
        <v>45838</v>
      </c>
      <c r="D1052" s="45">
        <v>45845</v>
      </c>
      <c r="E1052" s="8">
        <v>175.2</v>
      </c>
      <c r="F1052" s="8">
        <f t="shared" si="129"/>
        <v>15417.599999999999</v>
      </c>
      <c r="G1052" s="54">
        <f t="shared" si="134"/>
        <v>15417.599999999999</v>
      </c>
      <c r="H1052" s="25">
        <v>310912</v>
      </c>
      <c r="I1052" s="25" t="s">
        <v>1811</v>
      </c>
      <c r="J1052" s="25">
        <v>1</v>
      </c>
      <c r="K1052" s="25">
        <v>1</v>
      </c>
      <c r="L1052" s="25">
        <f t="shared" si="130"/>
        <v>0</v>
      </c>
      <c r="M1052" s="25" t="s">
        <v>916</v>
      </c>
      <c r="N1052" s="45">
        <v>45846</v>
      </c>
      <c r="O1052" s="54">
        <v>27156</v>
      </c>
      <c r="P1052" s="25" t="s">
        <v>893</v>
      </c>
      <c r="Q1052" s="25">
        <v>58152921293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Banglore</v>
      </c>
      <c r="W1052" s="56"/>
      <c r="X1052" s="45">
        <v>45847</v>
      </c>
      <c r="Y1052" s="25">
        <f t="shared" si="131"/>
        <v>1</v>
      </c>
      <c r="Z1052" s="25" t="str">
        <f t="shared" si="132"/>
        <v>Tuesday</v>
      </c>
      <c r="AA1052" s="25" t="str">
        <f t="shared" si="133"/>
        <v>Wednesday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hidden="1" x14ac:dyDescent="0.25">
      <c r="A1053" s="25">
        <f t="shared" si="135"/>
        <v>1052</v>
      </c>
      <c r="B1053" s="25" t="s">
        <v>889</v>
      </c>
      <c r="C1053" s="45">
        <v>45838</v>
      </c>
      <c r="D1053" s="45">
        <v>45845</v>
      </c>
      <c r="E1053" s="8">
        <v>189.6</v>
      </c>
      <c r="F1053" s="8">
        <f t="shared" si="129"/>
        <v>16684.8</v>
      </c>
      <c r="G1053" s="54">
        <f t="shared" si="134"/>
        <v>16684.8</v>
      </c>
      <c r="H1053" s="25">
        <v>310914</v>
      </c>
      <c r="I1053" s="25" t="s">
        <v>1812</v>
      </c>
      <c r="J1053" s="25">
        <v>1</v>
      </c>
      <c r="K1053" s="25">
        <v>1</v>
      </c>
      <c r="L1053" s="25">
        <f t="shared" si="130"/>
        <v>0</v>
      </c>
      <c r="M1053" s="25" t="s">
        <v>981</v>
      </c>
      <c r="N1053" s="45">
        <v>45847</v>
      </c>
      <c r="O1053" s="54">
        <v>29388</v>
      </c>
      <c r="P1053" s="25" t="s">
        <v>622</v>
      </c>
      <c r="Q1053" s="25">
        <v>58152972161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Hyderabad</v>
      </c>
      <c r="W1053" s="56"/>
      <c r="X1053" s="45">
        <v>45848</v>
      </c>
      <c r="Y1053" s="25">
        <f t="shared" si="131"/>
        <v>1</v>
      </c>
      <c r="Z1053" s="25" t="str">
        <f t="shared" si="132"/>
        <v>Wednesday</v>
      </c>
      <c r="AA1053" s="25" t="str">
        <f t="shared" si="133"/>
        <v>Thursday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hidden="1" x14ac:dyDescent="0.25">
      <c r="A1054" s="25">
        <f t="shared" si="135"/>
        <v>1053</v>
      </c>
      <c r="B1054" s="25" t="s">
        <v>889</v>
      </c>
      <c r="C1054" s="45">
        <v>45838</v>
      </c>
      <c r="D1054" s="45">
        <v>45845</v>
      </c>
      <c r="E1054" s="8">
        <v>66</v>
      </c>
      <c r="F1054" s="8">
        <f t="shared" si="129"/>
        <v>5808</v>
      </c>
      <c r="G1054" s="54">
        <f t="shared" si="134"/>
        <v>5808</v>
      </c>
      <c r="H1054" s="25">
        <v>314507</v>
      </c>
      <c r="I1054" s="25" t="s">
        <v>1813</v>
      </c>
      <c r="J1054" s="25">
        <v>1</v>
      </c>
      <c r="K1054" s="25">
        <v>1</v>
      </c>
      <c r="L1054" s="25">
        <f t="shared" si="130"/>
        <v>0</v>
      </c>
      <c r="M1054" s="25" t="s">
        <v>990</v>
      </c>
      <c r="N1054" s="45">
        <v>45847</v>
      </c>
      <c r="O1054" s="54">
        <v>9889</v>
      </c>
      <c r="P1054" s="25" t="s">
        <v>891</v>
      </c>
      <c r="Q1054" s="25">
        <v>58152973480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Bhopal</v>
      </c>
      <c r="W1054" s="56"/>
      <c r="X1054" s="45">
        <v>45849</v>
      </c>
      <c r="Y1054" s="25">
        <f t="shared" si="131"/>
        <v>2</v>
      </c>
      <c r="Z1054" s="25" t="str">
        <f t="shared" si="132"/>
        <v>Wednesday</v>
      </c>
      <c r="AA1054" s="25" t="str">
        <f t="shared" si="133"/>
        <v>Friday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hidden="1" x14ac:dyDescent="0.25">
      <c r="A1055" s="25">
        <f t="shared" si="135"/>
        <v>1054</v>
      </c>
      <c r="B1055" s="25" t="s">
        <v>889</v>
      </c>
      <c r="C1055" s="45">
        <v>45838</v>
      </c>
      <c r="D1055" s="45">
        <v>45845</v>
      </c>
      <c r="E1055" s="8">
        <v>229.2</v>
      </c>
      <c r="F1055" s="8">
        <f t="shared" si="129"/>
        <v>20169.599999999999</v>
      </c>
      <c r="G1055" s="54">
        <f t="shared" si="134"/>
        <v>20169.599999999999</v>
      </c>
      <c r="H1055" s="25">
        <v>314512</v>
      </c>
      <c r="I1055" s="25" t="s">
        <v>1814</v>
      </c>
      <c r="J1055" s="25">
        <v>1</v>
      </c>
      <c r="K1055" s="25">
        <v>1</v>
      </c>
      <c r="L1055" s="25">
        <f t="shared" si="130"/>
        <v>0</v>
      </c>
      <c r="M1055" s="25" t="s">
        <v>1001</v>
      </c>
      <c r="N1055" s="45">
        <v>45847</v>
      </c>
      <c r="O1055" s="54">
        <v>36290</v>
      </c>
      <c r="P1055" s="25" t="s">
        <v>214</v>
      </c>
      <c r="Q1055" s="25" t="s">
        <v>1131</v>
      </c>
      <c r="R1055" s="25" t="s">
        <v>1131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/>
      <c r="Y1055" s="25" t="str">
        <f t="shared" si="131"/>
        <v/>
      </c>
      <c r="Z1055" s="25" t="str">
        <f t="shared" si="132"/>
        <v>Wednesday</v>
      </c>
      <c r="AA1055" s="25" t="str">
        <f t="shared" si="133"/>
        <v/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hidden="1" x14ac:dyDescent="0.25">
      <c r="A1056" s="25">
        <f t="shared" si="135"/>
        <v>1055</v>
      </c>
      <c r="B1056" s="25" t="s">
        <v>889</v>
      </c>
      <c r="C1056" s="45">
        <v>45838</v>
      </c>
      <c r="D1056" s="45">
        <v>45845</v>
      </c>
      <c r="E1056" s="8">
        <v>208.2</v>
      </c>
      <c r="F1056" s="8">
        <f t="shared" si="129"/>
        <v>18321.599999999999</v>
      </c>
      <c r="G1056" s="54">
        <f t="shared" si="134"/>
        <v>18321.599999999999</v>
      </c>
      <c r="H1056" s="25">
        <v>320828</v>
      </c>
      <c r="I1056" s="25" t="s">
        <v>1815</v>
      </c>
      <c r="J1056" s="25">
        <v>1</v>
      </c>
      <c r="K1056" s="25">
        <v>1</v>
      </c>
      <c r="L1056" s="25">
        <f t="shared" si="130"/>
        <v>0</v>
      </c>
      <c r="M1056" s="25" t="s">
        <v>998</v>
      </c>
      <c r="N1056" s="45">
        <v>45847</v>
      </c>
      <c r="O1056" s="54">
        <v>48406.5</v>
      </c>
      <c r="P1056" s="25" t="s">
        <v>626</v>
      </c>
      <c r="Q1056" s="25" t="s">
        <v>637</v>
      </c>
      <c r="R1056" s="25" t="s">
        <v>638</v>
      </c>
      <c r="S1056" s="3">
        <v>4</v>
      </c>
      <c r="T1056" s="55"/>
      <c r="U1056" s="25" t="s">
        <v>19</v>
      </c>
      <c r="V1056" s="25" t="str">
        <f>VLOOKUP(P1056,'Customer List'!B:C,2,)</f>
        <v>Delhi</v>
      </c>
      <c r="W1056" s="56"/>
      <c r="X1056" s="45">
        <v>45847</v>
      </c>
      <c r="Y1056" s="25">
        <f t="shared" si="131"/>
        <v>0</v>
      </c>
      <c r="Z1056" s="25" t="str">
        <f t="shared" si="132"/>
        <v>Wednesday</v>
      </c>
      <c r="AA1056" s="25" t="str">
        <f t="shared" si="133"/>
        <v>Wednesday</v>
      </c>
      <c r="AB1056" s="25" t="str">
        <f>VLOOKUP(U1056,'Currency Sheet'!A:C,3,)</f>
        <v>DOLLAR</v>
      </c>
      <c r="AC1056" s="67" t="str">
        <f>VLOOKUP(P1056,'Customer List'!B:D,3,)</f>
        <v>Local</v>
      </c>
    </row>
    <row r="1057" spans="1:29" hidden="1" x14ac:dyDescent="0.25">
      <c r="A1057" s="25">
        <f t="shared" si="135"/>
        <v>1056</v>
      </c>
      <c r="B1057" s="25" t="s">
        <v>889</v>
      </c>
      <c r="C1057" s="45">
        <v>45838</v>
      </c>
      <c r="D1057" s="45">
        <v>45845</v>
      </c>
      <c r="E1057" s="8">
        <v>313.5</v>
      </c>
      <c r="F1057" s="8">
        <f t="shared" si="129"/>
        <v>27588</v>
      </c>
      <c r="G1057" s="54">
        <f t="shared" si="134"/>
        <v>27588</v>
      </c>
      <c r="H1057" s="25">
        <v>323050</v>
      </c>
      <c r="I1057" s="25" t="s">
        <v>1816</v>
      </c>
      <c r="J1057" s="25">
        <v>1</v>
      </c>
      <c r="K1057" s="25">
        <v>1</v>
      </c>
      <c r="L1057" s="25">
        <f t="shared" si="130"/>
        <v>0</v>
      </c>
      <c r="M1057" s="25" t="s">
        <v>918</v>
      </c>
      <c r="N1057" s="45">
        <v>45846</v>
      </c>
      <c r="O1057" s="54">
        <v>42113</v>
      </c>
      <c r="P1057" s="25" t="s">
        <v>289</v>
      </c>
      <c r="Q1057" s="25">
        <v>58152921212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Banglore</v>
      </c>
      <c r="W1057" s="56"/>
      <c r="X1057" s="45">
        <v>45847</v>
      </c>
      <c r="Y1057" s="25">
        <f t="shared" si="131"/>
        <v>1</v>
      </c>
      <c r="Z1057" s="25" t="str">
        <f t="shared" si="132"/>
        <v>Tuesday</v>
      </c>
      <c r="AA1057" s="25" t="str">
        <f t="shared" si="133"/>
        <v>Wednesday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hidden="1" x14ac:dyDescent="0.25">
      <c r="A1058" s="25">
        <f t="shared" si="135"/>
        <v>1057</v>
      </c>
      <c r="B1058" s="25" t="s">
        <v>889</v>
      </c>
      <c r="C1058" s="45">
        <v>45838</v>
      </c>
      <c r="D1058" s="45">
        <v>45845</v>
      </c>
      <c r="E1058" s="8">
        <v>58.8</v>
      </c>
      <c r="F1058" s="8">
        <f t="shared" si="129"/>
        <v>5174.3999999999996</v>
      </c>
      <c r="G1058" s="54">
        <f t="shared" si="134"/>
        <v>5174.3999999999996</v>
      </c>
      <c r="H1058" s="25">
        <v>328605</v>
      </c>
      <c r="I1058" s="25" t="s">
        <v>1817</v>
      </c>
      <c r="J1058" s="25">
        <v>1</v>
      </c>
      <c r="K1058" s="25">
        <v>1</v>
      </c>
      <c r="L1058" s="25">
        <f t="shared" si="130"/>
        <v>0</v>
      </c>
      <c r="M1058" s="25" t="s">
        <v>990</v>
      </c>
      <c r="N1058" s="45">
        <v>45847</v>
      </c>
      <c r="O1058" s="54">
        <v>8810.2000000000007</v>
      </c>
      <c r="P1058" s="25" t="s">
        <v>891</v>
      </c>
      <c r="Q1058" s="25">
        <v>58152973480</v>
      </c>
      <c r="R1058" s="25" t="s">
        <v>41</v>
      </c>
      <c r="S1058" s="3">
        <v>4</v>
      </c>
      <c r="T1058" s="55"/>
      <c r="U1058" s="25" t="s">
        <v>19</v>
      </c>
      <c r="V1058" s="25" t="str">
        <f>VLOOKUP(P1058,'Customer List'!B:C,2,)</f>
        <v>Bhopal</v>
      </c>
      <c r="W1058" s="56"/>
      <c r="X1058" s="45">
        <v>45849</v>
      </c>
      <c r="Y1058" s="25">
        <f t="shared" si="131"/>
        <v>2</v>
      </c>
      <c r="Z1058" s="25" t="str">
        <f t="shared" si="132"/>
        <v>Wednesday</v>
      </c>
      <c r="AA1058" s="25" t="str">
        <f t="shared" si="133"/>
        <v>Friday</v>
      </c>
      <c r="AB1058" s="25" t="str">
        <f>VLOOKUP(U1058,'Currency Sheet'!A:C,3,)</f>
        <v>DOLLAR</v>
      </c>
      <c r="AC1058" s="67" t="str">
        <f>VLOOKUP(P1058,'Customer List'!B:D,3,)</f>
        <v>OutStation</v>
      </c>
    </row>
    <row r="1059" spans="1:29" hidden="1" x14ac:dyDescent="0.25">
      <c r="A1059" s="25">
        <f t="shared" si="135"/>
        <v>1058</v>
      </c>
      <c r="B1059" s="25" t="s">
        <v>889</v>
      </c>
      <c r="C1059" s="45">
        <v>45838</v>
      </c>
      <c r="D1059" s="45">
        <v>45845</v>
      </c>
      <c r="E1059" s="8">
        <v>175.8</v>
      </c>
      <c r="F1059" s="8">
        <f t="shared" si="129"/>
        <v>15470.400000000001</v>
      </c>
      <c r="G1059" s="54">
        <f t="shared" si="134"/>
        <v>15470.400000000001</v>
      </c>
      <c r="H1059" s="25">
        <v>328624</v>
      </c>
      <c r="I1059" s="25" t="s">
        <v>1818</v>
      </c>
      <c r="J1059" s="25">
        <v>1</v>
      </c>
      <c r="K1059" s="25">
        <v>1</v>
      </c>
      <c r="L1059" s="25">
        <f t="shared" si="130"/>
        <v>0</v>
      </c>
      <c r="M1059" s="25" t="s">
        <v>998</v>
      </c>
      <c r="N1059" s="45">
        <v>45847</v>
      </c>
      <c r="O1059" s="54">
        <v>40873.5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31"/>
        <v>0</v>
      </c>
      <c r="Z1059" s="25" t="str">
        <f t="shared" si="132"/>
        <v>Wednesday</v>
      </c>
      <c r="AA1059" s="25" t="str">
        <f t="shared" si="133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hidden="1" x14ac:dyDescent="0.25">
      <c r="A1060" s="25">
        <f t="shared" si="135"/>
        <v>1059</v>
      </c>
      <c r="B1060" s="25" t="s">
        <v>889</v>
      </c>
      <c r="C1060" s="45">
        <v>45838</v>
      </c>
      <c r="D1060" s="45">
        <v>45845</v>
      </c>
      <c r="E1060" s="8">
        <v>188.4</v>
      </c>
      <c r="F1060" s="8">
        <f t="shared" si="129"/>
        <v>16579.2</v>
      </c>
      <c r="G1060" s="54">
        <f t="shared" si="134"/>
        <v>16579.2</v>
      </c>
      <c r="H1060" s="25">
        <v>329908</v>
      </c>
      <c r="I1060" s="25" t="s">
        <v>1408</v>
      </c>
      <c r="J1060" s="25">
        <v>1</v>
      </c>
      <c r="K1060" s="25">
        <v>1</v>
      </c>
      <c r="L1060" s="25">
        <f t="shared" si="130"/>
        <v>0</v>
      </c>
      <c r="M1060" s="25" t="s">
        <v>999</v>
      </c>
      <c r="N1060" s="45">
        <v>45847</v>
      </c>
      <c r="O1060" s="54">
        <v>43803</v>
      </c>
      <c r="P1060" s="25" t="s">
        <v>626</v>
      </c>
      <c r="Q1060" s="25" t="s">
        <v>637</v>
      </c>
      <c r="R1060" s="25" t="s">
        <v>638</v>
      </c>
      <c r="S1060" s="3">
        <v>4</v>
      </c>
      <c r="T1060" s="55"/>
      <c r="U1060" s="25" t="s">
        <v>19</v>
      </c>
      <c r="V1060" s="25" t="str">
        <f>VLOOKUP(P1060,'Customer List'!B:C,2,)</f>
        <v>Delhi</v>
      </c>
      <c r="W1060" s="56"/>
      <c r="X1060" s="45">
        <v>45847</v>
      </c>
      <c r="Y1060" s="25">
        <f t="shared" si="131"/>
        <v>0</v>
      </c>
      <c r="Z1060" s="25" t="str">
        <f t="shared" si="132"/>
        <v>Wednesday</v>
      </c>
      <c r="AA1060" s="25" t="str">
        <f t="shared" si="133"/>
        <v>Wednesday</v>
      </c>
      <c r="AB1060" s="25" t="str">
        <f>VLOOKUP(U1060,'Currency Sheet'!A:C,3,)</f>
        <v>DOLLAR</v>
      </c>
      <c r="AC1060" s="67" t="str">
        <f>VLOOKUP(P1060,'Customer List'!B:D,3,)</f>
        <v>Local</v>
      </c>
    </row>
    <row r="1061" spans="1:29" hidden="1" x14ac:dyDescent="0.25">
      <c r="A1061" s="25">
        <f t="shared" si="135"/>
        <v>1060</v>
      </c>
      <c r="B1061" s="25" t="s">
        <v>889</v>
      </c>
      <c r="C1061" s="45">
        <v>45838</v>
      </c>
      <c r="D1061" s="45">
        <v>45845</v>
      </c>
      <c r="E1061" s="8">
        <v>229.2</v>
      </c>
      <c r="F1061" s="8">
        <f t="shared" si="129"/>
        <v>20169.599999999999</v>
      </c>
      <c r="G1061" s="54">
        <f t="shared" si="134"/>
        <v>20169.599999999999</v>
      </c>
      <c r="H1061" s="25">
        <v>329918</v>
      </c>
      <c r="I1061" s="25" t="s">
        <v>1600</v>
      </c>
      <c r="J1061" s="25">
        <v>1</v>
      </c>
      <c r="K1061" s="25">
        <v>1</v>
      </c>
      <c r="L1061" s="25">
        <f t="shared" si="130"/>
        <v>0</v>
      </c>
      <c r="M1061" s="25" t="s">
        <v>916</v>
      </c>
      <c r="N1061" s="45">
        <v>45846</v>
      </c>
      <c r="O1061" s="54">
        <v>35526</v>
      </c>
      <c r="P1061" s="25" t="s">
        <v>893</v>
      </c>
      <c r="Q1061" s="25">
        <v>58152921293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Banglore</v>
      </c>
      <c r="W1061" s="56"/>
      <c r="X1061" s="45">
        <v>45847</v>
      </c>
      <c r="Y1061" s="25">
        <f t="shared" si="131"/>
        <v>1</v>
      </c>
      <c r="Z1061" s="25" t="str">
        <f t="shared" si="132"/>
        <v>Tuesday</v>
      </c>
      <c r="AA1061" s="25" t="str">
        <f t="shared" si="133"/>
        <v>Wednesday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hidden="1" x14ac:dyDescent="0.25">
      <c r="A1062" s="25">
        <f t="shared" si="135"/>
        <v>1061</v>
      </c>
      <c r="B1062" s="25" t="s">
        <v>889</v>
      </c>
      <c r="C1062" s="45">
        <v>45838</v>
      </c>
      <c r="D1062" s="45">
        <v>45845</v>
      </c>
      <c r="E1062" s="8">
        <v>77.400000000000006</v>
      </c>
      <c r="F1062" s="8">
        <f t="shared" si="129"/>
        <v>6811.2000000000007</v>
      </c>
      <c r="G1062" s="54">
        <f t="shared" si="134"/>
        <v>6811.2000000000007</v>
      </c>
      <c r="H1062" s="25">
        <v>334607</v>
      </c>
      <c r="I1062" s="25" t="s">
        <v>1819</v>
      </c>
      <c r="J1062" s="25">
        <v>1</v>
      </c>
      <c r="K1062" s="25">
        <v>1</v>
      </c>
      <c r="L1062" s="25">
        <f t="shared" si="130"/>
        <v>0</v>
      </c>
      <c r="M1062" s="25" t="s">
        <v>993</v>
      </c>
      <c r="N1062" s="45">
        <v>45847</v>
      </c>
      <c r="O1062" s="54">
        <v>13996.5</v>
      </c>
      <c r="P1062" s="25" t="s">
        <v>894</v>
      </c>
      <c r="Q1062" s="25">
        <v>58152971881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Pune</v>
      </c>
      <c r="W1062" s="56"/>
      <c r="X1062" s="45">
        <v>45849</v>
      </c>
      <c r="Y1062" s="25">
        <f t="shared" si="131"/>
        <v>2</v>
      </c>
      <c r="Z1062" s="25" t="str">
        <f t="shared" si="132"/>
        <v>Wednesday</v>
      </c>
      <c r="AA1062" s="25" t="str">
        <f t="shared" si="133"/>
        <v>Friday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hidden="1" x14ac:dyDescent="0.25">
      <c r="A1063" s="25">
        <f t="shared" si="135"/>
        <v>1062</v>
      </c>
      <c r="B1063" s="25" t="s">
        <v>889</v>
      </c>
      <c r="C1063" s="45">
        <v>45838</v>
      </c>
      <c r="D1063" s="45">
        <v>45845</v>
      </c>
      <c r="E1063" s="8">
        <v>199.2</v>
      </c>
      <c r="F1063" s="8">
        <f t="shared" si="129"/>
        <v>17529.599999999999</v>
      </c>
      <c r="G1063" s="54">
        <f t="shared" si="134"/>
        <v>17529.599999999999</v>
      </c>
      <c r="H1063" s="25">
        <v>338608</v>
      </c>
      <c r="I1063" s="25" t="s">
        <v>1820</v>
      </c>
      <c r="J1063" s="25">
        <v>1</v>
      </c>
      <c r="K1063" s="25">
        <v>1</v>
      </c>
      <c r="L1063" s="25">
        <f t="shared" si="130"/>
        <v>0</v>
      </c>
      <c r="M1063" s="25" t="s">
        <v>922</v>
      </c>
      <c r="N1063" s="45">
        <v>45846</v>
      </c>
      <c r="O1063" s="54">
        <v>30876</v>
      </c>
      <c r="P1063" s="25" t="s">
        <v>627</v>
      </c>
      <c r="Q1063" s="25">
        <v>58152921083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Hyderabad</v>
      </c>
      <c r="W1063" s="56"/>
      <c r="X1063" s="45">
        <v>45847</v>
      </c>
      <c r="Y1063" s="25">
        <f t="shared" si="131"/>
        <v>1</v>
      </c>
      <c r="Z1063" s="25" t="str">
        <f t="shared" si="132"/>
        <v>Tuesday</v>
      </c>
      <c r="AA1063" s="25" t="str">
        <f t="shared" si="133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hidden="1" x14ac:dyDescent="0.25">
      <c r="A1064" s="25">
        <f t="shared" si="135"/>
        <v>1063</v>
      </c>
      <c r="B1064" s="25" t="s">
        <v>889</v>
      </c>
      <c r="C1064" s="45">
        <v>45838</v>
      </c>
      <c r="D1064" s="45">
        <v>45845</v>
      </c>
      <c r="E1064" s="8">
        <v>92.4</v>
      </c>
      <c r="F1064" s="8">
        <f t="shared" si="129"/>
        <v>8131.2000000000007</v>
      </c>
      <c r="G1064" s="54">
        <f t="shared" si="134"/>
        <v>8131.2000000000007</v>
      </c>
      <c r="H1064" s="25">
        <v>344611</v>
      </c>
      <c r="I1064" s="25" t="s">
        <v>1821</v>
      </c>
      <c r="J1064" s="25">
        <v>1</v>
      </c>
      <c r="K1064" s="25">
        <v>1</v>
      </c>
      <c r="L1064" s="25">
        <f t="shared" si="130"/>
        <v>0</v>
      </c>
      <c r="M1064" s="25" t="s">
        <v>990</v>
      </c>
      <c r="N1064" s="45">
        <v>45847</v>
      </c>
      <c r="O1064" s="54">
        <v>13844.6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31"/>
        <v>2</v>
      </c>
      <c r="Z1064" s="25" t="str">
        <f t="shared" si="132"/>
        <v>Wednesday</v>
      </c>
      <c r="AA1064" s="25" t="str">
        <f t="shared" si="133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hidden="1" x14ac:dyDescent="0.25">
      <c r="A1065" s="25">
        <f t="shared" si="135"/>
        <v>1064</v>
      </c>
      <c r="B1065" s="25" t="s">
        <v>889</v>
      </c>
      <c r="C1065" s="45">
        <v>45838</v>
      </c>
      <c r="D1065" s="45">
        <v>45845</v>
      </c>
      <c r="E1065" s="8">
        <v>89.4</v>
      </c>
      <c r="F1065" s="8">
        <f t="shared" si="129"/>
        <v>7867.2000000000007</v>
      </c>
      <c r="G1065" s="54">
        <f t="shared" si="134"/>
        <v>7867.2000000000007</v>
      </c>
      <c r="H1065" s="25">
        <v>344707</v>
      </c>
      <c r="I1065" s="25" t="s">
        <v>1822</v>
      </c>
      <c r="J1065" s="25">
        <v>1</v>
      </c>
      <c r="K1065" s="25">
        <v>1</v>
      </c>
      <c r="L1065" s="25">
        <f t="shared" si="130"/>
        <v>0</v>
      </c>
      <c r="M1065" s="25" t="s">
        <v>990</v>
      </c>
      <c r="N1065" s="45">
        <v>45847</v>
      </c>
      <c r="O1065" s="54">
        <v>13395.1</v>
      </c>
      <c r="P1065" s="25" t="s">
        <v>891</v>
      </c>
      <c r="Q1065" s="25">
        <v>58152973480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Bhopal</v>
      </c>
      <c r="W1065" s="56"/>
      <c r="X1065" s="45">
        <v>45849</v>
      </c>
      <c r="Y1065" s="25">
        <f t="shared" si="131"/>
        <v>2</v>
      </c>
      <c r="Z1065" s="25" t="str">
        <f t="shared" si="132"/>
        <v>Wednesday</v>
      </c>
      <c r="AA1065" s="25" t="str">
        <f t="shared" si="133"/>
        <v>Friday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hidden="1" x14ac:dyDescent="0.25">
      <c r="A1066" s="25">
        <f t="shared" si="135"/>
        <v>1065</v>
      </c>
      <c r="B1066" s="25" t="s">
        <v>889</v>
      </c>
      <c r="C1066" s="45">
        <v>45838</v>
      </c>
      <c r="D1066" s="45">
        <v>45845</v>
      </c>
      <c r="E1066" s="8">
        <v>165.6</v>
      </c>
      <c r="F1066" s="8">
        <f t="shared" si="129"/>
        <v>14572.8</v>
      </c>
      <c r="G1066" s="54">
        <f t="shared" si="134"/>
        <v>14572.8</v>
      </c>
      <c r="H1066" s="25">
        <v>344724</v>
      </c>
      <c r="I1066" s="25" t="s">
        <v>1823</v>
      </c>
      <c r="J1066" s="25">
        <v>1</v>
      </c>
      <c r="K1066" s="25">
        <v>1</v>
      </c>
      <c r="L1066" s="25">
        <f t="shared" si="130"/>
        <v>0</v>
      </c>
      <c r="M1066" s="25" t="s">
        <v>916</v>
      </c>
      <c r="N1066" s="45">
        <v>45846</v>
      </c>
      <c r="O1066" s="54">
        <v>25668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31"/>
        <v>1</v>
      </c>
      <c r="Z1066" s="25" t="str">
        <f t="shared" si="132"/>
        <v>Tuesday</v>
      </c>
      <c r="AA1066" s="25" t="str">
        <f t="shared" si="133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hidden="1" x14ac:dyDescent="0.25">
      <c r="A1067" s="25">
        <f t="shared" si="135"/>
        <v>1066</v>
      </c>
      <c r="B1067" s="25" t="s">
        <v>889</v>
      </c>
      <c r="C1067" s="45">
        <v>45838</v>
      </c>
      <c r="D1067" s="45">
        <v>45845</v>
      </c>
      <c r="E1067" s="8">
        <v>304.5</v>
      </c>
      <c r="F1067" s="8">
        <f t="shared" si="129"/>
        <v>26796</v>
      </c>
      <c r="G1067" s="54">
        <f t="shared" si="134"/>
        <v>26796</v>
      </c>
      <c r="H1067" s="25">
        <v>344836</v>
      </c>
      <c r="I1067" s="25" t="s">
        <v>1824</v>
      </c>
      <c r="J1067" s="25">
        <v>1</v>
      </c>
      <c r="K1067" s="25">
        <v>1</v>
      </c>
      <c r="L1067" s="25">
        <f t="shared" si="130"/>
        <v>0</v>
      </c>
      <c r="M1067" s="25" t="s">
        <v>916</v>
      </c>
      <c r="N1067" s="45">
        <v>45846</v>
      </c>
      <c r="O1067" s="54">
        <v>37758</v>
      </c>
      <c r="P1067" s="25" t="s">
        <v>893</v>
      </c>
      <c r="Q1067" s="25">
        <v>58152921293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Banglore</v>
      </c>
      <c r="W1067" s="56"/>
      <c r="X1067" s="45">
        <v>45847</v>
      </c>
      <c r="Y1067" s="25">
        <f t="shared" si="131"/>
        <v>1</v>
      </c>
      <c r="Z1067" s="25" t="str">
        <f t="shared" si="132"/>
        <v>Tuesday</v>
      </c>
      <c r="AA1067" s="25" t="str">
        <f t="shared" si="133"/>
        <v>Wednesday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hidden="1" x14ac:dyDescent="0.25">
      <c r="A1068" s="25">
        <f t="shared" si="135"/>
        <v>1067</v>
      </c>
      <c r="B1068" s="25" t="s">
        <v>889</v>
      </c>
      <c r="C1068" s="45">
        <v>45838</v>
      </c>
      <c r="D1068" s="45">
        <v>45845</v>
      </c>
      <c r="E1068" s="8">
        <v>136.5</v>
      </c>
      <c r="F1068" s="8">
        <f t="shared" si="129"/>
        <v>12012</v>
      </c>
      <c r="G1068" s="54">
        <f t="shared" si="134"/>
        <v>12012</v>
      </c>
      <c r="H1068" s="25">
        <v>347317</v>
      </c>
      <c r="I1068" s="25" t="s">
        <v>1825</v>
      </c>
      <c r="J1068" s="25">
        <v>1</v>
      </c>
      <c r="K1068" s="25">
        <v>1</v>
      </c>
      <c r="L1068" s="25">
        <f t="shared" si="130"/>
        <v>0</v>
      </c>
      <c r="M1068" s="25" t="s">
        <v>1164</v>
      </c>
      <c r="N1068" s="45">
        <v>45850</v>
      </c>
      <c r="O1068" s="54">
        <v>15561</v>
      </c>
      <c r="P1068" s="25" t="s">
        <v>618</v>
      </c>
      <c r="Q1068" s="25">
        <v>58153121121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Bhuvneshwar</v>
      </c>
      <c r="W1068" s="56"/>
      <c r="X1068" s="45">
        <v>45853</v>
      </c>
      <c r="Y1068" s="25">
        <f t="shared" si="131"/>
        <v>3</v>
      </c>
      <c r="Z1068" s="25" t="str">
        <f t="shared" si="132"/>
        <v>Saturday</v>
      </c>
      <c r="AA1068" s="25" t="str">
        <f t="shared" si="133"/>
        <v>Tuesday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hidden="1" x14ac:dyDescent="0.25">
      <c r="A1069" s="25">
        <f t="shared" si="135"/>
        <v>1068</v>
      </c>
      <c r="B1069" s="25" t="s">
        <v>889</v>
      </c>
      <c r="C1069" s="45">
        <v>45838</v>
      </c>
      <c r="D1069" s="45">
        <v>45845</v>
      </c>
      <c r="E1069" s="8">
        <v>179.4</v>
      </c>
      <c r="F1069" s="8">
        <f t="shared" si="129"/>
        <v>15787.2</v>
      </c>
      <c r="G1069" s="54">
        <f t="shared" si="134"/>
        <v>15787.2</v>
      </c>
      <c r="H1069" s="25">
        <v>351304</v>
      </c>
      <c r="I1069" s="25" t="s">
        <v>1826</v>
      </c>
      <c r="J1069" s="25">
        <v>1</v>
      </c>
      <c r="K1069" s="25">
        <v>1</v>
      </c>
      <c r="L1069" s="25">
        <f t="shared" si="130"/>
        <v>0</v>
      </c>
      <c r="M1069" s="25" t="s">
        <v>922</v>
      </c>
      <c r="N1069" s="45">
        <v>45846</v>
      </c>
      <c r="O1069" s="54">
        <v>27807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31"/>
        <v>1</v>
      </c>
      <c r="Z1069" s="25" t="str">
        <f t="shared" si="132"/>
        <v>Tuesday</v>
      </c>
      <c r="AA1069" s="25" t="str">
        <f t="shared" si="133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hidden="1" x14ac:dyDescent="0.25">
      <c r="A1070" s="25">
        <f t="shared" si="135"/>
        <v>1069</v>
      </c>
      <c r="B1070" s="25" t="s">
        <v>889</v>
      </c>
      <c r="C1070" s="45">
        <v>45838</v>
      </c>
      <c r="D1070" s="45">
        <v>45845</v>
      </c>
      <c r="E1070" s="8">
        <v>172.2</v>
      </c>
      <c r="F1070" s="8">
        <f t="shared" si="129"/>
        <v>15153.599999999999</v>
      </c>
      <c r="G1070" s="54">
        <f t="shared" si="134"/>
        <v>60614.399999999994</v>
      </c>
      <c r="H1070" s="25">
        <v>353204</v>
      </c>
      <c r="I1070" s="25" t="s">
        <v>1827</v>
      </c>
      <c r="J1070" s="25">
        <v>4</v>
      </c>
      <c r="K1070" s="25">
        <v>4</v>
      </c>
      <c r="L1070" s="25">
        <f t="shared" si="130"/>
        <v>0</v>
      </c>
      <c r="M1070" s="25" t="s">
        <v>922</v>
      </c>
      <c r="N1070" s="45">
        <v>45846</v>
      </c>
      <c r="O1070" s="54">
        <v>106764</v>
      </c>
      <c r="P1070" s="25" t="s">
        <v>627</v>
      </c>
      <c r="Q1070" s="25">
        <v>58152921083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Hyderabad</v>
      </c>
      <c r="W1070" s="56"/>
      <c r="X1070" s="45">
        <v>45847</v>
      </c>
      <c r="Y1070" s="25">
        <f t="shared" si="131"/>
        <v>1</v>
      </c>
      <c r="Z1070" s="25" t="str">
        <f t="shared" si="132"/>
        <v>Tuesday</v>
      </c>
      <c r="AA1070" s="25" t="str">
        <f t="shared" si="133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hidden="1" x14ac:dyDescent="0.25">
      <c r="A1071" s="25">
        <f t="shared" si="135"/>
        <v>1070</v>
      </c>
      <c r="B1071" s="25" t="s">
        <v>889</v>
      </c>
      <c r="C1071" s="45">
        <v>45838</v>
      </c>
      <c r="D1071" s="45">
        <v>45845</v>
      </c>
      <c r="E1071" s="8">
        <v>229.2</v>
      </c>
      <c r="F1071" s="8">
        <f t="shared" si="129"/>
        <v>20169.599999999999</v>
      </c>
      <c r="G1071" s="54">
        <f t="shared" si="134"/>
        <v>20169.599999999999</v>
      </c>
      <c r="H1071" s="25">
        <v>353212</v>
      </c>
      <c r="I1071" s="25" t="s">
        <v>1828</v>
      </c>
      <c r="J1071" s="25">
        <v>1</v>
      </c>
      <c r="K1071" s="25">
        <v>1</v>
      </c>
      <c r="L1071" s="25">
        <f t="shared" si="130"/>
        <v>0</v>
      </c>
      <c r="M1071" s="25" t="s">
        <v>916</v>
      </c>
      <c r="N1071" s="45">
        <v>45846</v>
      </c>
      <c r="O1071" s="54">
        <v>35526</v>
      </c>
      <c r="P1071" s="25" t="s">
        <v>893</v>
      </c>
      <c r="Q1071" s="25">
        <v>58152921293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Banglore</v>
      </c>
      <c r="W1071" s="56"/>
      <c r="X1071" s="45">
        <v>45847</v>
      </c>
      <c r="Y1071" s="25">
        <f t="shared" si="131"/>
        <v>1</v>
      </c>
      <c r="Z1071" s="25" t="str">
        <f t="shared" si="132"/>
        <v>Tuesday</v>
      </c>
      <c r="AA1071" s="25" t="str">
        <f t="shared" si="133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hidden="1" x14ac:dyDescent="0.25">
      <c r="A1072" s="25">
        <f t="shared" si="135"/>
        <v>1071</v>
      </c>
      <c r="B1072" s="25" t="s">
        <v>889</v>
      </c>
      <c r="C1072" s="45">
        <v>45838</v>
      </c>
      <c r="D1072" s="45">
        <v>45845</v>
      </c>
      <c r="E1072" s="8">
        <v>95.4</v>
      </c>
      <c r="F1072" s="8">
        <f t="shared" si="129"/>
        <v>8395.2000000000007</v>
      </c>
      <c r="G1072" s="54">
        <f t="shared" si="134"/>
        <v>8395.2000000000007</v>
      </c>
      <c r="H1072" s="25">
        <v>353709</v>
      </c>
      <c r="I1072" s="25" t="s">
        <v>1829</v>
      </c>
      <c r="J1072" s="25">
        <v>1</v>
      </c>
      <c r="K1072" s="25">
        <v>1</v>
      </c>
      <c r="L1072" s="25">
        <f t="shared" si="130"/>
        <v>0</v>
      </c>
      <c r="M1072" s="25" t="s">
        <v>1164</v>
      </c>
      <c r="N1072" s="45">
        <v>45850</v>
      </c>
      <c r="O1072" s="54">
        <v>13594.5</v>
      </c>
      <c r="P1072" s="25" t="s">
        <v>618</v>
      </c>
      <c r="Q1072" s="25">
        <v>58153121121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Bhuvneshwar</v>
      </c>
      <c r="W1072" s="56"/>
      <c r="X1072" s="45">
        <v>45853</v>
      </c>
      <c r="Y1072" s="25">
        <f t="shared" si="131"/>
        <v>3</v>
      </c>
      <c r="Z1072" s="25" t="str">
        <f t="shared" si="132"/>
        <v>Saturday</v>
      </c>
      <c r="AA1072" s="25" t="str">
        <f t="shared" si="133"/>
        <v>Tuesday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hidden="1" x14ac:dyDescent="0.25">
      <c r="A1073" s="25">
        <f t="shared" si="135"/>
        <v>1072</v>
      </c>
      <c r="B1073" s="25" t="s">
        <v>889</v>
      </c>
      <c r="C1073" s="45">
        <v>45838</v>
      </c>
      <c r="D1073" s="45">
        <v>45845</v>
      </c>
      <c r="E1073" s="8">
        <v>74.400000000000006</v>
      </c>
      <c r="F1073" s="8">
        <f t="shared" si="129"/>
        <v>6547.2000000000007</v>
      </c>
      <c r="G1073" s="54">
        <f t="shared" si="134"/>
        <v>6547.2000000000007</v>
      </c>
      <c r="H1073" s="25">
        <v>357415</v>
      </c>
      <c r="I1073" s="25" t="s">
        <v>1830</v>
      </c>
      <c r="J1073" s="25">
        <v>1</v>
      </c>
      <c r="K1073" s="25">
        <v>1</v>
      </c>
      <c r="L1073" s="25">
        <f t="shared" si="130"/>
        <v>0</v>
      </c>
      <c r="M1073" s="25" t="s">
        <v>971</v>
      </c>
      <c r="N1073" s="45">
        <v>45847</v>
      </c>
      <c r="O1073" s="54">
        <v>11532</v>
      </c>
      <c r="P1073" s="25" t="s">
        <v>229</v>
      </c>
      <c r="Q1073" s="25">
        <v>58152972625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Kolkata</v>
      </c>
      <c r="W1073" s="56"/>
      <c r="X1073" s="45">
        <v>45848</v>
      </c>
      <c r="Y1073" s="25">
        <f t="shared" si="131"/>
        <v>1</v>
      </c>
      <c r="Z1073" s="25" t="str">
        <f t="shared" si="132"/>
        <v>Wednesday</v>
      </c>
      <c r="AA1073" s="25" t="str">
        <f t="shared" si="133"/>
        <v>Thursday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hidden="1" x14ac:dyDescent="0.25">
      <c r="A1074" s="25">
        <f t="shared" si="135"/>
        <v>1073</v>
      </c>
      <c r="B1074" s="25" t="s">
        <v>889</v>
      </c>
      <c r="C1074" s="45">
        <v>45838</v>
      </c>
      <c r="D1074" s="45">
        <v>45845</v>
      </c>
      <c r="E1074" s="8">
        <v>154.80000000000001</v>
      </c>
      <c r="F1074" s="8">
        <f t="shared" si="129"/>
        <v>13622.400000000001</v>
      </c>
      <c r="G1074" s="54">
        <f t="shared" si="134"/>
        <v>13622.400000000001</v>
      </c>
      <c r="H1074" s="25">
        <v>362526</v>
      </c>
      <c r="I1074" s="25" t="s">
        <v>1598</v>
      </c>
      <c r="J1074" s="25">
        <v>1</v>
      </c>
      <c r="K1074" s="25">
        <v>1</v>
      </c>
      <c r="L1074" s="25">
        <f t="shared" si="130"/>
        <v>0</v>
      </c>
      <c r="M1074" s="25" t="s">
        <v>998</v>
      </c>
      <c r="N1074" s="45">
        <v>45847</v>
      </c>
      <c r="O1074" s="54">
        <v>35991</v>
      </c>
      <c r="P1074" s="25" t="s">
        <v>626</v>
      </c>
      <c r="Q1074" s="25" t="s">
        <v>637</v>
      </c>
      <c r="R1074" s="25" t="s">
        <v>638</v>
      </c>
      <c r="S1074" s="3">
        <v>4</v>
      </c>
      <c r="T1074" s="55"/>
      <c r="U1074" s="25" t="s">
        <v>19</v>
      </c>
      <c r="V1074" s="25" t="str">
        <f>VLOOKUP(P1074,'Customer List'!B:C,2,)</f>
        <v>Delhi</v>
      </c>
      <c r="W1074" s="56"/>
      <c r="X1074" s="45">
        <v>45847</v>
      </c>
      <c r="Y1074" s="25">
        <f t="shared" si="131"/>
        <v>0</v>
      </c>
      <c r="Z1074" s="25" t="str">
        <f t="shared" si="132"/>
        <v>Wednesday</v>
      </c>
      <c r="AA1074" s="25" t="str">
        <f t="shared" si="133"/>
        <v>Wednesday</v>
      </c>
      <c r="AB1074" s="25" t="str">
        <f>VLOOKUP(U1074,'Currency Sheet'!A:C,3,)</f>
        <v>DOLLAR</v>
      </c>
      <c r="AC1074" s="67" t="str">
        <f>VLOOKUP(P1074,'Customer List'!B:D,3,)</f>
        <v>Local</v>
      </c>
    </row>
    <row r="1075" spans="1:29" hidden="1" x14ac:dyDescent="0.25">
      <c r="A1075" s="25">
        <f t="shared" si="135"/>
        <v>1074</v>
      </c>
      <c r="B1075" s="25" t="s">
        <v>889</v>
      </c>
      <c r="C1075" s="45">
        <v>45838</v>
      </c>
      <c r="D1075" s="45">
        <v>45845</v>
      </c>
      <c r="E1075" s="8">
        <v>67.2</v>
      </c>
      <c r="F1075" s="8">
        <f t="shared" si="129"/>
        <v>5913.6</v>
      </c>
      <c r="G1075" s="54">
        <f t="shared" si="134"/>
        <v>5913.6</v>
      </c>
      <c r="H1075" s="25">
        <v>367402</v>
      </c>
      <c r="I1075" s="25" t="s">
        <v>1831</v>
      </c>
      <c r="J1075" s="25">
        <v>1</v>
      </c>
      <c r="K1075" s="25">
        <v>1</v>
      </c>
      <c r="L1075" s="25">
        <f t="shared" si="130"/>
        <v>0</v>
      </c>
      <c r="M1075" s="25" t="s">
        <v>990</v>
      </c>
      <c r="N1075" s="45">
        <v>45847</v>
      </c>
      <c r="O1075" s="54">
        <v>10068.799999999999</v>
      </c>
      <c r="P1075" s="25" t="s">
        <v>891</v>
      </c>
      <c r="Q1075" s="25">
        <v>58152973480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Bhopal</v>
      </c>
      <c r="W1075" s="56"/>
      <c r="X1075" s="45">
        <v>45849</v>
      </c>
      <c r="Y1075" s="25">
        <f t="shared" si="131"/>
        <v>2</v>
      </c>
      <c r="Z1075" s="25" t="str">
        <f t="shared" si="132"/>
        <v>Wednesday</v>
      </c>
      <c r="AA1075" s="25" t="str">
        <f t="shared" si="133"/>
        <v>Friday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hidden="1" x14ac:dyDescent="0.25">
      <c r="A1076" s="25">
        <f t="shared" si="135"/>
        <v>1075</v>
      </c>
      <c r="B1076" s="25" t="s">
        <v>889</v>
      </c>
      <c r="C1076" s="45">
        <v>45838</v>
      </c>
      <c r="D1076" s="45">
        <v>45845</v>
      </c>
      <c r="E1076" s="8">
        <v>222</v>
      </c>
      <c r="F1076" s="8">
        <f t="shared" si="129"/>
        <v>19536</v>
      </c>
      <c r="G1076" s="54">
        <f t="shared" si="134"/>
        <v>19536</v>
      </c>
      <c r="H1076" s="25">
        <v>369616</v>
      </c>
      <c r="I1076" s="25" t="s">
        <v>1832</v>
      </c>
      <c r="J1076" s="25">
        <v>1</v>
      </c>
      <c r="K1076" s="25">
        <v>1</v>
      </c>
      <c r="L1076" s="25">
        <f t="shared" si="130"/>
        <v>0</v>
      </c>
      <c r="M1076" s="25" t="s">
        <v>916</v>
      </c>
      <c r="N1076" s="45">
        <v>45846</v>
      </c>
      <c r="O1076" s="54">
        <v>34410</v>
      </c>
      <c r="P1076" s="25" t="s">
        <v>893</v>
      </c>
      <c r="Q1076" s="25">
        <v>58152921293</v>
      </c>
      <c r="R1076" s="25" t="s">
        <v>41</v>
      </c>
      <c r="S1076" s="3">
        <v>4</v>
      </c>
      <c r="T1076" s="55"/>
      <c r="U1076" s="25" t="s">
        <v>19</v>
      </c>
      <c r="V1076" s="25" t="str">
        <f>VLOOKUP(P1076,'Customer List'!B:C,2,)</f>
        <v>Banglore</v>
      </c>
      <c r="W1076" s="56"/>
      <c r="X1076" s="45">
        <v>45847</v>
      </c>
      <c r="Y1076" s="25">
        <f t="shared" si="131"/>
        <v>1</v>
      </c>
      <c r="Z1076" s="25" t="str">
        <f t="shared" si="132"/>
        <v>Tuesday</v>
      </c>
      <c r="AA1076" s="25" t="str">
        <f t="shared" si="133"/>
        <v>Wednesday</v>
      </c>
      <c r="AB1076" s="25" t="str">
        <f>VLOOKUP(U1076,'Currency Sheet'!A:C,3,)</f>
        <v>DOLLAR</v>
      </c>
      <c r="AC1076" s="67" t="str">
        <f>VLOOKUP(P1076,'Customer List'!B:D,3,)</f>
        <v>OutStation</v>
      </c>
    </row>
    <row r="1077" spans="1:29" hidden="1" x14ac:dyDescent="0.25">
      <c r="A1077" s="25">
        <f t="shared" si="135"/>
        <v>1076</v>
      </c>
      <c r="B1077" s="25" t="s">
        <v>889</v>
      </c>
      <c r="C1077" s="45">
        <v>45838</v>
      </c>
      <c r="D1077" s="45">
        <v>45845</v>
      </c>
      <c r="E1077" s="8">
        <v>257.39999999999998</v>
      </c>
      <c r="F1077" s="8">
        <f t="shared" si="129"/>
        <v>22651.199999999997</v>
      </c>
      <c r="G1077" s="54">
        <f t="shared" si="134"/>
        <v>22651.199999999997</v>
      </c>
      <c r="H1077" s="25">
        <v>372714</v>
      </c>
      <c r="I1077" s="25" t="s">
        <v>1343</v>
      </c>
      <c r="J1077" s="25">
        <v>1</v>
      </c>
      <c r="K1077" s="25">
        <v>1</v>
      </c>
      <c r="L1077" s="25">
        <f t="shared" si="130"/>
        <v>0</v>
      </c>
      <c r="M1077" s="25" t="s">
        <v>998</v>
      </c>
      <c r="N1077" s="45">
        <v>45847</v>
      </c>
      <c r="O1077" s="54">
        <v>59845.5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31"/>
        <v>0</v>
      </c>
      <c r="Z1077" s="25" t="str">
        <f t="shared" si="132"/>
        <v>Wednesday</v>
      </c>
      <c r="AA1077" s="25" t="str">
        <f t="shared" si="133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hidden="1" x14ac:dyDescent="0.25">
      <c r="A1078" s="25">
        <f t="shared" si="135"/>
        <v>1077</v>
      </c>
      <c r="B1078" s="25" t="s">
        <v>889</v>
      </c>
      <c r="C1078" s="45">
        <v>45838</v>
      </c>
      <c r="D1078" s="45">
        <v>45845</v>
      </c>
      <c r="E1078" s="8">
        <v>182.4</v>
      </c>
      <c r="F1078" s="8">
        <f t="shared" si="129"/>
        <v>16051.2</v>
      </c>
      <c r="G1078" s="54">
        <f t="shared" si="134"/>
        <v>16051.2</v>
      </c>
      <c r="H1078" s="25">
        <v>374904</v>
      </c>
      <c r="I1078" s="25" t="s">
        <v>1833</v>
      </c>
      <c r="J1078" s="25">
        <v>1</v>
      </c>
      <c r="K1078" s="25">
        <v>1</v>
      </c>
      <c r="L1078" s="25">
        <f t="shared" si="130"/>
        <v>0</v>
      </c>
      <c r="M1078" s="25" t="s">
        <v>999</v>
      </c>
      <c r="N1078" s="45">
        <v>45847</v>
      </c>
      <c r="O1078" s="54">
        <v>42408</v>
      </c>
      <c r="P1078" s="25" t="s">
        <v>626</v>
      </c>
      <c r="Q1078" s="25" t="s">
        <v>637</v>
      </c>
      <c r="R1078" s="25" t="s">
        <v>638</v>
      </c>
      <c r="S1078" s="3">
        <v>4</v>
      </c>
      <c r="T1078" s="55"/>
      <c r="U1078" s="25" t="s">
        <v>19</v>
      </c>
      <c r="V1078" s="25" t="str">
        <f>VLOOKUP(P1078,'Customer List'!B:C,2,)</f>
        <v>Delhi</v>
      </c>
      <c r="W1078" s="56"/>
      <c r="X1078" s="45">
        <v>45847</v>
      </c>
      <c r="Y1078" s="25">
        <f t="shared" si="131"/>
        <v>0</v>
      </c>
      <c r="Z1078" s="25" t="str">
        <f t="shared" si="132"/>
        <v>Wednesday</v>
      </c>
      <c r="AA1078" s="25" t="str">
        <f t="shared" si="133"/>
        <v>Wednesday</v>
      </c>
      <c r="AB1078" s="25" t="str">
        <f>VLOOKUP(U1078,'Currency Sheet'!A:C,3,)</f>
        <v>DOLLAR</v>
      </c>
      <c r="AC1078" s="67" t="str">
        <f>VLOOKUP(P1078,'Customer List'!B:D,3,)</f>
        <v>Local</v>
      </c>
    </row>
    <row r="1079" spans="1:29" hidden="1" x14ac:dyDescent="0.25">
      <c r="A1079" s="25">
        <f t="shared" si="135"/>
        <v>1078</v>
      </c>
      <c r="B1079" s="25" t="s">
        <v>889</v>
      </c>
      <c r="C1079" s="45">
        <v>45838</v>
      </c>
      <c r="D1079" s="45">
        <v>45845</v>
      </c>
      <c r="E1079" s="8">
        <v>64.2</v>
      </c>
      <c r="F1079" s="8">
        <f t="shared" si="129"/>
        <v>5649.6</v>
      </c>
      <c r="G1079" s="54">
        <f t="shared" si="134"/>
        <v>5649.6</v>
      </c>
      <c r="H1079" s="25">
        <v>385202</v>
      </c>
      <c r="I1079" s="25" t="s">
        <v>1834</v>
      </c>
      <c r="J1079" s="25">
        <v>1</v>
      </c>
      <c r="K1079" s="25">
        <v>1</v>
      </c>
      <c r="L1079" s="25">
        <f t="shared" si="130"/>
        <v>0</v>
      </c>
      <c r="M1079" s="25" t="s">
        <v>990</v>
      </c>
      <c r="N1079" s="45">
        <v>45847</v>
      </c>
      <c r="O1079" s="54">
        <v>9619.2999999999993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31"/>
        <v>2</v>
      </c>
      <c r="Z1079" s="25" t="str">
        <f t="shared" si="132"/>
        <v>Wednesday</v>
      </c>
      <c r="AA1079" s="25" t="str">
        <f t="shared" si="133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hidden="1" x14ac:dyDescent="0.25">
      <c r="A1080" s="25">
        <f t="shared" si="135"/>
        <v>1079</v>
      </c>
      <c r="B1080" s="25" t="s">
        <v>889</v>
      </c>
      <c r="C1080" s="45">
        <v>45838</v>
      </c>
      <c r="D1080" s="45">
        <v>45845</v>
      </c>
      <c r="E1080" s="8">
        <v>33</v>
      </c>
      <c r="F1080" s="8">
        <f t="shared" si="129"/>
        <v>2904</v>
      </c>
      <c r="G1080" s="54">
        <f t="shared" si="134"/>
        <v>2904</v>
      </c>
      <c r="H1080" s="25">
        <v>388602</v>
      </c>
      <c r="I1080" s="25" t="s">
        <v>1835</v>
      </c>
      <c r="J1080" s="25">
        <v>1</v>
      </c>
      <c r="K1080" s="25">
        <v>1</v>
      </c>
      <c r="L1080" s="25">
        <f t="shared" si="130"/>
        <v>0</v>
      </c>
      <c r="M1080" s="25" t="s">
        <v>990</v>
      </c>
      <c r="N1080" s="45">
        <v>45847</v>
      </c>
      <c r="O1080" s="54">
        <v>4944.5</v>
      </c>
      <c r="P1080" s="25" t="s">
        <v>891</v>
      </c>
      <c r="Q1080" s="25">
        <v>58152973480</v>
      </c>
      <c r="R1080" s="25" t="s">
        <v>41</v>
      </c>
      <c r="S1080" s="3">
        <v>4</v>
      </c>
      <c r="T1080" s="55"/>
      <c r="U1080" s="25" t="s">
        <v>19</v>
      </c>
      <c r="V1080" s="25" t="str">
        <f>VLOOKUP(P1080,'Customer List'!B:C,2,)</f>
        <v>Bhopal</v>
      </c>
      <c r="W1080" s="56"/>
      <c r="X1080" s="45">
        <v>45849</v>
      </c>
      <c r="Y1080" s="25">
        <f t="shared" si="131"/>
        <v>2</v>
      </c>
      <c r="Z1080" s="25" t="str">
        <f t="shared" si="132"/>
        <v>Wednesday</v>
      </c>
      <c r="AA1080" s="25" t="str">
        <f t="shared" si="133"/>
        <v>Friday</v>
      </c>
      <c r="AB1080" s="25" t="str">
        <f>VLOOKUP(U1080,'Currency Sheet'!A:C,3,)</f>
        <v>DOLLAR</v>
      </c>
      <c r="AC1080" s="67" t="str">
        <f>VLOOKUP(P1080,'Customer List'!B:D,3,)</f>
        <v>OutStation</v>
      </c>
    </row>
    <row r="1081" spans="1:29" hidden="1" x14ac:dyDescent="0.25">
      <c r="A1081" s="25">
        <f t="shared" si="135"/>
        <v>1080</v>
      </c>
      <c r="B1081" s="25" t="s">
        <v>889</v>
      </c>
      <c r="C1081" s="45">
        <v>45838</v>
      </c>
      <c r="D1081" s="45">
        <v>45845</v>
      </c>
      <c r="E1081" s="8">
        <v>326.25</v>
      </c>
      <c r="F1081" s="8">
        <f t="shared" si="129"/>
        <v>28710</v>
      </c>
      <c r="G1081" s="54">
        <f t="shared" si="134"/>
        <v>28710</v>
      </c>
      <c r="H1081" s="25">
        <v>396434</v>
      </c>
      <c r="I1081" s="25" t="s">
        <v>33</v>
      </c>
      <c r="J1081" s="25">
        <v>1</v>
      </c>
      <c r="K1081" s="25">
        <v>1</v>
      </c>
      <c r="L1081" s="25">
        <f t="shared" si="130"/>
        <v>0</v>
      </c>
      <c r="M1081" s="25" t="s">
        <v>998</v>
      </c>
      <c r="N1081" s="45">
        <v>45847</v>
      </c>
      <c r="O1081" s="54">
        <v>60682.5</v>
      </c>
      <c r="P1081" s="25" t="s">
        <v>626</v>
      </c>
      <c r="Q1081" s="25" t="s">
        <v>637</v>
      </c>
      <c r="R1081" s="25" t="s">
        <v>638</v>
      </c>
      <c r="S1081" s="3">
        <v>4</v>
      </c>
      <c r="T1081" s="55"/>
      <c r="U1081" s="25" t="s">
        <v>19</v>
      </c>
      <c r="V1081" s="25" t="str">
        <f>VLOOKUP(P1081,'Customer List'!B:C,2,)</f>
        <v>Delhi</v>
      </c>
      <c r="W1081" s="56"/>
      <c r="X1081" s="45">
        <v>45847</v>
      </c>
      <c r="Y1081" s="25">
        <f t="shared" si="131"/>
        <v>0</v>
      </c>
      <c r="Z1081" s="25" t="str">
        <f t="shared" si="132"/>
        <v>Wednesday</v>
      </c>
      <c r="AA1081" s="25" t="str">
        <f t="shared" si="133"/>
        <v>Wednesday</v>
      </c>
      <c r="AB1081" s="25" t="str">
        <f>VLOOKUP(U1081,'Currency Sheet'!A:C,3,)</f>
        <v>DOLLAR</v>
      </c>
      <c r="AC1081" s="67" t="str">
        <f>VLOOKUP(P1081,'Customer List'!B:D,3,)</f>
        <v>Local</v>
      </c>
    </row>
    <row r="1082" spans="1:29" hidden="1" x14ac:dyDescent="0.25">
      <c r="A1082" s="25">
        <f t="shared" si="135"/>
        <v>1081</v>
      </c>
      <c r="B1082" s="25" t="s">
        <v>889</v>
      </c>
      <c r="C1082" s="45">
        <v>45838</v>
      </c>
      <c r="D1082" s="45">
        <v>45845</v>
      </c>
      <c r="E1082" s="8">
        <v>49.8</v>
      </c>
      <c r="F1082" s="8">
        <f t="shared" si="129"/>
        <v>4382.3999999999996</v>
      </c>
      <c r="G1082" s="54">
        <f t="shared" si="134"/>
        <v>4382.3999999999996</v>
      </c>
      <c r="H1082" s="25">
        <v>400247</v>
      </c>
      <c r="I1082" s="25" t="s">
        <v>1836</v>
      </c>
      <c r="J1082" s="25">
        <v>1</v>
      </c>
      <c r="K1082" s="25">
        <v>1</v>
      </c>
      <c r="L1082" s="25">
        <f t="shared" si="130"/>
        <v>0</v>
      </c>
      <c r="M1082" s="25" t="s">
        <v>927</v>
      </c>
      <c r="N1082" s="45">
        <v>45846</v>
      </c>
      <c r="O1082" s="54">
        <v>7719</v>
      </c>
      <c r="P1082" s="25" t="s">
        <v>225</v>
      </c>
      <c r="Q1082" s="25" t="s">
        <v>1127</v>
      </c>
      <c r="R1082" s="25" t="s">
        <v>41</v>
      </c>
      <c r="S1082" s="3">
        <v>4</v>
      </c>
      <c r="T1082" s="55" t="s">
        <v>1128</v>
      </c>
      <c r="U1082" s="25" t="s">
        <v>19</v>
      </c>
      <c r="V1082" s="25" t="str">
        <f>VLOOKUP(P1082,'Customer List'!B:C,2,)</f>
        <v>Punjab</v>
      </c>
      <c r="W1082" s="56"/>
      <c r="X1082" s="45">
        <v>45848</v>
      </c>
      <c r="Y1082" s="25">
        <f t="shared" si="131"/>
        <v>2</v>
      </c>
      <c r="Z1082" s="25" t="str">
        <f t="shared" si="132"/>
        <v>Tuesday</v>
      </c>
      <c r="AA1082" s="25" t="str">
        <f t="shared" si="133"/>
        <v>Thursday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hidden="1" x14ac:dyDescent="0.25">
      <c r="A1083" s="25">
        <f t="shared" si="135"/>
        <v>1082</v>
      </c>
      <c r="B1083" s="25" t="s">
        <v>889</v>
      </c>
      <c r="C1083" s="45">
        <v>45838</v>
      </c>
      <c r="D1083" s="45">
        <v>45845</v>
      </c>
      <c r="E1083" s="8">
        <v>69.599999999999994</v>
      </c>
      <c r="F1083" s="8">
        <f t="shared" si="129"/>
        <v>6124.7999999999993</v>
      </c>
      <c r="G1083" s="54">
        <f t="shared" si="134"/>
        <v>6124.7999999999993</v>
      </c>
      <c r="H1083" s="25">
        <v>406001</v>
      </c>
      <c r="I1083" s="25" t="s">
        <v>1837</v>
      </c>
      <c r="J1083" s="25">
        <v>1</v>
      </c>
      <c r="K1083" s="25">
        <v>1</v>
      </c>
      <c r="L1083" s="25">
        <f t="shared" si="130"/>
        <v>0</v>
      </c>
      <c r="M1083" s="25" t="s">
        <v>990</v>
      </c>
      <c r="N1083" s="45">
        <v>45847</v>
      </c>
      <c r="O1083" s="54">
        <v>10428.4</v>
      </c>
      <c r="P1083" s="25" t="s">
        <v>891</v>
      </c>
      <c r="Q1083" s="25">
        <v>58152973480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Bhopal</v>
      </c>
      <c r="W1083" s="56"/>
      <c r="X1083" s="45">
        <v>45849</v>
      </c>
      <c r="Y1083" s="25">
        <f t="shared" si="131"/>
        <v>2</v>
      </c>
      <c r="Z1083" s="25" t="str">
        <f t="shared" si="132"/>
        <v>Wednesday</v>
      </c>
      <c r="AA1083" s="25" t="str">
        <f t="shared" si="133"/>
        <v>Friday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hidden="1" x14ac:dyDescent="0.25">
      <c r="A1084" s="25">
        <f t="shared" si="135"/>
        <v>1083</v>
      </c>
      <c r="B1084" s="25" t="s">
        <v>889</v>
      </c>
      <c r="C1084" s="45">
        <v>45838</v>
      </c>
      <c r="D1084" s="45">
        <v>45845</v>
      </c>
      <c r="E1084" s="8">
        <v>137.4</v>
      </c>
      <c r="F1084" s="8">
        <f t="shared" si="129"/>
        <v>12091.2</v>
      </c>
      <c r="G1084" s="54">
        <f t="shared" si="134"/>
        <v>24182.400000000001</v>
      </c>
      <c r="H1084" s="25">
        <v>406514</v>
      </c>
      <c r="I1084" s="25" t="s">
        <v>1838</v>
      </c>
      <c r="J1084" s="25">
        <v>2</v>
      </c>
      <c r="K1084" s="25">
        <v>2</v>
      </c>
      <c r="L1084" s="25">
        <f t="shared" si="130"/>
        <v>0</v>
      </c>
      <c r="M1084" s="25" t="s">
        <v>921</v>
      </c>
      <c r="N1084" s="45">
        <v>45846</v>
      </c>
      <c r="O1084" s="54">
        <v>42594</v>
      </c>
      <c r="P1084" s="25" t="s">
        <v>631</v>
      </c>
      <c r="Q1084" s="25">
        <v>58152920302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Telangana</v>
      </c>
      <c r="W1084" s="56"/>
      <c r="X1084" s="45">
        <v>45847</v>
      </c>
      <c r="Y1084" s="25">
        <f t="shared" si="131"/>
        <v>1</v>
      </c>
      <c r="Z1084" s="25" t="str">
        <f t="shared" si="132"/>
        <v>Tuesday</v>
      </c>
      <c r="AA1084" s="25" t="str">
        <f t="shared" si="133"/>
        <v>Wednesday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hidden="1" x14ac:dyDescent="0.25">
      <c r="A1085" s="25">
        <f t="shared" si="135"/>
        <v>1084</v>
      </c>
      <c r="B1085" s="25" t="s">
        <v>889</v>
      </c>
      <c r="C1085" s="45">
        <v>45838</v>
      </c>
      <c r="D1085" s="45">
        <v>45845</v>
      </c>
      <c r="E1085" s="8">
        <v>193.8</v>
      </c>
      <c r="F1085" s="8">
        <f t="shared" si="129"/>
        <v>17054.400000000001</v>
      </c>
      <c r="G1085" s="54">
        <f t="shared" si="134"/>
        <v>17054.400000000001</v>
      </c>
      <c r="H1085" s="25">
        <v>406608</v>
      </c>
      <c r="I1085" s="25" t="s">
        <v>1839</v>
      </c>
      <c r="J1085" s="25">
        <v>1</v>
      </c>
      <c r="K1085" s="25">
        <v>1</v>
      </c>
      <c r="L1085" s="25">
        <f t="shared" si="130"/>
        <v>0</v>
      </c>
      <c r="M1085" s="25" t="s">
        <v>990</v>
      </c>
      <c r="N1085" s="45">
        <v>45847</v>
      </c>
      <c r="O1085" s="54">
        <v>29037.7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31"/>
        <v>2</v>
      </c>
      <c r="Z1085" s="25" t="str">
        <f t="shared" si="132"/>
        <v>Wednesday</v>
      </c>
      <c r="AA1085" s="25" t="str">
        <f t="shared" si="133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hidden="1" x14ac:dyDescent="0.25">
      <c r="A1086" s="25">
        <f t="shared" si="135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9"/>
        <v>9345.6</v>
      </c>
      <c r="G1086" s="54">
        <f t="shared" si="134"/>
        <v>9345.6</v>
      </c>
      <c r="H1086" s="25">
        <v>406708</v>
      </c>
      <c r="I1086" s="25" t="s">
        <v>1840</v>
      </c>
      <c r="J1086" s="25">
        <v>1</v>
      </c>
      <c r="K1086" s="25">
        <v>1</v>
      </c>
      <c r="L1086" s="25">
        <f t="shared" si="130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31"/>
        <v>2</v>
      </c>
      <c r="Z1086" s="25" t="str">
        <f t="shared" si="132"/>
        <v>Wednesday</v>
      </c>
      <c r="AA1086" s="25" t="str">
        <f t="shared" si="133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hidden="1" x14ac:dyDescent="0.25">
      <c r="A1087" s="25">
        <f t="shared" si="135"/>
        <v>1086</v>
      </c>
      <c r="B1087" s="25" t="s">
        <v>889</v>
      </c>
      <c r="C1087" s="45">
        <v>45838</v>
      </c>
      <c r="D1087" s="45">
        <v>45845</v>
      </c>
      <c r="E1087" s="8">
        <v>106.2</v>
      </c>
      <c r="F1087" s="8">
        <f t="shared" si="129"/>
        <v>9345.6</v>
      </c>
      <c r="G1087" s="54">
        <f t="shared" si="134"/>
        <v>9345.6</v>
      </c>
      <c r="H1087" s="25">
        <v>407108</v>
      </c>
      <c r="I1087" s="25" t="s">
        <v>1249</v>
      </c>
      <c r="J1087" s="25">
        <v>1</v>
      </c>
      <c r="K1087" s="25">
        <v>1</v>
      </c>
      <c r="L1087" s="25">
        <f t="shared" si="130"/>
        <v>0</v>
      </c>
      <c r="M1087" s="25" t="s">
        <v>990</v>
      </c>
      <c r="N1087" s="45">
        <v>45847</v>
      </c>
      <c r="O1087" s="54">
        <v>15912.3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31"/>
        <v>2</v>
      </c>
      <c r="Z1087" s="25" t="str">
        <f t="shared" si="132"/>
        <v>Wednesday</v>
      </c>
      <c r="AA1087" s="25" t="str">
        <f t="shared" si="133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hidden="1" x14ac:dyDescent="0.25">
      <c r="A1088" s="25">
        <f t="shared" si="135"/>
        <v>1087</v>
      </c>
      <c r="B1088" s="25" t="s">
        <v>889</v>
      </c>
      <c r="C1088" s="45">
        <v>45838</v>
      </c>
      <c r="D1088" s="45">
        <v>45845</v>
      </c>
      <c r="E1088" s="8">
        <v>74.400000000000006</v>
      </c>
      <c r="F1088" s="8">
        <f t="shared" si="129"/>
        <v>6547.2000000000007</v>
      </c>
      <c r="G1088" s="54">
        <f t="shared" si="134"/>
        <v>6547.2000000000007</v>
      </c>
      <c r="H1088" s="25">
        <v>410719</v>
      </c>
      <c r="I1088" s="25" t="s">
        <v>1841</v>
      </c>
      <c r="J1088" s="25">
        <v>1</v>
      </c>
      <c r="K1088" s="25">
        <v>1</v>
      </c>
      <c r="L1088" s="25">
        <f t="shared" si="130"/>
        <v>0</v>
      </c>
      <c r="M1088" s="25" t="s">
        <v>990</v>
      </c>
      <c r="N1088" s="45">
        <v>45847</v>
      </c>
      <c r="O1088" s="54">
        <v>11147.6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31"/>
        <v>2</v>
      </c>
      <c r="Z1088" s="25" t="str">
        <f t="shared" si="132"/>
        <v>Wednesday</v>
      </c>
      <c r="AA1088" s="25" t="str">
        <f t="shared" si="133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hidden="1" x14ac:dyDescent="0.25">
      <c r="A1089" s="25">
        <f t="shared" si="135"/>
        <v>1088</v>
      </c>
      <c r="B1089" s="25" t="s">
        <v>889</v>
      </c>
      <c r="C1089" s="45">
        <v>45838</v>
      </c>
      <c r="D1089" s="45">
        <v>45845</v>
      </c>
      <c r="E1089" s="8">
        <v>35.4</v>
      </c>
      <c r="F1089" s="8">
        <f t="shared" si="129"/>
        <v>3115.2</v>
      </c>
      <c r="G1089" s="54">
        <f t="shared" si="134"/>
        <v>3115.2</v>
      </c>
      <c r="H1089" s="25">
        <v>420404</v>
      </c>
      <c r="I1089" s="25" t="s">
        <v>15</v>
      </c>
      <c r="J1089" s="25">
        <v>1</v>
      </c>
      <c r="K1089" s="25">
        <v>1</v>
      </c>
      <c r="L1089" s="25">
        <f t="shared" si="130"/>
        <v>0</v>
      </c>
      <c r="M1089" s="25" t="s">
        <v>917</v>
      </c>
      <c r="N1089" s="45">
        <v>45846</v>
      </c>
      <c r="O1089" s="54">
        <v>6401.5</v>
      </c>
      <c r="P1089" s="25" t="s">
        <v>893</v>
      </c>
      <c r="Q1089" s="25">
        <v>58152921293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Banglore</v>
      </c>
      <c r="W1089" s="56"/>
      <c r="X1089" s="45">
        <v>45847</v>
      </c>
      <c r="Y1089" s="25">
        <f t="shared" si="131"/>
        <v>1</v>
      </c>
      <c r="Z1089" s="25" t="str">
        <f t="shared" si="132"/>
        <v>Tuesday</v>
      </c>
      <c r="AA1089" s="25" t="str">
        <f t="shared" si="133"/>
        <v>Wednesday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hidden="1" x14ac:dyDescent="0.25">
      <c r="A1090" s="25">
        <f t="shared" si="135"/>
        <v>1089</v>
      </c>
      <c r="B1090" s="25" t="s">
        <v>889</v>
      </c>
      <c r="C1090" s="45">
        <v>45838</v>
      </c>
      <c r="D1090" s="45">
        <v>45845</v>
      </c>
      <c r="E1090" s="8">
        <v>99</v>
      </c>
      <c r="F1090" s="8">
        <f t="shared" si="129"/>
        <v>8712</v>
      </c>
      <c r="G1090" s="54">
        <f t="shared" si="134"/>
        <v>8712</v>
      </c>
      <c r="H1090" s="25">
        <v>424401</v>
      </c>
      <c r="I1090" s="25" t="s">
        <v>1347</v>
      </c>
      <c r="J1090" s="25">
        <v>1</v>
      </c>
      <c r="K1090" s="25">
        <v>1</v>
      </c>
      <c r="L1090" s="25">
        <f t="shared" si="130"/>
        <v>0</v>
      </c>
      <c r="M1090" s="25" t="s">
        <v>1010</v>
      </c>
      <c r="N1090" s="45">
        <v>45848</v>
      </c>
      <c r="O1090" s="54">
        <v>0</v>
      </c>
      <c r="P1090" s="25" t="s">
        <v>903</v>
      </c>
      <c r="Q1090" s="25" t="s">
        <v>637</v>
      </c>
      <c r="R1090" s="25" t="s">
        <v>725</v>
      </c>
      <c r="S1090" s="3">
        <v>4</v>
      </c>
      <c r="T1090" s="55" t="s">
        <v>610</v>
      </c>
      <c r="U1090" s="25" t="s">
        <v>19</v>
      </c>
      <c r="V1090" s="25" t="str">
        <f>VLOOKUP(P1090,'Customer List'!B:C,2,)</f>
        <v>Delhi</v>
      </c>
      <c r="W1090" s="56"/>
      <c r="X1090" s="45">
        <v>45848</v>
      </c>
      <c r="Y1090" s="25">
        <f t="shared" si="131"/>
        <v>0</v>
      </c>
      <c r="Z1090" s="25" t="str">
        <f t="shared" si="132"/>
        <v>Thursday</v>
      </c>
      <c r="AA1090" s="25" t="str">
        <f t="shared" si="133"/>
        <v>Thursday</v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hidden="1" x14ac:dyDescent="0.25">
      <c r="A1091" s="25">
        <f t="shared" si="135"/>
        <v>1090</v>
      </c>
      <c r="B1091" s="25" t="s">
        <v>889</v>
      </c>
      <c r="C1091" s="45">
        <v>45838</v>
      </c>
      <c r="D1091" s="45">
        <v>45845</v>
      </c>
      <c r="E1091" s="8">
        <v>183.75</v>
      </c>
      <c r="F1091" s="8">
        <f t="shared" ref="F1091:F1154" si="136">IF(AB1091="DOLLAR",E1091*88,E1091)</f>
        <v>16170</v>
      </c>
      <c r="G1091" s="54">
        <f t="shared" si="134"/>
        <v>16170</v>
      </c>
      <c r="H1091" s="25">
        <v>480043</v>
      </c>
      <c r="I1091" s="25" t="s">
        <v>1842</v>
      </c>
      <c r="J1091" s="25">
        <v>1</v>
      </c>
      <c r="K1091" s="25">
        <v>1</v>
      </c>
      <c r="L1091" s="25">
        <f t="shared" ref="L1091:L1154" si="137">J1091-K1091</f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ref="Y1091:Y1154" si="138">IF(X1091="", "", X1091-N1091)</f>
        <v/>
      </c>
      <c r="Z1091" s="25" t="str">
        <f t="shared" ref="Z1091:Z1154" si="139">IF(N1091="", "", TEXT(N1091, "dddd"))</f>
        <v>Friday</v>
      </c>
      <c r="AA1091" s="25" t="str">
        <f t="shared" ref="AA1091:AA1154" si="140">IF(X1091="", "", TEXT(X1091, "dddd"))</f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hidden="1" x14ac:dyDescent="0.25">
      <c r="A1092" s="25">
        <f t="shared" si="135"/>
        <v>1091</v>
      </c>
      <c r="B1092" s="25" t="s">
        <v>889</v>
      </c>
      <c r="C1092" s="45">
        <v>45838</v>
      </c>
      <c r="D1092" s="45">
        <v>45845</v>
      </c>
      <c r="E1092" s="8">
        <v>585.75</v>
      </c>
      <c r="F1092" s="8">
        <f t="shared" si="136"/>
        <v>51546</v>
      </c>
      <c r="G1092" s="54">
        <f t="shared" si="134"/>
        <v>51546</v>
      </c>
      <c r="H1092" s="25">
        <v>480137</v>
      </c>
      <c r="I1092" s="25" t="s">
        <v>1843</v>
      </c>
      <c r="J1092" s="25">
        <v>1</v>
      </c>
      <c r="K1092" s="25">
        <v>1</v>
      </c>
      <c r="L1092" s="25">
        <f t="shared" si="137"/>
        <v>0</v>
      </c>
      <c r="M1092" s="25" t="s">
        <v>2046</v>
      </c>
      <c r="N1092" s="45">
        <v>45863</v>
      </c>
      <c r="O1092" s="54">
        <v>0</v>
      </c>
      <c r="P1092" s="25" t="s">
        <v>154</v>
      </c>
      <c r="Q1092" s="25" t="s">
        <v>1131</v>
      </c>
      <c r="R1092" s="25" t="s">
        <v>2044</v>
      </c>
      <c r="S1092" s="3">
        <v>4</v>
      </c>
      <c r="T1092" s="55" t="s">
        <v>2045</v>
      </c>
      <c r="U1092" s="25" t="s">
        <v>19</v>
      </c>
      <c r="V1092" s="25" t="str">
        <f>VLOOKUP(P1092,'Customer List'!B:C,2,)</f>
        <v>Noida</v>
      </c>
      <c r="W1092" s="56"/>
      <c r="X1092" s="45"/>
      <c r="Y1092" s="25" t="str">
        <f t="shared" si="138"/>
        <v/>
      </c>
      <c r="Z1092" s="25" t="str">
        <f t="shared" si="139"/>
        <v>Friday</v>
      </c>
      <c r="AA1092" s="25" t="str">
        <f t="shared" si="140"/>
        <v/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hidden="1" x14ac:dyDescent="0.25">
      <c r="A1093" s="25">
        <f t="shared" si="135"/>
        <v>1092</v>
      </c>
      <c r="B1093" s="25" t="s">
        <v>889</v>
      </c>
      <c r="C1093" s="45">
        <v>45838</v>
      </c>
      <c r="D1093" s="45">
        <v>45845</v>
      </c>
      <c r="E1093" s="8">
        <v>169.5</v>
      </c>
      <c r="F1093" s="8">
        <f t="shared" si="136"/>
        <v>14916</v>
      </c>
      <c r="G1093" s="54">
        <f t="shared" ref="G1093:G1156" si="141">F1093*J1093</f>
        <v>14916</v>
      </c>
      <c r="H1093" s="25">
        <v>500827</v>
      </c>
      <c r="I1093" s="25" t="s">
        <v>1844</v>
      </c>
      <c r="J1093" s="25">
        <v>1</v>
      </c>
      <c r="K1093" s="25">
        <v>1</v>
      </c>
      <c r="L1093" s="25">
        <f t="shared" si="137"/>
        <v>0</v>
      </c>
      <c r="M1093" s="25" t="s">
        <v>1164</v>
      </c>
      <c r="N1093" s="45">
        <v>45850</v>
      </c>
      <c r="O1093" s="54">
        <v>19323</v>
      </c>
      <c r="P1093" s="25" t="s">
        <v>618</v>
      </c>
      <c r="Q1093" s="25">
        <v>58153121121</v>
      </c>
      <c r="R1093" s="25" t="s">
        <v>41</v>
      </c>
      <c r="S1093" s="3">
        <v>4</v>
      </c>
      <c r="T1093" s="55"/>
      <c r="U1093" s="25" t="s">
        <v>19</v>
      </c>
      <c r="V1093" s="25" t="str">
        <f>VLOOKUP(P1093,'Customer List'!B:C,2,)</f>
        <v>Bhuvneshwar</v>
      </c>
      <c r="W1093" s="56"/>
      <c r="X1093" s="45">
        <v>45853</v>
      </c>
      <c r="Y1093" s="25">
        <f t="shared" si="138"/>
        <v>3</v>
      </c>
      <c r="Z1093" s="25" t="str">
        <f t="shared" si="139"/>
        <v>Saturday</v>
      </c>
      <c r="AA1093" s="25" t="str">
        <f t="shared" si="140"/>
        <v>Tuesday</v>
      </c>
      <c r="AB1093" s="25" t="str">
        <f>VLOOKUP(U1093,'Currency Sheet'!A:C,3,)</f>
        <v>DOLLAR</v>
      </c>
      <c r="AC1093" s="67" t="str">
        <f>VLOOKUP(P1093,'Customer List'!B:D,3,)</f>
        <v>OutStation</v>
      </c>
    </row>
    <row r="1094" spans="1:29" hidden="1" x14ac:dyDescent="0.25">
      <c r="A1094" s="25">
        <f t="shared" ref="A1094:A1157" si="142">A1093+1</f>
        <v>1093</v>
      </c>
      <c r="B1094" s="25" t="s">
        <v>889</v>
      </c>
      <c r="C1094" s="45">
        <v>45838</v>
      </c>
      <c r="D1094" s="45">
        <v>45845</v>
      </c>
      <c r="E1094" s="8">
        <v>334.5</v>
      </c>
      <c r="F1094" s="8">
        <f t="shared" si="136"/>
        <v>29436</v>
      </c>
      <c r="G1094" s="54">
        <f t="shared" si="141"/>
        <v>29436</v>
      </c>
      <c r="H1094" s="25">
        <v>502540</v>
      </c>
      <c r="I1094" s="25" t="s">
        <v>1845</v>
      </c>
      <c r="J1094" s="25">
        <v>1</v>
      </c>
      <c r="K1094" s="25">
        <v>1</v>
      </c>
      <c r="L1094" s="25">
        <f t="shared" si="137"/>
        <v>0</v>
      </c>
      <c r="M1094" s="25" t="s">
        <v>998</v>
      </c>
      <c r="N1094" s="45">
        <v>45847</v>
      </c>
      <c r="O1094" s="54">
        <v>62217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8"/>
        <v>0</v>
      </c>
      <c r="Z1094" s="25" t="str">
        <f t="shared" si="139"/>
        <v>Wednesday</v>
      </c>
      <c r="AA1094" s="25" t="str">
        <f t="shared" si="140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hidden="1" x14ac:dyDescent="0.25">
      <c r="A1095" s="25">
        <f t="shared" si="142"/>
        <v>1094</v>
      </c>
      <c r="B1095" s="25" t="s">
        <v>889</v>
      </c>
      <c r="C1095" s="45">
        <v>45838</v>
      </c>
      <c r="D1095" s="45">
        <v>45845</v>
      </c>
      <c r="E1095" s="8">
        <v>321.75</v>
      </c>
      <c r="F1095" s="8">
        <f t="shared" si="136"/>
        <v>28314</v>
      </c>
      <c r="G1095" s="54">
        <f t="shared" si="141"/>
        <v>28314</v>
      </c>
      <c r="H1095" s="25">
        <v>502948</v>
      </c>
      <c r="I1095" s="25" t="s">
        <v>1846</v>
      </c>
      <c r="J1095" s="25">
        <v>1</v>
      </c>
      <c r="K1095" s="25">
        <v>1</v>
      </c>
      <c r="L1095" s="25">
        <f t="shared" si="137"/>
        <v>0</v>
      </c>
      <c r="M1095" s="25" t="s">
        <v>998</v>
      </c>
      <c r="N1095" s="45">
        <v>45847</v>
      </c>
      <c r="O1095" s="54">
        <v>59845.5</v>
      </c>
      <c r="P1095" s="25" t="s">
        <v>626</v>
      </c>
      <c r="Q1095" s="25" t="s">
        <v>637</v>
      </c>
      <c r="R1095" s="25" t="s">
        <v>638</v>
      </c>
      <c r="S1095" s="3">
        <v>4</v>
      </c>
      <c r="T1095" s="55"/>
      <c r="U1095" s="25" t="s">
        <v>19</v>
      </c>
      <c r="V1095" s="25" t="str">
        <f>VLOOKUP(P1095,'Customer List'!B:C,2,)</f>
        <v>Delhi</v>
      </c>
      <c r="W1095" s="56"/>
      <c r="X1095" s="45">
        <v>45847</v>
      </c>
      <c r="Y1095" s="25">
        <f t="shared" si="138"/>
        <v>0</v>
      </c>
      <c r="Z1095" s="25" t="str">
        <f t="shared" si="139"/>
        <v>Wednesday</v>
      </c>
      <c r="AA1095" s="25" t="str">
        <f t="shared" si="140"/>
        <v>Wednesday</v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hidden="1" x14ac:dyDescent="0.25">
      <c r="A1096" s="25">
        <f t="shared" si="142"/>
        <v>1095</v>
      </c>
      <c r="B1096" s="25" t="s">
        <v>889</v>
      </c>
      <c r="C1096" s="45">
        <v>45838</v>
      </c>
      <c r="D1096" s="45">
        <v>45845</v>
      </c>
      <c r="E1096" s="8">
        <v>160.80000000000001</v>
      </c>
      <c r="F1096" s="8">
        <f t="shared" si="136"/>
        <v>14150.400000000001</v>
      </c>
      <c r="G1096" s="54">
        <f t="shared" si="141"/>
        <v>14150.400000000001</v>
      </c>
      <c r="H1096" s="25">
        <v>506313</v>
      </c>
      <c r="I1096" s="25" t="s">
        <v>1847</v>
      </c>
      <c r="J1096" s="25">
        <v>1</v>
      </c>
      <c r="K1096" s="25">
        <v>1</v>
      </c>
      <c r="L1096" s="25">
        <f t="shared" si="137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4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8"/>
        <v/>
      </c>
      <c r="Z1096" s="25" t="str">
        <f t="shared" si="139"/>
        <v>Friday</v>
      </c>
      <c r="AA1096" s="25" t="str">
        <f t="shared" si="140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hidden="1" x14ac:dyDescent="0.25">
      <c r="A1097" s="25">
        <f t="shared" si="142"/>
        <v>1096</v>
      </c>
      <c r="B1097" s="25" t="s">
        <v>889</v>
      </c>
      <c r="C1097" s="45">
        <v>45838</v>
      </c>
      <c r="D1097" s="45">
        <v>45845</v>
      </c>
      <c r="E1097" s="8">
        <v>56.4</v>
      </c>
      <c r="F1097" s="8">
        <f t="shared" si="136"/>
        <v>4963.2</v>
      </c>
      <c r="G1097" s="54">
        <f t="shared" si="141"/>
        <v>4963.2</v>
      </c>
      <c r="H1097" s="25">
        <v>575402</v>
      </c>
      <c r="I1097" s="25" t="s">
        <v>1621</v>
      </c>
      <c r="J1097" s="25">
        <v>1</v>
      </c>
      <c r="K1097" s="25">
        <v>1</v>
      </c>
      <c r="L1097" s="25">
        <f t="shared" si="137"/>
        <v>0</v>
      </c>
      <c r="M1097" s="25" t="s">
        <v>2046</v>
      </c>
      <c r="N1097" s="45">
        <v>45863</v>
      </c>
      <c r="O1097" s="54">
        <v>0</v>
      </c>
      <c r="P1097" s="25" t="s">
        <v>154</v>
      </c>
      <c r="Q1097" s="25" t="s">
        <v>1131</v>
      </c>
      <c r="R1097" s="25" t="s">
        <v>2044</v>
      </c>
      <c r="S1097" s="3">
        <v>-20</v>
      </c>
      <c r="T1097" s="55" t="s">
        <v>2045</v>
      </c>
      <c r="U1097" s="25" t="s">
        <v>19</v>
      </c>
      <c r="V1097" s="25" t="str">
        <f>VLOOKUP(P1097,'Customer List'!B:C,2,)</f>
        <v>Noida</v>
      </c>
      <c r="W1097" s="56"/>
      <c r="X1097" s="45"/>
      <c r="Y1097" s="25" t="str">
        <f t="shared" si="138"/>
        <v/>
      </c>
      <c r="Z1097" s="25" t="str">
        <f t="shared" si="139"/>
        <v>Friday</v>
      </c>
      <c r="AA1097" s="25" t="str">
        <f t="shared" si="140"/>
        <v/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hidden="1" x14ac:dyDescent="0.25">
      <c r="A1098" s="25">
        <f t="shared" si="142"/>
        <v>1097</v>
      </c>
      <c r="B1098" s="25" t="s">
        <v>889</v>
      </c>
      <c r="C1098" s="45">
        <v>45838</v>
      </c>
      <c r="D1098" s="45">
        <v>45845</v>
      </c>
      <c r="E1098" s="8">
        <v>88.2</v>
      </c>
      <c r="F1098" s="8">
        <f t="shared" si="136"/>
        <v>7761.6</v>
      </c>
      <c r="G1098" s="54">
        <f t="shared" si="141"/>
        <v>23284.800000000003</v>
      </c>
      <c r="H1098" s="25">
        <v>591704</v>
      </c>
      <c r="I1098" s="25" t="s">
        <v>1660</v>
      </c>
      <c r="J1098" s="25">
        <v>3</v>
      </c>
      <c r="K1098" s="25">
        <v>3</v>
      </c>
      <c r="L1098" s="25">
        <f t="shared" si="137"/>
        <v>0</v>
      </c>
      <c r="M1098" s="25" t="s">
        <v>986</v>
      </c>
      <c r="N1098" s="45">
        <v>45847</v>
      </c>
      <c r="O1098" s="54">
        <v>41013</v>
      </c>
      <c r="P1098" s="25" t="s">
        <v>299</v>
      </c>
      <c r="Q1098" s="25">
        <v>58152971612</v>
      </c>
      <c r="R1098" s="25" t="s">
        <v>41</v>
      </c>
      <c r="S1098" s="3">
        <v>-20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8"/>
        <v>1</v>
      </c>
      <c r="Z1098" s="25" t="str">
        <f t="shared" si="139"/>
        <v>Wednesday</v>
      </c>
      <c r="AA1098" s="25" t="str">
        <f t="shared" si="140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hidden="1" x14ac:dyDescent="0.25">
      <c r="A1099" s="25">
        <f t="shared" si="142"/>
        <v>1098</v>
      </c>
      <c r="B1099" s="25" t="s">
        <v>889</v>
      </c>
      <c r="C1099" s="45">
        <v>45838</v>
      </c>
      <c r="D1099" s="45">
        <v>45845</v>
      </c>
      <c r="E1099" s="8">
        <v>222</v>
      </c>
      <c r="F1099" s="8">
        <f t="shared" si="136"/>
        <v>19536</v>
      </c>
      <c r="G1099" s="54">
        <f t="shared" si="141"/>
        <v>195360</v>
      </c>
      <c r="H1099" s="25">
        <v>626812</v>
      </c>
      <c r="I1099" s="25" t="s">
        <v>1259</v>
      </c>
      <c r="J1099" s="25">
        <v>10</v>
      </c>
      <c r="K1099" s="25">
        <v>10</v>
      </c>
      <c r="L1099" s="25">
        <f t="shared" si="137"/>
        <v>0</v>
      </c>
      <c r="M1099" s="25" t="s">
        <v>978</v>
      </c>
      <c r="N1099" s="45">
        <v>45847</v>
      </c>
      <c r="O1099" s="54">
        <v>344100</v>
      </c>
      <c r="P1099" s="25" t="s">
        <v>1900</v>
      </c>
      <c r="Q1099" s="25">
        <v>58152973045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Banglore</v>
      </c>
      <c r="W1099" s="56"/>
      <c r="X1099" s="45">
        <v>45848</v>
      </c>
      <c r="Y1099" s="25">
        <f t="shared" si="138"/>
        <v>1</v>
      </c>
      <c r="Z1099" s="25" t="str">
        <f t="shared" si="139"/>
        <v>Wednesday</v>
      </c>
      <c r="AA1099" s="25" t="str">
        <f t="shared" si="140"/>
        <v>Thursday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hidden="1" x14ac:dyDescent="0.25">
      <c r="A1100" s="25">
        <f t="shared" si="142"/>
        <v>1099</v>
      </c>
      <c r="B1100" s="25" t="s">
        <v>889</v>
      </c>
      <c r="C1100" s="45">
        <v>45838</v>
      </c>
      <c r="D1100" s="45">
        <v>45845</v>
      </c>
      <c r="E1100" s="8">
        <v>193.8</v>
      </c>
      <c r="F1100" s="8">
        <f t="shared" si="136"/>
        <v>17054.400000000001</v>
      </c>
      <c r="G1100" s="54">
        <f t="shared" si="141"/>
        <v>17054.400000000001</v>
      </c>
      <c r="H1100" s="25">
        <v>646408</v>
      </c>
      <c r="I1100" s="25" t="s">
        <v>1848</v>
      </c>
      <c r="J1100" s="25">
        <v>1</v>
      </c>
      <c r="K1100" s="25">
        <v>1</v>
      </c>
      <c r="L1100" s="25">
        <f t="shared" si="137"/>
        <v>0</v>
      </c>
      <c r="M1100" s="25" t="s">
        <v>990</v>
      </c>
      <c r="N1100" s="45">
        <v>45847</v>
      </c>
      <c r="O1100" s="54">
        <v>29037.7</v>
      </c>
      <c r="P1100" s="25" t="s">
        <v>891</v>
      </c>
      <c r="Q1100" s="25">
        <v>58152973480</v>
      </c>
      <c r="R1100" s="25" t="s">
        <v>41</v>
      </c>
      <c r="S1100" s="3">
        <v>4</v>
      </c>
      <c r="T1100" s="55"/>
      <c r="U1100" s="25" t="s">
        <v>19</v>
      </c>
      <c r="V1100" s="25" t="str">
        <f>VLOOKUP(P1100,'Customer List'!B:C,2,)</f>
        <v>Bhopal</v>
      </c>
      <c r="W1100" s="56"/>
      <c r="X1100" s="45">
        <v>45849</v>
      </c>
      <c r="Y1100" s="25">
        <f t="shared" si="138"/>
        <v>2</v>
      </c>
      <c r="Z1100" s="25" t="str">
        <f t="shared" si="139"/>
        <v>Wednesday</v>
      </c>
      <c r="AA1100" s="25" t="str">
        <f t="shared" si="140"/>
        <v>Friday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hidden="1" x14ac:dyDescent="0.25">
      <c r="A1101" s="25">
        <f t="shared" si="142"/>
        <v>1100</v>
      </c>
      <c r="B1101" s="25" t="s">
        <v>889</v>
      </c>
      <c r="C1101" s="45">
        <v>45838</v>
      </c>
      <c r="D1101" s="45">
        <v>45845</v>
      </c>
      <c r="E1101" s="8">
        <v>67.2</v>
      </c>
      <c r="F1101" s="8">
        <f t="shared" si="136"/>
        <v>5913.6</v>
      </c>
      <c r="G1101" s="54">
        <f t="shared" si="141"/>
        <v>5913.6</v>
      </c>
      <c r="H1101" s="25">
        <v>652503</v>
      </c>
      <c r="I1101" s="25" t="s">
        <v>1849</v>
      </c>
      <c r="J1101" s="25">
        <v>1</v>
      </c>
      <c r="K1101" s="25">
        <v>1</v>
      </c>
      <c r="L1101" s="25">
        <f t="shared" si="137"/>
        <v>0</v>
      </c>
      <c r="M1101" s="25" t="s">
        <v>916</v>
      </c>
      <c r="N1101" s="45">
        <v>45846</v>
      </c>
      <c r="O1101" s="54">
        <v>10416</v>
      </c>
      <c r="P1101" s="25" t="s">
        <v>893</v>
      </c>
      <c r="Q1101" s="25">
        <v>58152921293</v>
      </c>
      <c r="R1101" s="25" t="s">
        <v>41</v>
      </c>
      <c r="S1101" s="3">
        <v>-20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8"/>
        <v>1</v>
      </c>
      <c r="Z1101" s="25" t="str">
        <f t="shared" si="139"/>
        <v>Tuesday</v>
      </c>
      <c r="AA1101" s="25" t="str">
        <f t="shared" si="140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hidden="1" x14ac:dyDescent="0.25">
      <c r="A1102" s="25">
        <f t="shared" si="142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6"/>
        <v>43401.599999999999</v>
      </c>
      <c r="G1102" s="54">
        <f t="shared" si="141"/>
        <v>173606.39999999999</v>
      </c>
      <c r="H1102" s="25">
        <v>741271</v>
      </c>
      <c r="I1102" s="25" t="s">
        <v>1791</v>
      </c>
      <c r="J1102" s="25">
        <v>4</v>
      </c>
      <c r="K1102" s="25">
        <v>4</v>
      </c>
      <c r="L1102" s="25">
        <f t="shared" si="137"/>
        <v>0</v>
      </c>
      <c r="M1102" s="25" t="s">
        <v>931</v>
      </c>
      <c r="N1102" s="45">
        <v>45846</v>
      </c>
      <c r="O1102" s="54">
        <v>372037.2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8"/>
        <v>1</v>
      </c>
      <c r="Z1102" s="25" t="str">
        <f t="shared" si="139"/>
        <v>Tuesday</v>
      </c>
      <c r="AA1102" s="25" t="str">
        <f t="shared" si="140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hidden="1" x14ac:dyDescent="0.25">
      <c r="A1103" s="25">
        <f t="shared" si="142"/>
        <v>1102</v>
      </c>
      <c r="B1103" s="25" t="s">
        <v>889</v>
      </c>
      <c r="C1103" s="45">
        <v>45838</v>
      </c>
      <c r="D1103" s="45">
        <v>45845</v>
      </c>
      <c r="E1103" s="8">
        <v>493.2</v>
      </c>
      <c r="F1103" s="8">
        <f t="shared" si="136"/>
        <v>43401.599999999999</v>
      </c>
      <c r="G1103" s="54">
        <f t="shared" si="141"/>
        <v>86803.199999999997</v>
      </c>
      <c r="H1103" s="25">
        <v>741271</v>
      </c>
      <c r="I1103" s="25" t="s">
        <v>1791</v>
      </c>
      <c r="J1103" s="25">
        <v>2</v>
      </c>
      <c r="K1103" s="25">
        <v>2</v>
      </c>
      <c r="L1103" s="25">
        <f t="shared" si="137"/>
        <v>0</v>
      </c>
      <c r="M1103" s="25" t="s">
        <v>932</v>
      </c>
      <c r="N1103" s="45">
        <v>45846</v>
      </c>
      <c r="O1103" s="54">
        <v>403973.4</v>
      </c>
      <c r="P1103" s="25" t="s">
        <v>902</v>
      </c>
      <c r="Q1103" s="25">
        <v>58152921024</v>
      </c>
      <c r="R1103" s="25" t="s">
        <v>41</v>
      </c>
      <c r="S1103" s="3">
        <v>4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138"/>
        <v>1</v>
      </c>
      <c r="Z1103" s="25" t="str">
        <f t="shared" si="139"/>
        <v>Tuesday</v>
      </c>
      <c r="AA1103" s="25" t="str">
        <f t="shared" si="140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hidden="1" x14ac:dyDescent="0.25">
      <c r="A1104" s="25">
        <f t="shared" si="142"/>
        <v>1103</v>
      </c>
      <c r="B1104" s="25" t="s">
        <v>889</v>
      </c>
      <c r="C1104" s="45">
        <v>45838</v>
      </c>
      <c r="D1104" s="45">
        <v>45845</v>
      </c>
      <c r="E1104" s="8">
        <v>133.80000000000001</v>
      </c>
      <c r="F1104" s="8">
        <f t="shared" si="136"/>
        <v>11774.400000000001</v>
      </c>
      <c r="G1104" s="54">
        <f t="shared" si="141"/>
        <v>11774.400000000001</v>
      </c>
      <c r="H1104" s="25">
        <v>781802</v>
      </c>
      <c r="I1104" s="25" t="s">
        <v>1794</v>
      </c>
      <c r="J1104" s="25">
        <v>1</v>
      </c>
      <c r="K1104" s="25">
        <v>1</v>
      </c>
      <c r="L1104" s="25">
        <f t="shared" si="137"/>
        <v>0</v>
      </c>
      <c r="M1104" s="25" t="s">
        <v>2046</v>
      </c>
      <c r="N1104" s="45">
        <v>45863</v>
      </c>
      <c r="O1104" s="54">
        <v>0</v>
      </c>
      <c r="P1104" s="25" t="s">
        <v>154</v>
      </c>
      <c r="Q1104" s="25" t="s">
        <v>1131</v>
      </c>
      <c r="R1104" s="25" t="s">
        <v>2044</v>
      </c>
      <c r="S1104" s="3">
        <v>-20</v>
      </c>
      <c r="T1104" s="55" t="s">
        <v>2045</v>
      </c>
      <c r="U1104" s="25" t="s">
        <v>19</v>
      </c>
      <c r="V1104" s="25" t="str">
        <f>VLOOKUP(P1104,'Customer List'!B:C,2,)</f>
        <v>Noida</v>
      </c>
      <c r="W1104" s="56"/>
      <c r="X1104" s="45"/>
      <c r="Y1104" s="25" t="str">
        <f t="shared" si="138"/>
        <v/>
      </c>
      <c r="Z1104" s="25" t="str">
        <f t="shared" si="139"/>
        <v>Friday</v>
      </c>
      <c r="AA1104" s="25" t="str">
        <f t="shared" si="140"/>
        <v/>
      </c>
      <c r="AB1104" s="25" t="str">
        <f>VLOOKUP(U1104,'Currency Sheet'!A:C,3,)</f>
        <v>DOLLAR</v>
      </c>
      <c r="AC1104" s="67" t="str">
        <f>VLOOKUP(P1104,'Customer List'!B:D,3,)</f>
        <v>Local</v>
      </c>
    </row>
    <row r="1105" spans="1:29" hidden="1" x14ac:dyDescent="0.25">
      <c r="A1105" s="25">
        <f t="shared" si="142"/>
        <v>1104</v>
      </c>
      <c r="B1105" s="25" t="s">
        <v>889</v>
      </c>
      <c r="C1105" s="45">
        <v>45838</v>
      </c>
      <c r="D1105" s="45">
        <v>45845</v>
      </c>
      <c r="E1105" s="8">
        <v>91.8</v>
      </c>
      <c r="F1105" s="8">
        <f t="shared" si="136"/>
        <v>8078.4</v>
      </c>
      <c r="G1105" s="54">
        <f t="shared" si="141"/>
        <v>8078.4</v>
      </c>
      <c r="H1105" s="25">
        <v>908303</v>
      </c>
      <c r="I1105" s="25" t="s">
        <v>1850</v>
      </c>
      <c r="J1105" s="25">
        <v>1</v>
      </c>
      <c r="K1105" s="25">
        <v>1</v>
      </c>
      <c r="L1105" s="25">
        <f t="shared" si="137"/>
        <v>0</v>
      </c>
      <c r="M1105" s="25" t="s">
        <v>990</v>
      </c>
      <c r="N1105" s="45">
        <v>45847</v>
      </c>
      <c r="O1105" s="54">
        <v>13754.7</v>
      </c>
      <c r="P1105" s="25" t="s">
        <v>891</v>
      </c>
      <c r="Q1105" s="25">
        <v>58152973480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Bhopal</v>
      </c>
      <c r="W1105" s="56"/>
      <c r="X1105" s="45">
        <v>45849</v>
      </c>
      <c r="Y1105" s="25">
        <f t="shared" si="138"/>
        <v>2</v>
      </c>
      <c r="Z1105" s="25" t="str">
        <f t="shared" si="139"/>
        <v>Wednesday</v>
      </c>
      <c r="AA1105" s="25" t="str">
        <f t="shared" si="140"/>
        <v>Friday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hidden="1" x14ac:dyDescent="0.25">
      <c r="A1106" s="25">
        <f t="shared" si="142"/>
        <v>1105</v>
      </c>
      <c r="B1106" s="25" t="s">
        <v>895</v>
      </c>
      <c r="C1106" s="45" t="s">
        <v>895</v>
      </c>
      <c r="D1106" s="45">
        <v>45846</v>
      </c>
      <c r="E1106" s="8">
        <v>173.6</v>
      </c>
      <c r="F1106" s="8">
        <f t="shared" si="136"/>
        <v>15276.8</v>
      </c>
      <c r="G1106" s="54">
        <f t="shared" si="141"/>
        <v>15276.8</v>
      </c>
      <c r="H1106" s="25">
        <v>344812</v>
      </c>
      <c r="I1106" s="25" t="s">
        <v>218</v>
      </c>
      <c r="J1106" s="25">
        <v>1</v>
      </c>
      <c r="K1106" s="25"/>
      <c r="L1106" s="25">
        <f t="shared" si="137"/>
        <v>1</v>
      </c>
      <c r="M1106" s="25"/>
      <c r="N1106" s="45"/>
      <c r="O1106" s="54"/>
      <c r="P1106" s="25" t="s">
        <v>2031</v>
      </c>
      <c r="Q1106" s="25"/>
      <c r="R1106" s="25"/>
      <c r="S1106" s="3">
        <v>4</v>
      </c>
      <c r="T1106" s="55" t="s">
        <v>2230</v>
      </c>
      <c r="U1106" s="25" t="s">
        <v>19</v>
      </c>
      <c r="V1106" s="25" t="str">
        <f>VLOOKUP(P1106,'Customer List'!B:C,2,)</f>
        <v>STOCK</v>
      </c>
      <c r="W1106" s="56" t="s">
        <v>606</v>
      </c>
      <c r="X1106" s="45"/>
      <c r="Y1106" s="25" t="str">
        <f t="shared" si="138"/>
        <v/>
      </c>
      <c r="Z1106" s="25" t="str">
        <f t="shared" si="139"/>
        <v/>
      </c>
      <c r="AA1106" s="25" t="str">
        <f t="shared" si="140"/>
        <v/>
      </c>
      <c r="AB1106" s="25" t="str">
        <f>VLOOKUP(U1106,'Currency Sheet'!A:C,3,)</f>
        <v>DOLLAR</v>
      </c>
      <c r="AC1106" s="67" t="str">
        <f>VLOOKUP(P1106,'Customer List'!B:D,3,)</f>
        <v>STOCK</v>
      </c>
    </row>
    <row r="1107" spans="1:29" hidden="1" x14ac:dyDescent="0.25">
      <c r="A1107" s="25">
        <f t="shared" si="142"/>
        <v>1106</v>
      </c>
      <c r="B1107" s="25" t="s">
        <v>904</v>
      </c>
      <c r="C1107" s="45">
        <v>45835</v>
      </c>
      <c r="D1107" s="45">
        <v>45845</v>
      </c>
      <c r="E1107" s="8">
        <v>165</v>
      </c>
      <c r="F1107" s="8">
        <f t="shared" si="136"/>
        <v>14520</v>
      </c>
      <c r="G1107" s="54">
        <f t="shared" si="141"/>
        <v>14520</v>
      </c>
      <c r="H1107" s="25">
        <v>100229</v>
      </c>
      <c r="I1107" s="25" t="s">
        <v>1273</v>
      </c>
      <c r="J1107" s="25">
        <v>1</v>
      </c>
      <c r="K1107" s="25">
        <v>1</v>
      </c>
      <c r="L1107" s="25">
        <f t="shared" si="137"/>
        <v>0</v>
      </c>
      <c r="M1107" s="25" t="s">
        <v>980</v>
      </c>
      <c r="N1107" s="45">
        <v>45847</v>
      </c>
      <c r="O1107" s="54">
        <v>19800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8"/>
        <v>1</v>
      </c>
      <c r="Z1107" s="25" t="str">
        <f t="shared" si="139"/>
        <v>Wednesday</v>
      </c>
      <c r="AA1107" s="25" t="str">
        <f t="shared" si="140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hidden="1" x14ac:dyDescent="0.25">
      <c r="A1108" s="25">
        <f t="shared" si="142"/>
        <v>1107</v>
      </c>
      <c r="B1108" s="25" t="s">
        <v>904</v>
      </c>
      <c r="C1108" s="45">
        <v>45835</v>
      </c>
      <c r="D1108" s="45">
        <v>45845</v>
      </c>
      <c r="E1108" s="8">
        <v>231.75</v>
      </c>
      <c r="F1108" s="8">
        <f t="shared" si="136"/>
        <v>20394</v>
      </c>
      <c r="G1108" s="54">
        <f t="shared" si="141"/>
        <v>20394</v>
      </c>
      <c r="H1108" s="25">
        <v>100451</v>
      </c>
      <c r="I1108" s="25" t="s">
        <v>1851</v>
      </c>
      <c r="J1108" s="25">
        <v>1</v>
      </c>
      <c r="K1108" s="25">
        <v>1</v>
      </c>
      <c r="L1108" s="25">
        <f t="shared" si="137"/>
        <v>0</v>
      </c>
      <c r="M1108" s="25" t="s">
        <v>980</v>
      </c>
      <c r="N1108" s="45">
        <v>45847</v>
      </c>
      <c r="O1108" s="54">
        <v>27810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8"/>
        <v>1</v>
      </c>
      <c r="Z1108" s="25" t="str">
        <f t="shared" si="139"/>
        <v>Wednesday</v>
      </c>
      <c r="AA1108" s="25" t="str">
        <f t="shared" si="140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hidden="1" x14ac:dyDescent="0.25">
      <c r="A1109" s="25">
        <f t="shared" si="142"/>
        <v>1108</v>
      </c>
      <c r="B1109" s="25" t="s">
        <v>904</v>
      </c>
      <c r="C1109" s="45">
        <v>45835</v>
      </c>
      <c r="D1109" s="45">
        <v>45845</v>
      </c>
      <c r="E1109" s="8">
        <v>52.2</v>
      </c>
      <c r="F1109" s="8">
        <f t="shared" si="136"/>
        <v>4593.6000000000004</v>
      </c>
      <c r="G1109" s="54">
        <f t="shared" si="141"/>
        <v>4593.6000000000004</v>
      </c>
      <c r="H1109" s="25">
        <v>100733</v>
      </c>
      <c r="I1109" s="25" t="s">
        <v>1852</v>
      </c>
      <c r="J1109" s="25">
        <v>1</v>
      </c>
      <c r="K1109" s="25">
        <v>1</v>
      </c>
      <c r="L1109" s="25">
        <f t="shared" si="137"/>
        <v>0</v>
      </c>
      <c r="M1109" s="25" t="s">
        <v>980</v>
      </c>
      <c r="N1109" s="45">
        <v>45847</v>
      </c>
      <c r="O1109" s="54">
        <v>7830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8"/>
        <v>1</v>
      </c>
      <c r="Z1109" s="25" t="str">
        <f t="shared" si="139"/>
        <v>Wednesday</v>
      </c>
      <c r="AA1109" s="25" t="str">
        <f t="shared" si="140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hidden="1" x14ac:dyDescent="0.25">
      <c r="A1110" s="25">
        <f t="shared" si="142"/>
        <v>1109</v>
      </c>
      <c r="B1110" s="25" t="s">
        <v>904</v>
      </c>
      <c r="C1110" s="45">
        <v>45835</v>
      </c>
      <c r="D1110" s="45">
        <v>45845</v>
      </c>
      <c r="E1110" s="8">
        <v>208.2</v>
      </c>
      <c r="F1110" s="8">
        <f t="shared" si="136"/>
        <v>18321.599999999999</v>
      </c>
      <c r="G1110" s="54">
        <f t="shared" si="141"/>
        <v>18321.599999999999</v>
      </c>
      <c r="H1110" s="25">
        <v>102054</v>
      </c>
      <c r="I1110" s="25" t="s">
        <v>1853</v>
      </c>
      <c r="J1110" s="25">
        <v>1</v>
      </c>
      <c r="K1110" s="25">
        <v>1</v>
      </c>
      <c r="L1110" s="25">
        <f t="shared" si="137"/>
        <v>0</v>
      </c>
      <c r="M1110" s="25" t="s">
        <v>980</v>
      </c>
      <c r="N1110" s="45">
        <v>45847</v>
      </c>
      <c r="O1110" s="54">
        <v>31230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8"/>
        <v>1</v>
      </c>
      <c r="Z1110" s="25" t="str">
        <f t="shared" si="139"/>
        <v>Wednesday</v>
      </c>
      <c r="AA1110" s="25" t="str">
        <f t="shared" si="140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hidden="1" x14ac:dyDescent="0.25">
      <c r="A1111" s="25">
        <f t="shared" si="142"/>
        <v>1110</v>
      </c>
      <c r="B1111" s="25" t="s">
        <v>904</v>
      </c>
      <c r="C1111" s="45">
        <v>45835</v>
      </c>
      <c r="D1111" s="45">
        <v>45845</v>
      </c>
      <c r="E1111" s="8">
        <v>63</v>
      </c>
      <c r="F1111" s="8">
        <f t="shared" si="136"/>
        <v>5544</v>
      </c>
      <c r="G1111" s="54">
        <f t="shared" si="141"/>
        <v>5544</v>
      </c>
      <c r="H1111" s="25">
        <v>103012</v>
      </c>
      <c r="I1111" s="25" t="s">
        <v>1854</v>
      </c>
      <c r="J1111" s="25">
        <v>1</v>
      </c>
      <c r="K1111" s="25">
        <v>1</v>
      </c>
      <c r="L1111" s="25">
        <f t="shared" si="137"/>
        <v>0</v>
      </c>
      <c r="M1111" s="25" t="s">
        <v>980</v>
      </c>
      <c r="N1111" s="45">
        <v>45847</v>
      </c>
      <c r="O1111" s="54">
        <v>9450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8"/>
        <v>1</v>
      </c>
      <c r="Z1111" s="25" t="str">
        <f t="shared" si="139"/>
        <v>Wednesday</v>
      </c>
      <c r="AA1111" s="25" t="str">
        <f t="shared" si="140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hidden="1" x14ac:dyDescent="0.25">
      <c r="A1112" s="25">
        <f t="shared" si="142"/>
        <v>1111</v>
      </c>
      <c r="B1112" s="25" t="s">
        <v>904</v>
      </c>
      <c r="C1112" s="45">
        <v>45835</v>
      </c>
      <c r="D1112" s="45">
        <v>45845</v>
      </c>
      <c r="E1112" s="8">
        <v>181.5</v>
      </c>
      <c r="F1112" s="8">
        <f t="shared" si="136"/>
        <v>15972</v>
      </c>
      <c r="G1112" s="54">
        <f t="shared" si="141"/>
        <v>15972</v>
      </c>
      <c r="H1112" s="25">
        <v>103138</v>
      </c>
      <c r="I1112" s="25" t="s">
        <v>1855</v>
      </c>
      <c r="J1112" s="25">
        <v>1</v>
      </c>
      <c r="K1112" s="25">
        <v>1</v>
      </c>
      <c r="L1112" s="25">
        <f t="shared" si="137"/>
        <v>0</v>
      </c>
      <c r="M1112" s="25" t="s">
        <v>980</v>
      </c>
      <c r="N1112" s="45">
        <v>45847</v>
      </c>
      <c r="O1112" s="54">
        <v>21780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8"/>
        <v>1</v>
      </c>
      <c r="Z1112" s="25" t="str">
        <f t="shared" si="139"/>
        <v>Wednesday</v>
      </c>
      <c r="AA1112" s="25" t="str">
        <f t="shared" si="140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hidden="1" x14ac:dyDescent="0.25">
      <c r="A1113" s="25">
        <f t="shared" si="142"/>
        <v>1112</v>
      </c>
      <c r="B1113" s="25" t="s">
        <v>904</v>
      </c>
      <c r="C1113" s="45">
        <v>45835</v>
      </c>
      <c r="D1113" s="45">
        <v>45845</v>
      </c>
      <c r="E1113" s="8">
        <v>67.2</v>
      </c>
      <c r="F1113" s="8">
        <f t="shared" si="136"/>
        <v>5913.6</v>
      </c>
      <c r="G1113" s="54">
        <f t="shared" si="141"/>
        <v>5913.6</v>
      </c>
      <c r="H1113" s="25">
        <v>103259</v>
      </c>
      <c r="I1113" s="25" t="s">
        <v>1856</v>
      </c>
      <c r="J1113" s="25">
        <v>1</v>
      </c>
      <c r="K1113" s="25">
        <v>1</v>
      </c>
      <c r="L1113" s="25">
        <f t="shared" si="137"/>
        <v>0</v>
      </c>
      <c r="M1113" s="25" t="s">
        <v>980</v>
      </c>
      <c r="N1113" s="45">
        <v>45847</v>
      </c>
      <c r="O1113" s="54">
        <v>10080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8"/>
        <v>1</v>
      </c>
      <c r="Z1113" s="25" t="str">
        <f t="shared" si="139"/>
        <v>Wednesday</v>
      </c>
      <c r="AA1113" s="25" t="str">
        <f t="shared" si="140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hidden="1" x14ac:dyDescent="0.25">
      <c r="A1114" s="25">
        <f t="shared" si="142"/>
        <v>1113</v>
      </c>
      <c r="B1114" s="25" t="s">
        <v>904</v>
      </c>
      <c r="C1114" s="45">
        <v>45835</v>
      </c>
      <c r="D1114" s="45">
        <v>45845</v>
      </c>
      <c r="E1114" s="8">
        <v>137.4</v>
      </c>
      <c r="F1114" s="8">
        <f t="shared" si="136"/>
        <v>12091.2</v>
      </c>
      <c r="G1114" s="54">
        <f t="shared" si="141"/>
        <v>12091.2</v>
      </c>
      <c r="H1114" s="25">
        <v>103260</v>
      </c>
      <c r="I1114" s="25" t="s">
        <v>1856</v>
      </c>
      <c r="J1114" s="25">
        <v>1</v>
      </c>
      <c r="K1114" s="25">
        <v>1</v>
      </c>
      <c r="L1114" s="25">
        <f t="shared" si="137"/>
        <v>0</v>
      </c>
      <c r="M1114" s="25" t="s">
        <v>980</v>
      </c>
      <c r="N1114" s="45">
        <v>45847</v>
      </c>
      <c r="O1114" s="54">
        <v>20610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8"/>
        <v>1</v>
      </c>
      <c r="Z1114" s="25" t="str">
        <f t="shared" si="139"/>
        <v>Wednesday</v>
      </c>
      <c r="AA1114" s="25" t="str">
        <f t="shared" si="140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hidden="1" x14ac:dyDescent="0.25">
      <c r="A1115" s="25">
        <f t="shared" si="142"/>
        <v>1114</v>
      </c>
      <c r="B1115" s="25" t="s">
        <v>904</v>
      </c>
      <c r="C1115" s="45">
        <v>45835</v>
      </c>
      <c r="D1115" s="45">
        <v>45845</v>
      </c>
      <c r="E1115" s="8">
        <v>129</v>
      </c>
      <c r="F1115" s="8">
        <f t="shared" si="136"/>
        <v>11352</v>
      </c>
      <c r="G1115" s="54">
        <f t="shared" si="141"/>
        <v>11352</v>
      </c>
      <c r="H1115" s="25">
        <v>104418</v>
      </c>
      <c r="I1115" s="25" t="s">
        <v>1385</v>
      </c>
      <c r="J1115" s="25">
        <v>1</v>
      </c>
      <c r="K1115" s="25">
        <v>1</v>
      </c>
      <c r="L1115" s="25">
        <f t="shared" si="137"/>
        <v>0</v>
      </c>
      <c r="M1115" s="25" t="s">
        <v>980</v>
      </c>
      <c r="N1115" s="45">
        <v>45847</v>
      </c>
      <c r="O1115" s="54">
        <v>7920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8"/>
        <v>1</v>
      </c>
      <c r="Z1115" s="25" t="str">
        <f t="shared" si="139"/>
        <v>Wednesday</v>
      </c>
      <c r="AA1115" s="25" t="str">
        <f t="shared" si="140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hidden="1" x14ac:dyDescent="0.25">
      <c r="A1116" s="25">
        <f t="shared" si="142"/>
        <v>1115</v>
      </c>
      <c r="B1116" s="25" t="s">
        <v>904</v>
      </c>
      <c r="C1116" s="45">
        <v>45835</v>
      </c>
      <c r="D1116" s="45">
        <v>45845</v>
      </c>
      <c r="E1116" s="8">
        <v>42.6</v>
      </c>
      <c r="F1116" s="8">
        <f t="shared" si="136"/>
        <v>3748.8</v>
      </c>
      <c r="G1116" s="54">
        <f t="shared" si="141"/>
        <v>3748.8</v>
      </c>
      <c r="H1116" s="25">
        <v>104705</v>
      </c>
      <c r="I1116" s="25" t="s">
        <v>1547</v>
      </c>
      <c r="J1116" s="25">
        <v>1</v>
      </c>
      <c r="K1116" s="25">
        <v>1</v>
      </c>
      <c r="L1116" s="25">
        <f t="shared" si="137"/>
        <v>0</v>
      </c>
      <c r="M1116" s="25" t="s">
        <v>980</v>
      </c>
      <c r="N1116" s="45">
        <v>45847</v>
      </c>
      <c r="O1116" s="54">
        <v>6390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8"/>
        <v>1</v>
      </c>
      <c r="Z1116" s="25" t="str">
        <f t="shared" si="139"/>
        <v>Wednesday</v>
      </c>
      <c r="AA1116" s="25" t="str">
        <f t="shared" si="140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hidden="1" x14ac:dyDescent="0.25">
      <c r="A1117" s="25">
        <f t="shared" si="142"/>
        <v>1116</v>
      </c>
      <c r="B1117" s="25" t="s">
        <v>904</v>
      </c>
      <c r="C1117" s="45">
        <v>45835</v>
      </c>
      <c r="D1117" s="45">
        <v>45845</v>
      </c>
      <c r="E1117" s="8">
        <v>81.599999999999994</v>
      </c>
      <c r="F1117" s="8">
        <f t="shared" si="136"/>
        <v>7180.7999999999993</v>
      </c>
      <c r="G1117" s="54">
        <f t="shared" si="141"/>
        <v>7180.7999999999993</v>
      </c>
      <c r="H1117" s="25">
        <v>107215</v>
      </c>
      <c r="I1117" s="25" t="s">
        <v>1857</v>
      </c>
      <c r="J1117" s="25">
        <v>1</v>
      </c>
      <c r="K1117" s="25">
        <v>1</v>
      </c>
      <c r="L1117" s="25">
        <f t="shared" si="137"/>
        <v>0</v>
      </c>
      <c r="M1117" s="25" t="s">
        <v>980</v>
      </c>
      <c r="N1117" s="45">
        <v>45847</v>
      </c>
      <c r="O1117" s="54">
        <v>12240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8"/>
        <v>1</v>
      </c>
      <c r="Z1117" s="25" t="str">
        <f t="shared" si="139"/>
        <v>Wednesday</v>
      </c>
      <c r="AA1117" s="25" t="str">
        <f t="shared" si="140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hidden="1" x14ac:dyDescent="0.25">
      <c r="A1118" s="25">
        <f t="shared" si="142"/>
        <v>1117</v>
      </c>
      <c r="B1118" s="25" t="s">
        <v>904</v>
      </c>
      <c r="C1118" s="45">
        <v>45835</v>
      </c>
      <c r="D1118" s="45">
        <v>45845</v>
      </c>
      <c r="E1118" s="8">
        <v>204.75</v>
      </c>
      <c r="F1118" s="8">
        <f t="shared" si="136"/>
        <v>18018</v>
      </c>
      <c r="G1118" s="54">
        <f t="shared" si="141"/>
        <v>18018</v>
      </c>
      <c r="H1118" s="25">
        <v>107641</v>
      </c>
      <c r="I1118" s="25" t="s">
        <v>1858</v>
      </c>
      <c r="J1118" s="25">
        <v>1</v>
      </c>
      <c r="K1118" s="25">
        <v>1</v>
      </c>
      <c r="L1118" s="25">
        <f t="shared" si="137"/>
        <v>0</v>
      </c>
      <c r="M1118" s="25" t="s">
        <v>980</v>
      </c>
      <c r="N1118" s="45">
        <v>45847</v>
      </c>
      <c r="O1118" s="54">
        <v>24570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8"/>
        <v>1</v>
      </c>
      <c r="Z1118" s="25" t="str">
        <f t="shared" si="139"/>
        <v>Wednesday</v>
      </c>
      <c r="AA1118" s="25" t="str">
        <f t="shared" si="140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hidden="1" x14ac:dyDescent="0.25">
      <c r="A1119" s="25">
        <f t="shared" si="142"/>
        <v>1118</v>
      </c>
      <c r="B1119" s="25" t="s">
        <v>904</v>
      </c>
      <c r="C1119" s="45">
        <v>45835</v>
      </c>
      <c r="D1119" s="45">
        <v>45845</v>
      </c>
      <c r="E1119" s="8">
        <v>123.75</v>
      </c>
      <c r="F1119" s="8">
        <f t="shared" si="136"/>
        <v>10890</v>
      </c>
      <c r="G1119" s="54">
        <f t="shared" si="141"/>
        <v>10890</v>
      </c>
      <c r="H1119" s="25">
        <v>115537</v>
      </c>
      <c r="I1119" s="25" t="s">
        <v>1570</v>
      </c>
      <c r="J1119" s="25">
        <v>1</v>
      </c>
      <c r="K1119" s="25">
        <v>1</v>
      </c>
      <c r="L1119" s="25">
        <f t="shared" si="137"/>
        <v>0</v>
      </c>
      <c r="M1119" s="25" t="s">
        <v>980</v>
      </c>
      <c r="N1119" s="45">
        <v>45847</v>
      </c>
      <c r="O1119" s="54">
        <v>14850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8"/>
        <v>1</v>
      </c>
      <c r="Z1119" s="25" t="str">
        <f t="shared" si="139"/>
        <v>Wednesday</v>
      </c>
      <c r="AA1119" s="25" t="str">
        <f t="shared" si="140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hidden="1" x14ac:dyDescent="0.25">
      <c r="A1120" s="25">
        <f t="shared" si="142"/>
        <v>1119</v>
      </c>
      <c r="B1120" s="25" t="s">
        <v>904</v>
      </c>
      <c r="C1120" s="45">
        <v>45835</v>
      </c>
      <c r="D1120" s="45">
        <v>45845</v>
      </c>
      <c r="E1120" s="8">
        <v>280.5</v>
      </c>
      <c r="F1120" s="8">
        <f t="shared" si="136"/>
        <v>24684</v>
      </c>
      <c r="G1120" s="54">
        <f t="shared" si="141"/>
        <v>24684</v>
      </c>
      <c r="H1120" s="25">
        <v>115538</v>
      </c>
      <c r="I1120" s="25" t="s">
        <v>1570</v>
      </c>
      <c r="J1120" s="25">
        <v>1</v>
      </c>
      <c r="K1120" s="25">
        <v>1</v>
      </c>
      <c r="L1120" s="25">
        <f t="shared" si="137"/>
        <v>0</v>
      </c>
      <c r="M1120" s="25" t="s">
        <v>980</v>
      </c>
      <c r="N1120" s="45">
        <v>45847</v>
      </c>
      <c r="O1120" s="54">
        <v>33660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8"/>
        <v>1</v>
      </c>
      <c r="Z1120" s="25" t="str">
        <f t="shared" si="139"/>
        <v>Wednesday</v>
      </c>
      <c r="AA1120" s="25" t="str">
        <f t="shared" si="140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hidden="1" x14ac:dyDescent="0.25">
      <c r="A1121" s="25">
        <f t="shared" si="142"/>
        <v>1120</v>
      </c>
      <c r="B1121" s="25" t="s">
        <v>904</v>
      </c>
      <c r="C1121" s="45">
        <v>45835</v>
      </c>
      <c r="D1121" s="45">
        <v>45845</v>
      </c>
      <c r="E1121" s="8">
        <v>187.5</v>
      </c>
      <c r="F1121" s="8">
        <f t="shared" si="136"/>
        <v>16500</v>
      </c>
      <c r="G1121" s="54">
        <f t="shared" si="141"/>
        <v>16500</v>
      </c>
      <c r="H1121" s="25">
        <v>117429</v>
      </c>
      <c r="I1121" s="25" t="s">
        <v>1859</v>
      </c>
      <c r="J1121" s="25">
        <v>1</v>
      </c>
      <c r="K1121" s="25">
        <v>1</v>
      </c>
      <c r="L1121" s="25">
        <f t="shared" si="137"/>
        <v>0</v>
      </c>
      <c r="M1121" s="25" t="s">
        <v>980</v>
      </c>
      <c r="N1121" s="45">
        <v>45847</v>
      </c>
      <c r="O1121" s="54">
        <v>22500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8"/>
        <v>1</v>
      </c>
      <c r="Z1121" s="25" t="str">
        <f t="shared" si="139"/>
        <v>Wednesday</v>
      </c>
      <c r="AA1121" s="25" t="str">
        <f t="shared" si="140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hidden="1" x14ac:dyDescent="0.25">
      <c r="A1122" s="25">
        <f t="shared" si="142"/>
        <v>1121</v>
      </c>
      <c r="B1122" s="25" t="s">
        <v>904</v>
      </c>
      <c r="C1122" s="45">
        <v>45835</v>
      </c>
      <c r="D1122" s="45">
        <v>45845</v>
      </c>
      <c r="E1122" s="8">
        <v>66</v>
      </c>
      <c r="F1122" s="8">
        <f t="shared" si="136"/>
        <v>5808</v>
      </c>
      <c r="G1122" s="54">
        <f t="shared" si="141"/>
        <v>5808</v>
      </c>
      <c r="H1122" s="25">
        <v>135259</v>
      </c>
      <c r="I1122" s="25" t="s">
        <v>1860</v>
      </c>
      <c r="J1122" s="25">
        <v>1</v>
      </c>
      <c r="K1122" s="25">
        <v>1</v>
      </c>
      <c r="L1122" s="25">
        <f t="shared" si="137"/>
        <v>0</v>
      </c>
      <c r="M1122" s="25" t="s">
        <v>980</v>
      </c>
      <c r="N1122" s="45">
        <v>45847</v>
      </c>
      <c r="O1122" s="54">
        <v>9900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8"/>
        <v>1</v>
      </c>
      <c r="Z1122" s="25" t="str">
        <f t="shared" si="139"/>
        <v>Wednesday</v>
      </c>
      <c r="AA1122" s="25" t="str">
        <f t="shared" si="140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hidden="1" x14ac:dyDescent="0.25">
      <c r="A1123" s="25">
        <f t="shared" si="142"/>
        <v>1122</v>
      </c>
      <c r="B1123" s="25" t="s">
        <v>904</v>
      </c>
      <c r="C1123" s="45">
        <v>45835</v>
      </c>
      <c r="D1123" s="45">
        <v>45845</v>
      </c>
      <c r="E1123" s="8">
        <v>88.2</v>
      </c>
      <c r="F1123" s="8">
        <f t="shared" si="136"/>
        <v>7761.6</v>
      </c>
      <c r="G1123" s="54">
        <f t="shared" si="141"/>
        <v>7761.6</v>
      </c>
      <c r="H1123" s="25">
        <v>145521</v>
      </c>
      <c r="I1123" s="25" t="s">
        <v>1308</v>
      </c>
      <c r="J1123" s="25">
        <v>1</v>
      </c>
      <c r="K1123" s="25">
        <v>1</v>
      </c>
      <c r="L1123" s="25">
        <f t="shared" si="137"/>
        <v>0</v>
      </c>
      <c r="M1123" s="25" t="s">
        <v>980</v>
      </c>
      <c r="N1123" s="45">
        <v>45847</v>
      </c>
      <c r="O1123" s="54">
        <v>13230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8"/>
        <v>1</v>
      </c>
      <c r="Z1123" s="25" t="str">
        <f t="shared" si="139"/>
        <v>Wednesday</v>
      </c>
      <c r="AA1123" s="25" t="str">
        <f t="shared" si="140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hidden="1" x14ac:dyDescent="0.25">
      <c r="A1124" s="25">
        <f t="shared" si="142"/>
        <v>1123</v>
      </c>
      <c r="B1124" s="25" t="s">
        <v>904</v>
      </c>
      <c r="C1124" s="45">
        <v>45835</v>
      </c>
      <c r="D1124" s="45">
        <v>45845</v>
      </c>
      <c r="E1124" s="8">
        <v>288</v>
      </c>
      <c r="F1124" s="8">
        <f t="shared" si="136"/>
        <v>25344</v>
      </c>
      <c r="G1124" s="54">
        <f t="shared" si="141"/>
        <v>25344</v>
      </c>
      <c r="H1124" s="25">
        <v>285205</v>
      </c>
      <c r="I1124" s="25" t="s">
        <v>1861</v>
      </c>
      <c r="J1124" s="25">
        <v>1</v>
      </c>
      <c r="K1124" s="25">
        <v>1</v>
      </c>
      <c r="L1124" s="25">
        <f t="shared" si="137"/>
        <v>0</v>
      </c>
      <c r="M1124" s="25" t="s">
        <v>980</v>
      </c>
      <c r="N1124" s="45">
        <v>45847</v>
      </c>
      <c r="O1124" s="54">
        <v>25920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8"/>
        <v>1</v>
      </c>
      <c r="Z1124" s="25" t="str">
        <f t="shared" si="139"/>
        <v>Wednesday</v>
      </c>
      <c r="AA1124" s="25" t="str">
        <f t="shared" si="140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hidden="1" x14ac:dyDescent="0.25">
      <c r="A1125" s="25">
        <f t="shared" si="142"/>
        <v>1124</v>
      </c>
      <c r="B1125" s="25" t="s">
        <v>904</v>
      </c>
      <c r="C1125" s="45">
        <v>45835</v>
      </c>
      <c r="D1125" s="45">
        <v>45845</v>
      </c>
      <c r="E1125" s="8">
        <v>112.8</v>
      </c>
      <c r="F1125" s="8">
        <f t="shared" si="136"/>
        <v>9926.4</v>
      </c>
      <c r="G1125" s="54">
        <f t="shared" si="141"/>
        <v>9926.4</v>
      </c>
      <c r="H1125" s="25">
        <v>320011</v>
      </c>
      <c r="I1125" s="25" t="s">
        <v>1862</v>
      </c>
      <c r="J1125" s="25">
        <v>1</v>
      </c>
      <c r="K1125" s="25">
        <v>1</v>
      </c>
      <c r="L1125" s="25">
        <f t="shared" si="137"/>
        <v>0</v>
      </c>
      <c r="M1125" s="25" t="s">
        <v>980</v>
      </c>
      <c r="N1125" s="45">
        <v>45847</v>
      </c>
      <c r="O1125" s="54">
        <v>16920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8"/>
        <v>1</v>
      </c>
      <c r="Z1125" s="25" t="str">
        <f t="shared" si="139"/>
        <v>Wednesday</v>
      </c>
      <c r="AA1125" s="25" t="str">
        <f t="shared" si="140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hidden="1" x14ac:dyDescent="0.25">
      <c r="A1126" s="25">
        <f t="shared" si="142"/>
        <v>1125</v>
      </c>
      <c r="B1126" s="25" t="s">
        <v>904</v>
      </c>
      <c r="C1126" s="45">
        <v>45835</v>
      </c>
      <c r="D1126" s="45">
        <v>45845</v>
      </c>
      <c r="E1126" s="8">
        <v>222</v>
      </c>
      <c r="F1126" s="8">
        <f t="shared" si="136"/>
        <v>19536</v>
      </c>
      <c r="G1126" s="54">
        <f t="shared" si="141"/>
        <v>19536</v>
      </c>
      <c r="H1126" s="25">
        <v>320012</v>
      </c>
      <c r="I1126" s="25" t="s">
        <v>1862</v>
      </c>
      <c r="J1126" s="25">
        <v>1</v>
      </c>
      <c r="K1126" s="25">
        <v>1</v>
      </c>
      <c r="L1126" s="25">
        <f t="shared" si="137"/>
        <v>0</v>
      </c>
      <c r="M1126" s="25" t="s">
        <v>980</v>
      </c>
      <c r="N1126" s="45">
        <v>45847</v>
      </c>
      <c r="O1126" s="54">
        <v>33300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8"/>
        <v>1</v>
      </c>
      <c r="Z1126" s="25" t="str">
        <f t="shared" si="139"/>
        <v>Wednesday</v>
      </c>
      <c r="AA1126" s="25" t="str">
        <f t="shared" si="140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hidden="1" x14ac:dyDescent="0.25">
      <c r="A1127" s="25">
        <f t="shared" si="142"/>
        <v>1126</v>
      </c>
      <c r="B1127" s="25" t="s">
        <v>904</v>
      </c>
      <c r="C1127" s="45">
        <v>45835</v>
      </c>
      <c r="D1127" s="45">
        <v>45845</v>
      </c>
      <c r="E1127" s="8">
        <v>77.400000000000006</v>
      </c>
      <c r="F1127" s="8">
        <f t="shared" si="136"/>
        <v>6811.2000000000007</v>
      </c>
      <c r="G1127" s="54">
        <f t="shared" si="141"/>
        <v>6811.2000000000007</v>
      </c>
      <c r="H1127" s="25">
        <v>405719</v>
      </c>
      <c r="I1127" s="25" t="s">
        <v>1417</v>
      </c>
      <c r="J1127" s="25">
        <v>1</v>
      </c>
      <c r="K1127" s="25">
        <v>1</v>
      </c>
      <c r="L1127" s="25">
        <f t="shared" si="137"/>
        <v>0</v>
      </c>
      <c r="M1127" s="25" t="s">
        <v>980</v>
      </c>
      <c r="N1127" s="45">
        <v>45847</v>
      </c>
      <c r="O1127" s="54">
        <v>11610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8"/>
        <v>1</v>
      </c>
      <c r="Z1127" s="25" t="str">
        <f t="shared" si="139"/>
        <v>Wednesday</v>
      </c>
      <c r="AA1127" s="25" t="str">
        <f t="shared" si="140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hidden="1" x14ac:dyDescent="0.25">
      <c r="A1128" s="25">
        <f t="shared" si="142"/>
        <v>1127</v>
      </c>
      <c r="B1128" s="25" t="s">
        <v>904</v>
      </c>
      <c r="C1128" s="45">
        <v>45835</v>
      </c>
      <c r="D1128" s="45">
        <v>45845</v>
      </c>
      <c r="E1128" s="8">
        <v>204</v>
      </c>
      <c r="F1128" s="8">
        <f t="shared" si="136"/>
        <v>17952</v>
      </c>
      <c r="G1128" s="54">
        <f t="shared" si="141"/>
        <v>17952</v>
      </c>
      <c r="H1128" s="25">
        <v>405720</v>
      </c>
      <c r="I1128" s="25" t="s">
        <v>1417</v>
      </c>
      <c r="J1128" s="25">
        <v>1</v>
      </c>
      <c r="K1128" s="25">
        <v>1</v>
      </c>
      <c r="L1128" s="25">
        <f t="shared" si="137"/>
        <v>0</v>
      </c>
      <c r="M1128" s="25" t="s">
        <v>980</v>
      </c>
      <c r="N1128" s="45">
        <v>45847</v>
      </c>
      <c r="O1128" s="54">
        <v>30600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8"/>
        <v>1</v>
      </c>
      <c r="Z1128" s="25" t="str">
        <f t="shared" si="139"/>
        <v>Wednesday</v>
      </c>
      <c r="AA1128" s="25" t="str">
        <f t="shared" si="140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hidden="1" x14ac:dyDescent="0.25">
      <c r="A1129" s="25">
        <f t="shared" si="142"/>
        <v>1128</v>
      </c>
      <c r="B1129" s="25" t="s">
        <v>904</v>
      </c>
      <c r="C1129" s="45">
        <v>45835</v>
      </c>
      <c r="D1129" s="45">
        <v>45845</v>
      </c>
      <c r="E1129" s="8">
        <v>177.6</v>
      </c>
      <c r="F1129" s="8">
        <f t="shared" si="136"/>
        <v>15628.8</v>
      </c>
      <c r="G1129" s="54">
        <f t="shared" si="141"/>
        <v>15628.8</v>
      </c>
      <c r="H1129" s="25">
        <v>406509</v>
      </c>
      <c r="I1129" s="25" t="s">
        <v>1863</v>
      </c>
      <c r="J1129" s="25">
        <v>1</v>
      </c>
      <c r="K1129" s="25">
        <v>1</v>
      </c>
      <c r="L1129" s="25">
        <f t="shared" si="137"/>
        <v>0</v>
      </c>
      <c r="M1129" s="25" t="s">
        <v>980</v>
      </c>
      <c r="N1129" s="45">
        <v>45847</v>
      </c>
      <c r="O1129" s="54">
        <v>26640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138"/>
        <v>1</v>
      </c>
      <c r="Z1129" s="25" t="str">
        <f t="shared" si="139"/>
        <v>Wednesday</v>
      </c>
      <c r="AA1129" s="25" t="str">
        <f t="shared" si="140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hidden="1" x14ac:dyDescent="0.25">
      <c r="A1130" s="25">
        <f t="shared" si="142"/>
        <v>1129</v>
      </c>
      <c r="B1130" s="25" t="s">
        <v>933</v>
      </c>
      <c r="C1130" s="45">
        <v>45845</v>
      </c>
      <c r="D1130" s="45">
        <v>45845</v>
      </c>
      <c r="E1130" s="8">
        <v>441</v>
      </c>
      <c r="F1130" s="8">
        <f t="shared" si="136"/>
        <v>38808</v>
      </c>
      <c r="G1130" s="54">
        <f t="shared" si="141"/>
        <v>38808</v>
      </c>
      <c r="H1130" s="25" t="s">
        <v>341</v>
      </c>
      <c r="I1130" s="25" t="s">
        <v>374</v>
      </c>
      <c r="J1130" s="25">
        <v>1</v>
      </c>
      <c r="K1130" s="25">
        <v>1</v>
      </c>
      <c r="L1130" s="25">
        <f t="shared" si="137"/>
        <v>0</v>
      </c>
      <c r="M1130" s="25" t="s">
        <v>969</v>
      </c>
      <c r="N1130" s="45">
        <v>45846</v>
      </c>
      <c r="O1130" s="54">
        <v>56857.5</v>
      </c>
      <c r="P1130" s="25" t="s">
        <v>270</v>
      </c>
      <c r="Q1130" s="25">
        <v>58152921665</v>
      </c>
      <c r="R1130" s="25" t="s">
        <v>41</v>
      </c>
      <c r="S1130" s="3">
        <v>-20</v>
      </c>
      <c r="T1130" s="55"/>
      <c r="U1130" s="25" t="s">
        <v>321</v>
      </c>
      <c r="V1130" s="25" t="str">
        <f>VLOOKUP(P1130,'Customer List'!B:C,2,)</f>
        <v>Kalyani</v>
      </c>
      <c r="W1130" s="56"/>
      <c r="X1130" s="45">
        <v>45848</v>
      </c>
      <c r="Y1130" s="25">
        <f t="shared" si="138"/>
        <v>2</v>
      </c>
      <c r="Z1130" s="25" t="str">
        <f t="shared" si="139"/>
        <v>Tuesday</v>
      </c>
      <c r="AA1130" s="25" t="str">
        <f t="shared" si="140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hidden="1" x14ac:dyDescent="0.25">
      <c r="A1131" s="25">
        <f t="shared" si="142"/>
        <v>1130</v>
      </c>
      <c r="B1131" s="25">
        <v>175326</v>
      </c>
      <c r="C1131" s="45">
        <v>45841</v>
      </c>
      <c r="D1131" s="45">
        <v>45846</v>
      </c>
      <c r="E1131" s="8">
        <v>103.2</v>
      </c>
      <c r="F1131" s="8">
        <f t="shared" si="136"/>
        <v>9081.6</v>
      </c>
      <c r="G1131" s="54">
        <f t="shared" si="141"/>
        <v>9081.6</v>
      </c>
      <c r="H1131" s="25" t="s">
        <v>934</v>
      </c>
      <c r="I1131" s="25" t="s">
        <v>4373</v>
      </c>
      <c r="J1131" s="25">
        <v>1</v>
      </c>
      <c r="K1131" s="25">
        <v>1</v>
      </c>
      <c r="L1131" s="25">
        <f t="shared" si="137"/>
        <v>0</v>
      </c>
      <c r="M1131" s="25" t="s">
        <v>1164</v>
      </c>
      <c r="N1131" s="45">
        <v>45850</v>
      </c>
      <c r="O1131" s="54">
        <v>6321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8"/>
        <v>3</v>
      </c>
      <c r="Z1131" s="25" t="str">
        <f t="shared" si="139"/>
        <v>Saturday</v>
      </c>
      <c r="AA1131" s="25" t="str">
        <f t="shared" si="140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hidden="1" x14ac:dyDescent="0.25">
      <c r="A1132" s="25">
        <f t="shared" si="142"/>
        <v>1131</v>
      </c>
      <c r="B1132" s="25">
        <v>175326</v>
      </c>
      <c r="C1132" s="45">
        <v>45841</v>
      </c>
      <c r="D1132" s="45">
        <v>45846</v>
      </c>
      <c r="E1132" s="8">
        <v>58.8</v>
      </c>
      <c r="F1132" s="8">
        <f t="shared" si="136"/>
        <v>5174.3999999999996</v>
      </c>
      <c r="G1132" s="54">
        <f t="shared" si="141"/>
        <v>5174.3999999999996</v>
      </c>
      <c r="H1132" s="25" t="s">
        <v>935</v>
      </c>
      <c r="I1132" s="25" t="s">
        <v>4147</v>
      </c>
      <c r="J1132" s="25">
        <v>1</v>
      </c>
      <c r="K1132" s="25">
        <v>1</v>
      </c>
      <c r="L1132" s="25">
        <f t="shared" si="137"/>
        <v>0</v>
      </c>
      <c r="M1132" s="25" t="s">
        <v>1164</v>
      </c>
      <c r="N1132" s="45">
        <v>45850</v>
      </c>
      <c r="O1132" s="54">
        <v>7203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8"/>
        <v>3</v>
      </c>
      <c r="Z1132" s="25" t="str">
        <f t="shared" si="139"/>
        <v>Saturday</v>
      </c>
      <c r="AA1132" s="25" t="str">
        <f t="shared" si="140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hidden="1" x14ac:dyDescent="0.25">
      <c r="A1133" s="25">
        <f t="shared" si="142"/>
        <v>1132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36"/>
        <v>9081.6</v>
      </c>
      <c r="G1133" s="54">
        <f t="shared" si="141"/>
        <v>9081.6</v>
      </c>
      <c r="H1133" s="25" t="s">
        <v>936</v>
      </c>
      <c r="I1133" s="25" t="s">
        <v>4148</v>
      </c>
      <c r="J1133" s="25">
        <v>1</v>
      </c>
      <c r="K1133" s="25">
        <v>1</v>
      </c>
      <c r="L1133" s="25">
        <f t="shared" si="137"/>
        <v>0</v>
      </c>
      <c r="M1133" s="25" t="s">
        <v>1164</v>
      </c>
      <c r="N1133" s="45">
        <v>45850</v>
      </c>
      <c r="O1133" s="54">
        <v>12642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8"/>
        <v>3</v>
      </c>
      <c r="Z1133" s="25" t="str">
        <f t="shared" si="139"/>
        <v>Saturday</v>
      </c>
      <c r="AA1133" s="25" t="str">
        <f t="shared" si="140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hidden="1" x14ac:dyDescent="0.25">
      <c r="A1134" s="25">
        <f t="shared" si="142"/>
        <v>1133</v>
      </c>
      <c r="B1134" s="25">
        <v>175326</v>
      </c>
      <c r="C1134" s="45">
        <v>45841</v>
      </c>
      <c r="D1134" s="45">
        <v>45846</v>
      </c>
      <c r="E1134" s="8">
        <v>492</v>
      </c>
      <c r="F1134" s="8">
        <f t="shared" si="136"/>
        <v>43296</v>
      </c>
      <c r="G1134" s="54">
        <f t="shared" si="141"/>
        <v>43296</v>
      </c>
      <c r="H1134" s="25" t="s">
        <v>937</v>
      </c>
      <c r="I1134" s="25" t="s">
        <v>4374</v>
      </c>
      <c r="J1134" s="25">
        <v>1</v>
      </c>
      <c r="K1134" s="25">
        <v>1</v>
      </c>
      <c r="L1134" s="25">
        <f t="shared" si="137"/>
        <v>0</v>
      </c>
      <c r="M1134" s="25" t="s">
        <v>1164</v>
      </c>
      <c r="N1134" s="45">
        <v>45850</v>
      </c>
      <c r="O1134" s="54">
        <v>60270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8"/>
        <v>3</v>
      </c>
      <c r="Z1134" s="25" t="str">
        <f t="shared" si="139"/>
        <v>Saturday</v>
      </c>
      <c r="AA1134" s="25" t="str">
        <f t="shared" si="140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hidden="1" x14ac:dyDescent="0.25">
      <c r="A1135" s="25">
        <f t="shared" si="142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6"/>
        <v>9081.6</v>
      </c>
      <c r="G1135" s="54">
        <f t="shared" si="141"/>
        <v>9081.6</v>
      </c>
      <c r="H1135" s="25" t="s">
        <v>938</v>
      </c>
      <c r="I1135" s="25" t="s">
        <v>4375</v>
      </c>
      <c r="J1135" s="25">
        <v>1</v>
      </c>
      <c r="K1135" s="25">
        <v>1</v>
      </c>
      <c r="L1135" s="25">
        <f t="shared" si="137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8"/>
        <v>3</v>
      </c>
      <c r="Z1135" s="25" t="str">
        <f t="shared" si="139"/>
        <v>Saturday</v>
      </c>
      <c r="AA1135" s="25" t="str">
        <f t="shared" si="140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hidden="1" x14ac:dyDescent="0.25">
      <c r="A1136" s="25">
        <f t="shared" si="142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6"/>
        <v>9081.6</v>
      </c>
      <c r="G1136" s="54">
        <f t="shared" si="141"/>
        <v>9081.6</v>
      </c>
      <c r="H1136" s="25" t="s">
        <v>939</v>
      </c>
      <c r="I1136" s="25" t="s">
        <v>4376</v>
      </c>
      <c r="J1136" s="25">
        <v>1</v>
      </c>
      <c r="K1136" s="25">
        <v>1</v>
      </c>
      <c r="L1136" s="25">
        <f t="shared" si="137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8"/>
        <v>3</v>
      </c>
      <c r="Z1136" s="25" t="str">
        <f t="shared" si="139"/>
        <v>Saturday</v>
      </c>
      <c r="AA1136" s="25" t="str">
        <f t="shared" si="140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hidden="1" x14ac:dyDescent="0.25">
      <c r="A1137" s="25">
        <f t="shared" si="142"/>
        <v>1136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36"/>
        <v>9081.6</v>
      </c>
      <c r="G1137" s="54">
        <f t="shared" si="141"/>
        <v>9081.6</v>
      </c>
      <c r="H1137" s="25" t="s">
        <v>659</v>
      </c>
      <c r="I1137" s="25" t="s">
        <v>4144</v>
      </c>
      <c r="J1137" s="25">
        <v>1</v>
      </c>
      <c r="K1137" s="25">
        <v>1</v>
      </c>
      <c r="L1137" s="25">
        <f t="shared" si="137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8"/>
        <v>3</v>
      </c>
      <c r="Z1137" s="25" t="str">
        <f t="shared" si="139"/>
        <v>Saturday</v>
      </c>
      <c r="AA1137" s="25" t="str">
        <f t="shared" si="140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hidden="1" x14ac:dyDescent="0.25">
      <c r="A1138" s="25">
        <f t="shared" si="142"/>
        <v>1137</v>
      </c>
      <c r="B1138" s="25">
        <v>175326</v>
      </c>
      <c r="C1138" s="45">
        <v>45841</v>
      </c>
      <c r="D1138" s="45">
        <v>45846</v>
      </c>
      <c r="E1138" s="8">
        <v>58.8</v>
      </c>
      <c r="F1138" s="8">
        <f t="shared" si="136"/>
        <v>5174.3999999999996</v>
      </c>
      <c r="G1138" s="54">
        <f t="shared" si="141"/>
        <v>5174.3999999999996</v>
      </c>
      <c r="H1138" s="25" t="s">
        <v>940</v>
      </c>
      <c r="I1138" s="25" t="s">
        <v>4377</v>
      </c>
      <c r="J1138" s="25">
        <v>1</v>
      </c>
      <c r="K1138" s="25">
        <v>1</v>
      </c>
      <c r="L1138" s="25">
        <f t="shared" si="137"/>
        <v>0</v>
      </c>
      <c r="M1138" s="25" t="s">
        <v>1164</v>
      </c>
      <c r="N1138" s="45">
        <v>45850</v>
      </c>
      <c r="O1138" s="54">
        <v>7203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8"/>
        <v>3</v>
      </c>
      <c r="Z1138" s="25" t="str">
        <f t="shared" si="139"/>
        <v>Saturday</v>
      </c>
      <c r="AA1138" s="25" t="str">
        <f t="shared" si="140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hidden="1" x14ac:dyDescent="0.25">
      <c r="A1139" s="25">
        <f t="shared" si="142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6"/>
        <v>9081.6</v>
      </c>
      <c r="G1139" s="54">
        <f t="shared" si="141"/>
        <v>9081.6</v>
      </c>
      <c r="H1139" s="25" t="s">
        <v>941</v>
      </c>
      <c r="I1139" s="25"/>
      <c r="J1139" s="25">
        <v>1</v>
      </c>
      <c r="K1139" s="25">
        <v>1</v>
      </c>
      <c r="L1139" s="25">
        <f t="shared" si="137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138"/>
        <v>3</v>
      </c>
      <c r="Z1139" s="25" t="str">
        <f t="shared" si="139"/>
        <v>Saturday</v>
      </c>
      <c r="AA1139" s="25" t="str">
        <f t="shared" si="140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hidden="1" x14ac:dyDescent="0.25">
      <c r="A1140" s="25">
        <f t="shared" si="142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6"/>
        <v>9081.6</v>
      </c>
      <c r="G1140" s="54">
        <f t="shared" si="141"/>
        <v>9081.6</v>
      </c>
      <c r="H1140" s="25" t="s">
        <v>942</v>
      </c>
      <c r="I1140" s="25" t="s">
        <v>4378</v>
      </c>
      <c r="J1140" s="25">
        <v>1</v>
      </c>
      <c r="K1140" s="25">
        <v>1</v>
      </c>
      <c r="L1140" s="25">
        <f t="shared" si="137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8"/>
        <v>2</v>
      </c>
      <c r="Z1140" s="25" t="str">
        <f t="shared" si="139"/>
        <v>Wednesday</v>
      </c>
      <c r="AA1140" s="25" t="str">
        <f t="shared" si="140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hidden="1" x14ac:dyDescent="0.25">
      <c r="A1141" s="25">
        <f t="shared" si="142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6"/>
        <v>9081.6</v>
      </c>
      <c r="G1141" s="54">
        <f t="shared" si="141"/>
        <v>9081.6</v>
      </c>
      <c r="H1141" s="25" t="s">
        <v>943</v>
      </c>
      <c r="I1141" s="25" t="s">
        <v>4379</v>
      </c>
      <c r="J1141" s="25">
        <v>1</v>
      </c>
      <c r="K1141" s="25">
        <v>1</v>
      </c>
      <c r="L1141" s="25">
        <f t="shared" si="137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8"/>
        <v>2</v>
      </c>
      <c r="Z1141" s="25" t="str">
        <f t="shared" si="139"/>
        <v>Wednesday</v>
      </c>
      <c r="AA1141" s="25" t="str">
        <f t="shared" si="140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hidden="1" x14ac:dyDescent="0.25">
      <c r="A1142" s="25">
        <f t="shared" si="142"/>
        <v>1141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36"/>
        <v>9081.6</v>
      </c>
      <c r="G1142" s="54">
        <f t="shared" si="141"/>
        <v>9081.6</v>
      </c>
      <c r="H1142" s="25" t="s">
        <v>944</v>
      </c>
      <c r="I1142" s="25" t="s">
        <v>4380</v>
      </c>
      <c r="J1142" s="25">
        <v>1</v>
      </c>
      <c r="K1142" s="25">
        <v>1</v>
      </c>
      <c r="L1142" s="25">
        <f t="shared" si="137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138"/>
        <v>2</v>
      </c>
      <c r="Z1142" s="25" t="str">
        <f t="shared" si="139"/>
        <v>Wednesday</v>
      </c>
      <c r="AA1142" s="25" t="str">
        <f t="shared" si="140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hidden="1" x14ac:dyDescent="0.25">
      <c r="A1143" s="25">
        <f t="shared" si="142"/>
        <v>1142</v>
      </c>
      <c r="B1143" s="25">
        <v>175326</v>
      </c>
      <c r="C1143" s="45">
        <v>45841</v>
      </c>
      <c r="D1143" s="45">
        <v>45846</v>
      </c>
      <c r="E1143" s="8">
        <v>26296.400000000001</v>
      </c>
      <c r="F1143" s="8">
        <f t="shared" si="136"/>
        <v>2314083.2000000002</v>
      </c>
      <c r="G1143" s="54">
        <f t="shared" si="141"/>
        <v>4628166.4000000004</v>
      </c>
      <c r="H1143" s="25" t="s">
        <v>945</v>
      </c>
      <c r="I1143" s="25" t="s">
        <v>4381</v>
      </c>
      <c r="J1143" s="25">
        <v>2</v>
      </c>
      <c r="K1143" s="25">
        <v>2</v>
      </c>
      <c r="L1143" s="25">
        <f t="shared" si="137"/>
        <v>0</v>
      </c>
      <c r="M1143" s="25" t="s">
        <v>1186</v>
      </c>
      <c r="N1143" s="45">
        <v>45850</v>
      </c>
      <c r="O1143" s="54">
        <v>613431</v>
      </c>
      <c r="P1143" s="25" t="s">
        <v>946</v>
      </c>
      <c r="Q1143" s="25">
        <v>58153118424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8"/>
        <v>2</v>
      </c>
      <c r="Z1143" s="25" t="str">
        <f t="shared" si="139"/>
        <v>Saturday</v>
      </c>
      <c r="AA1143" s="25" t="str">
        <f t="shared" si="140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hidden="1" x14ac:dyDescent="0.25">
      <c r="A1144" s="25">
        <f t="shared" si="142"/>
        <v>1143</v>
      </c>
      <c r="B1144" s="25">
        <v>44325</v>
      </c>
      <c r="C1144" s="45">
        <v>45841</v>
      </c>
      <c r="D1144" s="45">
        <v>45846</v>
      </c>
      <c r="E1144" s="8">
        <v>2047.5</v>
      </c>
      <c r="F1144" s="8">
        <f t="shared" si="136"/>
        <v>180180</v>
      </c>
      <c r="G1144" s="54">
        <f t="shared" si="141"/>
        <v>180180</v>
      </c>
      <c r="H1144" s="25" t="s">
        <v>947</v>
      </c>
      <c r="I1144" s="25"/>
      <c r="J1144" s="25">
        <v>1</v>
      </c>
      <c r="K1144" s="25">
        <v>1</v>
      </c>
      <c r="L1144" s="25">
        <f t="shared" si="137"/>
        <v>0</v>
      </c>
      <c r="M1144" s="25" t="s">
        <v>1159</v>
      </c>
      <c r="N1144" s="45">
        <v>45850</v>
      </c>
      <c r="O1144" s="54">
        <v>278460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8"/>
        <v>2</v>
      </c>
      <c r="Z1144" s="25" t="str">
        <f t="shared" si="139"/>
        <v>Saturday</v>
      </c>
      <c r="AA1144" s="25" t="str">
        <f t="shared" si="140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hidden="1" x14ac:dyDescent="0.25">
      <c r="A1145" s="25">
        <f t="shared" si="142"/>
        <v>1144</v>
      </c>
      <c r="B1145" s="25">
        <v>44325</v>
      </c>
      <c r="C1145" s="45">
        <v>45841</v>
      </c>
      <c r="D1145" s="45">
        <v>45846</v>
      </c>
      <c r="E1145" s="8">
        <v>451.5</v>
      </c>
      <c r="F1145" s="8">
        <f t="shared" si="136"/>
        <v>39732</v>
      </c>
      <c r="G1145" s="54">
        <f t="shared" si="141"/>
        <v>119196</v>
      </c>
      <c r="H1145" s="25" t="s">
        <v>948</v>
      </c>
      <c r="I1145" s="25"/>
      <c r="J1145" s="25">
        <v>3</v>
      </c>
      <c r="K1145" s="25">
        <v>3</v>
      </c>
      <c r="L1145" s="25">
        <f t="shared" si="137"/>
        <v>0</v>
      </c>
      <c r="M1145" s="25" t="s">
        <v>1159</v>
      </c>
      <c r="N1145" s="45">
        <v>45850</v>
      </c>
      <c r="O1145" s="54">
        <v>184212</v>
      </c>
      <c r="P1145" s="25" t="s">
        <v>949</v>
      </c>
      <c r="Q1145" s="25">
        <v>58153120303</v>
      </c>
      <c r="R1145" s="25" t="s">
        <v>41</v>
      </c>
      <c r="S1145" s="3">
        <v>4</v>
      </c>
      <c r="T1145" s="55"/>
      <c r="U1145" s="25" t="s">
        <v>2033</v>
      </c>
      <c r="V1145" s="25" t="str">
        <f>VLOOKUP(P1145,'Customer List'!B:C,2,)</f>
        <v>Banglore</v>
      </c>
      <c r="W1145" s="56"/>
      <c r="X1145" s="45">
        <v>45852</v>
      </c>
      <c r="Y1145" s="25">
        <f t="shared" si="138"/>
        <v>2</v>
      </c>
      <c r="Z1145" s="25" t="str">
        <f t="shared" si="139"/>
        <v>Saturday</v>
      </c>
      <c r="AA1145" s="25" t="str">
        <f t="shared" si="140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hidden="1" x14ac:dyDescent="0.25">
      <c r="A1146" s="25">
        <f t="shared" si="142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6"/>
        <v>13024</v>
      </c>
      <c r="G1146" s="54">
        <f t="shared" si="141"/>
        <v>13024</v>
      </c>
      <c r="H1146" s="25" t="s">
        <v>950</v>
      </c>
      <c r="I1146" s="25"/>
      <c r="J1146" s="25">
        <v>1</v>
      </c>
      <c r="K1146" s="25">
        <v>1</v>
      </c>
      <c r="L1146" s="25">
        <f t="shared" si="137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8"/>
        <v>2</v>
      </c>
      <c r="Z1146" s="25" t="str">
        <f t="shared" si="139"/>
        <v>Wednesday</v>
      </c>
      <c r="AA1146" s="25" t="str">
        <f t="shared" si="140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hidden="1" x14ac:dyDescent="0.25">
      <c r="A1147" s="25">
        <f t="shared" si="142"/>
        <v>1146</v>
      </c>
      <c r="B1147" s="25" t="s">
        <v>959</v>
      </c>
      <c r="C1147" s="45">
        <v>45841</v>
      </c>
      <c r="D1147" s="45">
        <v>45846</v>
      </c>
      <c r="E1147" s="8">
        <v>148</v>
      </c>
      <c r="F1147" s="8">
        <f t="shared" si="136"/>
        <v>13024</v>
      </c>
      <c r="G1147" s="54">
        <f t="shared" si="141"/>
        <v>13024</v>
      </c>
      <c r="H1147" s="25" t="s">
        <v>951</v>
      </c>
      <c r="I1147" s="25"/>
      <c r="J1147" s="25">
        <v>1</v>
      </c>
      <c r="K1147" s="25">
        <v>1</v>
      </c>
      <c r="L1147" s="25">
        <f t="shared" si="137"/>
        <v>0</v>
      </c>
      <c r="M1147" s="25" t="s">
        <v>985</v>
      </c>
      <c r="N1147" s="45">
        <v>45847</v>
      </c>
      <c r="O1147" s="54">
        <v>19927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8"/>
        <v>2</v>
      </c>
      <c r="Z1147" s="25" t="str">
        <f t="shared" si="139"/>
        <v>Wednesday</v>
      </c>
      <c r="AA1147" s="25" t="str">
        <f t="shared" si="140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hidden="1" x14ac:dyDescent="0.25">
      <c r="A1148" s="25">
        <f t="shared" si="142"/>
        <v>1147</v>
      </c>
      <c r="B1148" s="25" t="s">
        <v>959</v>
      </c>
      <c r="C1148" s="45">
        <v>45841</v>
      </c>
      <c r="D1148" s="45">
        <v>45846</v>
      </c>
      <c r="E1148" s="8">
        <v>279</v>
      </c>
      <c r="F1148" s="8">
        <f t="shared" si="136"/>
        <v>24552</v>
      </c>
      <c r="G1148" s="54">
        <f t="shared" si="141"/>
        <v>24552</v>
      </c>
      <c r="H1148" s="25" t="s">
        <v>952</v>
      </c>
      <c r="I1148" s="25"/>
      <c r="J1148" s="25">
        <v>1</v>
      </c>
      <c r="K1148" s="25">
        <v>1</v>
      </c>
      <c r="L1148" s="25">
        <f t="shared" si="137"/>
        <v>0</v>
      </c>
      <c r="M1148" s="25" t="s">
        <v>985</v>
      </c>
      <c r="N1148" s="45">
        <v>45847</v>
      </c>
      <c r="O1148" s="54">
        <v>37565.360000000001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8"/>
        <v>2</v>
      </c>
      <c r="Z1148" s="25" t="str">
        <f t="shared" si="139"/>
        <v>Wednesday</v>
      </c>
      <c r="AA1148" s="25" t="str">
        <f t="shared" si="140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hidden="1" x14ac:dyDescent="0.25">
      <c r="A1149" s="25">
        <f t="shared" si="142"/>
        <v>1148</v>
      </c>
      <c r="B1149" s="25" t="s">
        <v>959</v>
      </c>
      <c r="C1149" s="45">
        <v>45841</v>
      </c>
      <c r="D1149" s="45">
        <v>45846</v>
      </c>
      <c r="E1149" s="8">
        <v>151</v>
      </c>
      <c r="F1149" s="8">
        <f t="shared" si="136"/>
        <v>13288</v>
      </c>
      <c r="G1149" s="54">
        <f t="shared" si="141"/>
        <v>13288</v>
      </c>
      <c r="H1149" s="25" t="s">
        <v>953</v>
      </c>
      <c r="I1149" s="25"/>
      <c r="J1149" s="25">
        <v>1</v>
      </c>
      <c r="K1149" s="25">
        <v>1</v>
      </c>
      <c r="L1149" s="25">
        <f t="shared" si="137"/>
        <v>0</v>
      </c>
      <c r="M1149" s="25" t="s">
        <v>985</v>
      </c>
      <c r="N1149" s="45">
        <v>45847</v>
      </c>
      <c r="O1149" s="54">
        <v>20331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8"/>
        <v>2</v>
      </c>
      <c r="Z1149" s="25" t="str">
        <f t="shared" si="139"/>
        <v>Wednesday</v>
      </c>
      <c r="AA1149" s="25" t="str">
        <f t="shared" si="140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hidden="1" x14ac:dyDescent="0.25">
      <c r="A1150" s="25">
        <f t="shared" si="142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6"/>
        <v>7920</v>
      </c>
      <c r="G1150" s="54">
        <f t="shared" si="141"/>
        <v>7920</v>
      </c>
      <c r="H1150" s="25" t="s">
        <v>954</v>
      </c>
      <c r="I1150" s="25"/>
      <c r="J1150" s="25">
        <v>1</v>
      </c>
      <c r="K1150" s="25">
        <v>1</v>
      </c>
      <c r="L1150" s="25">
        <f t="shared" si="137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8"/>
        <v>2</v>
      </c>
      <c r="Z1150" s="25" t="str">
        <f t="shared" si="139"/>
        <v>Wednesday</v>
      </c>
      <c r="AA1150" s="25" t="str">
        <f t="shared" si="140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hidden="1" x14ac:dyDescent="0.25">
      <c r="A1151" s="25">
        <f t="shared" si="142"/>
        <v>1150</v>
      </c>
      <c r="B1151" s="25" t="s">
        <v>959</v>
      </c>
      <c r="C1151" s="45">
        <v>45841</v>
      </c>
      <c r="D1151" s="45">
        <v>45846</v>
      </c>
      <c r="E1151" s="8">
        <v>90</v>
      </c>
      <c r="F1151" s="8">
        <f t="shared" si="136"/>
        <v>7920</v>
      </c>
      <c r="G1151" s="54">
        <f t="shared" si="141"/>
        <v>7920</v>
      </c>
      <c r="H1151" s="25">
        <v>8916342</v>
      </c>
      <c r="I1151" s="25"/>
      <c r="J1151" s="25">
        <v>1</v>
      </c>
      <c r="K1151" s="25">
        <v>1</v>
      </c>
      <c r="L1151" s="25">
        <f t="shared" si="137"/>
        <v>0</v>
      </c>
      <c r="M1151" s="25" t="s">
        <v>985</v>
      </c>
      <c r="N1151" s="45">
        <v>45847</v>
      </c>
      <c r="O1151" s="54">
        <v>12117.86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8"/>
        <v>2</v>
      </c>
      <c r="Z1151" s="25" t="str">
        <f t="shared" si="139"/>
        <v>Wednesday</v>
      </c>
      <c r="AA1151" s="25" t="str">
        <f t="shared" si="140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hidden="1" x14ac:dyDescent="0.25">
      <c r="A1152" s="25">
        <f t="shared" si="142"/>
        <v>1151</v>
      </c>
      <c r="B1152" s="25" t="s">
        <v>959</v>
      </c>
      <c r="C1152" s="45">
        <v>45841</v>
      </c>
      <c r="D1152" s="45">
        <v>45846</v>
      </c>
      <c r="E1152" s="8">
        <v>172</v>
      </c>
      <c r="F1152" s="8">
        <f t="shared" si="136"/>
        <v>15136</v>
      </c>
      <c r="G1152" s="54">
        <f t="shared" si="141"/>
        <v>15136</v>
      </c>
      <c r="H1152" s="25" t="s">
        <v>955</v>
      </c>
      <c r="I1152" s="25"/>
      <c r="J1152" s="25">
        <v>1</v>
      </c>
      <c r="K1152" s="25">
        <v>1</v>
      </c>
      <c r="L1152" s="25">
        <f t="shared" si="137"/>
        <v>0</v>
      </c>
      <c r="M1152" s="25" t="s">
        <v>985</v>
      </c>
      <c r="N1152" s="45">
        <v>45847</v>
      </c>
      <c r="O1152" s="54">
        <v>23158.57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8"/>
        <v>2</v>
      </c>
      <c r="Z1152" s="25" t="str">
        <f t="shared" si="139"/>
        <v>Wednesday</v>
      </c>
      <c r="AA1152" s="25" t="str">
        <f t="shared" si="140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hidden="1" x14ac:dyDescent="0.25">
      <c r="A1153" s="25">
        <f t="shared" si="142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6"/>
        <v>7920</v>
      </c>
      <c r="G1153" s="54">
        <f t="shared" si="141"/>
        <v>7920</v>
      </c>
      <c r="H1153" s="25" t="s">
        <v>956</v>
      </c>
      <c r="I1153" s="25"/>
      <c r="J1153" s="25">
        <v>1</v>
      </c>
      <c r="K1153" s="25">
        <v>1</v>
      </c>
      <c r="L1153" s="25">
        <f t="shared" si="137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8"/>
        <v>2</v>
      </c>
      <c r="Z1153" s="25" t="str">
        <f t="shared" si="139"/>
        <v>Wednesday</v>
      </c>
      <c r="AA1153" s="25" t="str">
        <f t="shared" si="140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hidden="1" x14ac:dyDescent="0.25">
      <c r="A1154" s="25">
        <f t="shared" si="142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si="136"/>
        <v>7920</v>
      </c>
      <c r="G1154" s="54">
        <f t="shared" si="141"/>
        <v>7920</v>
      </c>
      <c r="H1154" s="25" t="s">
        <v>957</v>
      </c>
      <c r="I1154" s="25"/>
      <c r="J1154" s="25">
        <v>1</v>
      </c>
      <c r="K1154" s="25">
        <v>1</v>
      </c>
      <c r="L1154" s="25">
        <f t="shared" si="137"/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138"/>
        <v>2</v>
      </c>
      <c r="Z1154" s="25" t="str">
        <f t="shared" si="139"/>
        <v>Wednesday</v>
      </c>
      <c r="AA1154" s="25" t="str">
        <f t="shared" si="140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hidden="1" x14ac:dyDescent="0.25">
      <c r="A1155" s="25">
        <f t="shared" si="142"/>
        <v>1154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ref="F1155:F1218" si="143">IF(AB1155="DOLLAR",E1155*88,E1155)</f>
        <v>7920</v>
      </c>
      <c r="G1155" s="54">
        <f t="shared" si="141"/>
        <v>7920</v>
      </c>
      <c r="H1155" s="25" t="s">
        <v>958</v>
      </c>
      <c r="I1155" s="25"/>
      <c r="J1155" s="25">
        <v>1</v>
      </c>
      <c r="K1155" s="25">
        <v>1</v>
      </c>
      <c r="L1155" s="25">
        <f t="shared" ref="L1155:L1218" si="144">J1155-K1155</f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ref="Y1155:Y1218" si="145">IF(X1155="", "", X1155-N1155)</f>
        <v>2</v>
      </c>
      <c r="Z1155" s="25" t="str">
        <f t="shared" ref="Z1155:Z1218" si="146">IF(N1155="", "", TEXT(N1155, "dddd"))</f>
        <v>Wednesday</v>
      </c>
      <c r="AA1155" s="25" t="str">
        <f t="shared" ref="AA1155:AA1218" si="147">IF(X1155="", "", TEXT(X1155, "dddd"))</f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hidden="1" x14ac:dyDescent="0.25">
      <c r="A1156" s="25">
        <f t="shared" si="142"/>
        <v>1155</v>
      </c>
      <c r="B1156" s="25" t="s">
        <v>962</v>
      </c>
      <c r="C1156" s="45">
        <v>45841</v>
      </c>
      <c r="D1156" s="45">
        <v>45846</v>
      </c>
      <c r="E1156" s="8">
        <v>25.2</v>
      </c>
      <c r="F1156" s="8">
        <f t="shared" si="143"/>
        <v>2217.6</v>
      </c>
      <c r="G1156" s="54">
        <f t="shared" si="141"/>
        <v>2217.6</v>
      </c>
      <c r="H1156" s="25" t="s">
        <v>960</v>
      </c>
      <c r="I1156" s="25"/>
      <c r="J1156" s="25">
        <v>1</v>
      </c>
      <c r="K1156" s="25">
        <v>1</v>
      </c>
      <c r="L1156" s="25">
        <f t="shared" si="144"/>
        <v>0</v>
      </c>
      <c r="M1156" s="25" t="s">
        <v>2043</v>
      </c>
      <c r="N1156" s="45">
        <v>45863</v>
      </c>
      <c r="O1156" s="54">
        <v>4141.2</v>
      </c>
      <c r="P1156" s="25" t="s">
        <v>968</v>
      </c>
      <c r="Q1156" s="25" t="s">
        <v>637</v>
      </c>
      <c r="R1156" s="25" t="s">
        <v>725</v>
      </c>
      <c r="S1156" s="3">
        <v>-20</v>
      </c>
      <c r="T1156" s="55"/>
      <c r="U1156" s="25" t="s">
        <v>521</v>
      </c>
      <c r="V1156" s="25" t="str">
        <f>VLOOKUP(P1156,'Customer List'!B:C,2,)</f>
        <v>Delhi</v>
      </c>
      <c r="W1156" s="56"/>
      <c r="X1156" s="45">
        <v>45863</v>
      </c>
      <c r="Y1156" s="25">
        <f t="shared" si="145"/>
        <v>0</v>
      </c>
      <c r="Z1156" s="25" t="str">
        <f t="shared" si="146"/>
        <v>Friday</v>
      </c>
      <c r="AA1156" s="25" t="str">
        <f t="shared" si="147"/>
        <v>Friday</v>
      </c>
      <c r="AB1156" s="25" t="str">
        <f>VLOOKUP(U1156,'Currency Sheet'!A:C,3,)</f>
        <v>DOLLAR</v>
      </c>
      <c r="AC1156" s="67" t="str">
        <f>VLOOKUP(P1156,'Customer List'!B:D,3,)</f>
        <v>Local</v>
      </c>
    </row>
    <row r="1157" spans="1:29" hidden="1" x14ac:dyDescent="0.25">
      <c r="A1157" s="25">
        <f t="shared" si="142"/>
        <v>1156</v>
      </c>
      <c r="B1157" s="25" t="s">
        <v>962</v>
      </c>
      <c r="C1157" s="45">
        <v>45841</v>
      </c>
      <c r="D1157" s="45">
        <v>45846</v>
      </c>
      <c r="E1157" s="8">
        <v>22.2</v>
      </c>
      <c r="F1157" s="8">
        <f t="shared" si="143"/>
        <v>1953.6</v>
      </c>
      <c r="G1157" s="54">
        <f t="shared" ref="G1157:G1220" si="148">F1157*J1157</f>
        <v>1953.6</v>
      </c>
      <c r="H1157" s="25" t="s">
        <v>961</v>
      </c>
      <c r="I1157" s="25"/>
      <c r="J1157" s="25">
        <v>1</v>
      </c>
      <c r="K1157" s="25">
        <v>1</v>
      </c>
      <c r="L1157" s="25">
        <f t="shared" si="144"/>
        <v>0</v>
      </c>
      <c r="M1157" s="25" t="s">
        <v>976</v>
      </c>
      <c r="N1157" s="45">
        <v>45847</v>
      </c>
      <c r="O1157" s="54">
        <v>3755.5</v>
      </c>
      <c r="P1157" s="25" t="s">
        <v>243</v>
      </c>
      <c r="Q1157" s="25">
        <v>58152972415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Mumbai</v>
      </c>
      <c r="W1157" s="56"/>
      <c r="X1157" s="45">
        <v>45848</v>
      </c>
      <c r="Y1157" s="25">
        <f t="shared" si="145"/>
        <v>1</v>
      </c>
      <c r="Z1157" s="25" t="str">
        <f t="shared" si="146"/>
        <v>Wednesday</v>
      </c>
      <c r="AA1157" s="25" t="str">
        <f t="shared" si="147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hidden="1" x14ac:dyDescent="0.25">
      <c r="A1158" s="25">
        <f t="shared" ref="A1158:A1221" si="149">A1157+1</f>
        <v>1157</v>
      </c>
      <c r="B1158" s="25" t="s">
        <v>965</v>
      </c>
      <c r="C1158" s="45">
        <v>45841</v>
      </c>
      <c r="D1158" s="45">
        <v>45846</v>
      </c>
      <c r="E1158" s="8">
        <v>295.8</v>
      </c>
      <c r="F1158" s="8">
        <f t="shared" si="143"/>
        <v>26030.400000000001</v>
      </c>
      <c r="G1158" s="54">
        <f t="shared" si="148"/>
        <v>26030.400000000001</v>
      </c>
      <c r="H1158" s="25" t="s">
        <v>963</v>
      </c>
      <c r="I1158" s="25"/>
      <c r="J1158" s="25">
        <v>1</v>
      </c>
      <c r="K1158" s="25">
        <v>1</v>
      </c>
      <c r="L1158" s="25">
        <f t="shared" si="144"/>
        <v>0</v>
      </c>
      <c r="M1158" s="25" t="s">
        <v>1000</v>
      </c>
      <c r="N1158" s="45">
        <v>45847</v>
      </c>
      <c r="O1158" s="54">
        <v>38000</v>
      </c>
      <c r="P1158" s="25" t="s">
        <v>622</v>
      </c>
      <c r="Q1158" s="25">
        <v>58152972161</v>
      </c>
      <c r="R1158" s="25" t="s">
        <v>41</v>
      </c>
      <c r="S1158" s="3">
        <v>-20</v>
      </c>
      <c r="T1158" s="55"/>
      <c r="U1158" s="25" t="s">
        <v>521</v>
      </c>
      <c r="V1158" s="25" t="str">
        <f>VLOOKUP(P1158,'Customer List'!B:C,2,)</f>
        <v>Hyderabad</v>
      </c>
      <c r="W1158" s="56"/>
      <c r="X1158" s="45">
        <v>45848</v>
      </c>
      <c r="Y1158" s="25">
        <f t="shared" si="145"/>
        <v>1</v>
      </c>
      <c r="Z1158" s="25" t="str">
        <f t="shared" si="146"/>
        <v>Wednesday</v>
      </c>
      <c r="AA1158" s="25" t="str">
        <f t="shared" si="147"/>
        <v>Thursday</v>
      </c>
      <c r="AB1158" s="25" t="str">
        <f>VLOOKUP(U1158,'Currency Sheet'!A:C,3,)</f>
        <v>DOLLAR</v>
      </c>
      <c r="AC1158" s="67" t="str">
        <f>VLOOKUP(P1158,'Customer List'!B:D,3,)</f>
        <v>OutStation</v>
      </c>
    </row>
    <row r="1159" spans="1:29" hidden="1" x14ac:dyDescent="0.25">
      <c r="A1159" s="25">
        <f t="shared" si="149"/>
        <v>1158</v>
      </c>
      <c r="B1159" s="25" t="s">
        <v>965</v>
      </c>
      <c r="C1159" s="45">
        <v>45841</v>
      </c>
      <c r="D1159" s="45">
        <v>45846</v>
      </c>
      <c r="E1159" s="8">
        <v>5</v>
      </c>
      <c r="F1159" s="8">
        <f t="shared" si="143"/>
        <v>440</v>
      </c>
      <c r="G1159" s="54">
        <f t="shared" si="148"/>
        <v>440</v>
      </c>
      <c r="H1159" s="25" t="s">
        <v>964</v>
      </c>
      <c r="I1159" s="25"/>
      <c r="J1159" s="25">
        <v>1</v>
      </c>
      <c r="K1159" s="25">
        <v>1</v>
      </c>
      <c r="L1159" s="25">
        <f t="shared" si="144"/>
        <v>0</v>
      </c>
      <c r="M1159" s="25" t="s">
        <v>1231</v>
      </c>
      <c r="N1159" s="45">
        <v>45854</v>
      </c>
      <c r="O1159" s="54">
        <v>0</v>
      </c>
      <c r="P1159" s="25" t="s">
        <v>626</v>
      </c>
      <c r="Q1159" s="25" t="s">
        <v>637</v>
      </c>
      <c r="R1159" s="25" t="s">
        <v>638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45854</v>
      </c>
      <c r="Y1159" s="25">
        <f t="shared" si="145"/>
        <v>0</v>
      </c>
      <c r="Z1159" s="25" t="str">
        <f t="shared" si="146"/>
        <v>Wednesday</v>
      </c>
      <c r="AA1159" s="25" t="str">
        <f t="shared" si="147"/>
        <v>Wednesday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hidden="1" x14ac:dyDescent="0.25">
      <c r="A1160" s="25">
        <f t="shared" si="149"/>
        <v>1159</v>
      </c>
      <c r="B1160" s="25" t="s">
        <v>967</v>
      </c>
      <c r="C1160" s="45">
        <v>45841</v>
      </c>
      <c r="D1160" s="45">
        <v>45846</v>
      </c>
      <c r="E1160" s="8">
        <v>5</v>
      </c>
      <c r="F1160" s="8">
        <f t="shared" si="143"/>
        <v>440</v>
      </c>
      <c r="G1160" s="54">
        <f t="shared" si="148"/>
        <v>440</v>
      </c>
      <c r="H1160" s="25" t="s">
        <v>966</v>
      </c>
      <c r="I1160" s="25"/>
      <c r="J1160" s="25">
        <v>1</v>
      </c>
      <c r="K1160" s="25">
        <v>1</v>
      </c>
      <c r="L1160" s="25">
        <f t="shared" si="144"/>
        <v>0</v>
      </c>
      <c r="M1160" s="25" t="s">
        <v>1166</v>
      </c>
      <c r="N1160" s="45">
        <v>45852</v>
      </c>
      <c r="O1160" s="54">
        <v>0</v>
      </c>
      <c r="P1160" s="25" t="s">
        <v>626</v>
      </c>
      <c r="Q1160" s="25" t="s">
        <v>637</v>
      </c>
      <c r="R1160" s="25" t="s">
        <v>725</v>
      </c>
      <c r="S1160" s="3">
        <v>-20</v>
      </c>
      <c r="T1160" s="55" t="s">
        <v>649</v>
      </c>
      <c r="U1160" s="25" t="s">
        <v>521</v>
      </c>
      <c r="V1160" s="25" t="str">
        <f>VLOOKUP(P1160,'Customer List'!B:C,2,)</f>
        <v>Delhi</v>
      </c>
      <c r="W1160" s="56"/>
      <c r="X1160" s="45">
        <v>45852</v>
      </c>
      <c r="Y1160" s="25">
        <f t="shared" si="145"/>
        <v>0</v>
      </c>
      <c r="Z1160" s="25" t="str">
        <f t="shared" si="146"/>
        <v>Monday</v>
      </c>
      <c r="AA1160" s="25" t="str">
        <f t="shared" si="147"/>
        <v>Monday</v>
      </c>
      <c r="AB1160" s="25" t="str">
        <f>VLOOKUP(U1160,'Currency Sheet'!A:C,3,)</f>
        <v>DOLLAR</v>
      </c>
      <c r="AC1160" s="67" t="str">
        <f>VLOOKUP(P1160,'Customer List'!B:D,3,)</f>
        <v>Local</v>
      </c>
    </row>
    <row r="1161" spans="1:29" hidden="1" x14ac:dyDescent="0.25">
      <c r="A1161" s="25">
        <f t="shared" si="149"/>
        <v>1160</v>
      </c>
      <c r="B1161" s="25" t="s">
        <v>1135</v>
      </c>
      <c r="C1161" s="45">
        <v>45841</v>
      </c>
      <c r="D1161" s="45">
        <v>45849</v>
      </c>
      <c r="E1161" s="8">
        <v>17.5</v>
      </c>
      <c r="F1161" s="8">
        <f t="shared" si="143"/>
        <v>1540</v>
      </c>
      <c r="G1161" s="54">
        <f t="shared" si="148"/>
        <v>1540</v>
      </c>
      <c r="H1161" s="25">
        <v>100511</v>
      </c>
      <c r="I1161" s="25" t="s">
        <v>1425</v>
      </c>
      <c r="J1161" s="25">
        <v>1</v>
      </c>
      <c r="K1161" s="25">
        <v>1</v>
      </c>
      <c r="L1161" s="25">
        <f t="shared" si="144"/>
        <v>0</v>
      </c>
      <c r="M1161" s="25" t="s">
        <v>1160</v>
      </c>
      <c r="N1161" s="45">
        <v>45850</v>
      </c>
      <c r="O1161" s="54">
        <v>2325</v>
      </c>
      <c r="P1161" s="25" t="s">
        <v>166</v>
      </c>
      <c r="Q1161" s="25">
        <v>58153114386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Lucknow</v>
      </c>
      <c r="W1161" s="56"/>
      <c r="X1161" s="45">
        <v>45852</v>
      </c>
      <c r="Y1161" s="25">
        <f t="shared" si="145"/>
        <v>2</v>
      </c>
      <c r="Z1161" s="25" t="str">
        <f t="shared" si="146"/>
        <v>Saturday</v>
      </c>
      <c r="AA1161" s="25" t="str">
        <f t="shared" si="147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hidden="1" x14ac:dyDescent="0.25">
      <c r="A1162" s="25">
        <f t="shared" si="149"/>
        <v>1161</v>
      </c>
      <c r="B1162" s="25" t="s">
        <v>1135</v>
      </c>
      <c r="C1162" s="45">
        <v>45841</v>
      </c>
      <c r="D1162" s="45">
        <v>45849</v>
      </c>
      <c r="E1162" s="8">
        <v>73.5</v>
      </c>
      <c r="F1162" s="8">
        <f t="shared" si="143"/>
        <v>6468</v>
      </c>
      <c r="G1162" s="54">
        <f t="shared" si="148"/>
        <v>6468</v>
      </c>
      <c r="H1162" s="25">
        <v>103108</v>
      </c>
      <c r="I1162" s="25" t="s">
        <v>78</v>
      </c>
      <c r="J1162" s="25">
        <v>1</v>
      </c>
      <c r="K1162" s="25">
        <v>1</v>
      </c>
      <c r="L1162" s="25">
        <f t="shared" si="144"/>
        <v>0</v>
      </c>
      <c r="M1162" s="25" t="s">
        <v>1919</v>
      </c>
      <c r="N1162" s="45">
        <v>45857</v>
      </c>
      <c r="O1162" s="54">
        <v>9975</v>
      </c>
      <c r="P1162" s="25" t="s">
        <v>1137</v>
      </c>
      <c r="Q1162" s="25">
        <v>58153395355</v>
      </c>
      <c r="R1162" s="25" t="s">
        <v>41</v>
      </c>
      <c r="S1162" s="3">
        <v>4</v>
      </c>
      <c r="T1162" s="55"/>
      <c r="U1162" s="25" t="s">
        <v>19</v>
      </c>
      <c r="V1162" s="25" t="str">
        <f>VLOOKUP(P1162,'Customer List'!B:C,2,)</f>
        <v>Kerala</v>
      </c>
      <c r="W1162" s="56"/>
      <c r="X1162" s="45">
        <v>45859</v>
      </c>
      <c r="Y1162" s="25">
        <f t="shared" si="145"/>
        <v>2</v>
      </c>
      <c r="Z1162" s="25" t="str">
        <f t="shared" si="146"/>
        <v>Saturday</v>
      </c>
      <c r="AA1162" s="25" t="str">
        <f t="shared" si="147"/>
        <v>Monday</v>
      </c>
      <c r="AB1162" s="25" t="str">
        <f>VLOOKUP(U1162,'Currency Sheet'!A:C,3,)</f>
        <v>DOLLAR</v>
      </c>
      <c r="AC1162" s="67" t="str">
        <f>VLOOKUP(P1162,'Customer List'!B:D,3,)</f>
        <v>OutStation</v>
      </c>
    </row>
    <row r="1163" spans="1:29" hidden="1" x14ac:dyDescent="0.25">
      <c r="A1163" s="25">
        <f t="shared" si="149"/>
        <v>1162</v>
      </c>
      <c r="B1163" s="25" t="s">
        <v>1135</v>
      </c>
      <c r="C1163" s="45">
        <v>45841</v>
      </c>
      <c r="D1163" s="45">
        <v>45849</v>
      </c>
      <c r="E1163" s="8">
        <v>303.8</v>
      </c>
      <c r="F1163" s="8">
        <f t="shared" si="143"/>
        <v>26734.400000000001</v>
      </c>
      <c r="G1163" s="54">
        <f t="shared" si="148"/>
        <v>26734.400000000001</v>
      </c>
      <c r="H1163" s="25">
        <v>106906</v>
      </c>
      <c r="I1163" s="25" t="s">
        <v>1864</v>
      </c>
      <c r="J1163" s="25">
        <v>1</v>
      </c>
      <c r="K1163" s="25">
        <v>1</v>
      </c>
      <c r="L1163" s="25">
        <f t="shared" si="144"/>
        <v>0</v>
      </c>
      <c r="M1163" s="25" t="s">
        <v>1196</v>
      </c>
      <c r="N1163" s="45">
        <v>45853</v>
      </c>
      <c r="O1163" s="54">
        <v>37107</v>
      </c>
      <c r="P1163" s="25" t="s">
        <v>17</v>
      </c>
      <c r="Q1163" s="25" t="s">
        <v>637</v>
      </c>
      <c r="R1163" s="25" t="s">
        <v>725</v>
      </c>
      <c r="S1163" s="3">
        <v>4</v>
      </c>
      <c r="T1163" s="55"/>
      <c r="U1163" s="25" t="s">
        <v>19</v>
      </c>
      <c r="V1163" s="25" t="str">
        <f>VLOOKUP(P1163,'Customer List'!B:C,2,)</f>
        <v>Delhi</v>
      </c>
      <c r="W1163" s="56"/>
      <c r="X1163" s="45">
        <v>45853</v>
      </c>
      <c r="Y1163" s="25">
        <f t="shared" si="145"/>
        <v>0</v>
      </c>
      <c r="Z1163" s="25" t="str">
        <f t="shared" si="146"/>
        <v>Tuesday</v>
      </c>
      <c r="AA1163" s="25" t="str">
        <f t="shared" si="147"/>
        <v>Tuesday</v>
      </c>
      <c r="AB1163" s="25" t="str">
        <f>VLOOKUP(U1163,'Currency Sheet'!A:C,3,)</f>
        <v>DOLLAR</v>
      </c>
      <c r="AC1163" s="67" t="str">
        <f>VLOOKUP(P1163,'Customer List'!B:D,3,)</f>
        <v>Local</v>
      </c>
    </row>
    <row r="1164" spans="1:29" hidden="1" x14ac:dyDescent="0.25">
      <c r="A1164" s="25">
        <f t="shared" si="149"/>
        <v>1163</v>
      </c>
      <c r="B1164" s="25" t="s">
        <v>1135</v>
      </c>
      <c r="C1164" s="45">
        <v>45841</v>
      </c>
      <c r="D1164" s="45">
        <v>45849</v>
      </c>
      <c r="E1164" s="8">
        <v>65.8</v>
      </c>
      <c r="F1164" s="8">
        <f t="shared" si="143"/>
        <v>5790.4</v>
      </c>
      <c r="G1164" s="54">
        <f t="shared" si="148"/>
        <v>5790.4</v>
      </c>
      <c r="H1164" s="25">
        <v>107627</v>
      </c>
      <c r="I1164" s="25" t="s">
        <v>1550</v>
      </c>
      <c r="J1164" s="25">
        <v>1</v>
      </c>
      <c r="K1164" s="25">
        <v>1</v>
      </c>
      <c r="L1164" s="25">
        <f t="shared" si="144"/>
        <v>0</v>
      </c>
      <c r="M1164" s="25" t="s">
        <v>1160</v>
      </c>
      <c r="N1164" s="45">
        <v>45850</v>
      </c>
      <c r="O1164" s="54">
        <v>8742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45"/>
        <v>2</v>
      </c>
      <c r="Z1164" s="25" t="str">
        <f t="shared" si="146"/>
        <v>Saturday</v>
      </c>
      <c r="AA1164" s="25" t="str">
        <f t="shared" si="147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hidden="1" x14ac:dyDescent="0.25">
      <c r="A1165" s="25">
        <f t="shared" si="149"/>
        <v>1164</v>
      </c>
      <c r="B1165" s="25" t="s">
        <v>1135</v>
      </c>
      <c r="C1165" s="45">
        <v>45841</v>
      </c>
      <c r="D1165" s="45">
        <v>45849</v>
      </c>
      <c r="E1165" s="8">
        <v>275.10000000000002</v>
      </c>
      <c r="F1165" s="8">
        <f t="shared" si="143"/>
        <v>24208.800000000003</v>
      </c>
      <c r="G1165" s="54">
        <f t="shared" si="148"/>
        <v>24208.800000000003</v>
      </c>
      <c r="H1165" s="25">
        <v>109412</v>
      </c>
      <c r="I1165" s="25" t="s">
        <v>1865</v>
      </c>
      <c r="J1165" s="25">
        <v>1</v>
      </c>
      <c r="K1165" s="25">
        <v>1</v>
      </c>
      <c r="L1165" s="25">
        <f t="shared" si="144"/>
        <v>0</v>
      </c>
      <c r="M1165" s="25" t="s">
        <v>1160</v>
      </c>
      <c r="N1165" s="45">
        <v>45850</v>
      </c>
      <c r="O1165" s="54">
        <v>36549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45"/>
        <v>2</v>
      </c>
      <c r="Z1165" s="25" t="str">
        <f t="shared" si="146"/>
        <v>Saturday</v>
      </c>
      <c r="AA1165" s="25" t="str">
        <f t="shared" si="147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hidden="1" x14ac:dyDescent="0.25">
      <c r="A1166" s="25">
        <f t="shared" si="149"/>
        <v>1165</v>
      </c>
      <c r="B1166" s="25" t="s">
        <v>1135</v>
      </c>
      <c r="C1166" s="45">
        <v>45841</v>
      </c>
      <c r="D1166" s="45">
        <v>45849</v>
      </c>
      <c r="E1166" s="8">
        <v>214.5</v>
      </c>
      <c r="F1166" s="8">
        <f t="shared" si="143"/>
        <v>18876</v>
      </c>
      <c r="G1166" s="54">
        <f t="shared" si="148"/>
        <v>18876</v>
      </c>
      <c r="H1166" s="25">
        <v>121439</v>
      </c>
      <c r="I1166" s="25" t="s">
        <v>1866</v>
      </c>
      <c r="J1166" s="25">
        <v>1</v>
      </c>
      <c r="K1166" s="25">
        <v>1</v>
      </c>
      <c r="L1166" s="25">
        <f t="shared" si="144"/>
        <v>0</v>
      </c>
      <c r="M1166" s="25" t="s">
        <v>1160</v>
      </c>
      <c r="N1166" s="45">
        <v>45850</v>
      </c>
      <c r="O1166" s="54">
        <v>26598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45"/>
        <v>2</v>
      </c>
      <c r="Z1166" s="25" t="str">
        <f t="shared" si="146"/>
        <v>Saturday</v>
      </c>
      <c r="AA1166" s="25" t="str">
        <f t="shared" si="147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hidden="1" x14ac:dyDescent="0.25">
      <c r="A1167" s="25">
        <f t="shared" si="149"/>
        <v>1166</v>
      </c>
      <c r="B1167" s="25" t="s">
        <v>1135</v>
      </c>
      <c r="C1167" s="45">
        <v>45841</v>
      </c>
      <c r="D1167" s="45">
        <v>45849</v>
      </c>
      <c r="E1167" s="8">
        <v>35</v>
      </c>
      <c r="F1167" s="8">
        <f t="shared" si="143"/>
        <v>3080</v>
      </c>
      <c r="G1167" s="54">
        <f t="shared" si="148"/>
        <v>3080</v>
      </c>
      <c r="H1167" s="25">
        <v>123115</v>
      </c>
      <c r="I1167" s="25" t="s">
        <v>1459</v>
      </c>
      <c r="J1167" s="25">
        <v>1</v>
      </c>
      <c r="K1167" s="25">
        <v>1</v>
      </c>
      <c r="L1167" s="25">
        <f t="shared" si="144"/>
        <v>0</v>
      </c>
      <c r="M1167" s="25" t="s">
        <v>1160</v>
      </c>
      <c r="N1167" s="45">
        <v>45850</v>
      </c>
      <c r="O1167" s="54">
        <v>4650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45"/>
        <v>2</v>
      </c>
      <c r="Z1167" s="25" t="str">
        <f t="shared" si="146"/>
        <v>Saturday</v>
      </c>
      <c r="AA1167" s="25" t="str">
        <f t="shared" si="147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hidden="1" x14ac:dyDescent="0.25">
      <c r="A1168" s="25">
        <f t="shared" si="149"/>
        <v>1167</v>
      </c>
      <c r="B1168" s="25" t="s">
        <v>1135</v>
      </c>
      <c r="C1168" s="45">
        <v>45841</v>
      </c>
      <c r="D1168" s="45">
        <v>45849</v>
      </c>
      <c r="E1168" s="8">
        <v>90.3</v>
      </c>
      <c r="F1168" s="8">
        <f t="shared" si="143"/>
        <v>7946.4</v>
      </c>
      <c r="G1168" s="54">
        <f t="shared" si="148"/>
        <v>7946.4</v>
      </c>
      <c r="H1168" s="25">
        <v>141705</v>
      </c>
      <c r="I1168" s="25" t="s">
        <v>1867</v>
      </c>
      <c r="J1168" s="25">
        <v>1</v>
      </c>
      <c r="K1168" s="25">
        <v>1</v>
      </c>
      <c r="L1168" s="25">
        <f t="shared" si="144"/>
        <v>0</v>
      </c>
      <c r="M1168" s="25" t="s">
        <v>1160</v>
      </c>
      <c r="N1168" s="45">
        <v>45850</v>
      </c>
      <c r="O1168" s="54">
        <v>11997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45"/>
        <v>2</v>
      </c>
      <c r="Z1168" s="25" t="str">
        <f t="shared" si="146"/>
        <v>Saturday</v>
      </c>
      <c r="AA1168" s="25" t="str">
        <f t="shared" si="147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hidden="1" x14ac:dyDescent="0.25">
      <c r="A1169" s="25">
        <f t="shared" si="149"/>
        <v>1168</v>
      </c>
      <c r="B1169" s="25" t="s">
        <v>1135</v>
      </c>
      <c r="C1169" s="45">
        <v>45841</v>
      </c>
      <c r="D1169" s="45">
        <v>45849</v>
      </c>
      <c r="E1169" s="8">
        <v>262.5</v>
      </c>
      <c r="F1169" s="8">
        <f t="shared" si="143"/>
        <v>23100</v>
      </c>
      <c r="G1169" s="54">
        <f t="shared" si="148"/>
        <v>23100</v>
      </c>
      <c r="H1169" s="25">
        <v>146528</v>
      </c>
      <c r="I1169" s="25" t="s">
        <v>1868</v>
      </c>
      <c r="J1169" s="25">
        <v>1</v>
      </c>
      <c r="K1169" s="25">
        <v>1</v>
      </c>
      <c r="L1169" s="25">
        <f t="shared" si="144"/>
        <v>0</v>
      </c>
      <c r="M1169" s="25" t="s">
        <v>1196</v>
      </c>
      <c r="N1169" s="45">
        <v>45853</v>
      </c>
      <c r="O1169" s="54">
        <v>32062.5</v>
      </c>
      <c r="P1169" s="25" t="s">
        <v>17</v>
      </c>
      <c r="Q1169" s="25" t="s">
        <v>637</v>
      </c>
      <c r="R1169" s="25" t="s">
        <v>725</v>
      </c>
      <c r="S1169" s="3">
        <v>4</v>
      </c>
      <c r="T1169" s="55"/>
      <c r="U1169" s="25" t="s">
        <v>19</v>
      </c>
      <c r="V1169" s="25" t="str">
        <f>VLOOKUP(P1169,'Customer List'!B:C,2,)</f>
        <v>Delhi</v>
      </c>
      <c r="W1169" s="56"/>
      <c r="X1169" s="45">
        <v>45853</v>
      </c>
      <c r="Y1169" s="25">
        <f t="shared" si="145"/>
        <v>0</v>
      </c>
      <c r="Z1169" s="25" t="str">
        <f t="shared" si="146"/>
        <v>Tuesday</v>
      </c>
      <c r="AA1169" s="25" t="str">
        <f t="shared" si="147"/>
        <v>Tuesday</v>
      </c>
      <c r="AB1169" s="25" t="str">
        <f>VLOOKUP(U1169,'Currency Sheet'!A:C,3,)</f>
        <v>DOLLAR</v>
      </c>
      <c r="AC1169" s="67" t="str">
        <f>VLOOKUP(P1169,'Customer List'!B:D,3,)</f>
        <v>Local</v>
      </c>
    </row>
    <row r="1170" spans="1:29" hidden="1" x14ac:dyDescent="0.25">
      <c r="A1170" s="25">
        <f t="shared" si="149"/>
        <v>1169</v>
      </c>
      <c r="B1170" s="25" t="s">
        <v>1135</v>
      </c>
      <c r="C1170" s="45">
        <v>45841</v>
      </c>
      <c r="D1170" s="45">
        <v>45849</v>
      </c>
      <c r="E1170" s="8">
        <v>267.39999999999998</v>
      </c>
      <c r="F1170" s="8">
        <f t="shared" si="143"/>
        <v>23531.199999999997</v>
      </c>
      <c r="G1170" s="54">
        <f t="shared" si="148"/>
        <v>23531.199999999997</v>
      </c>
      <c r="H1170" s="25">
        <v>149050</v>
      </c>
      <c r="I1170" s="25" t="s">
        <v>1869</v>
      </c>
      <c r="J1170" s="25">
        <v>1</v>
      </c>
      <c r="K1170" s="25">
        <v>1</v>
      </c>
      <c r="L1170" s="25">
        <f t="shared" si="144"/>
        <v>0</v>
      </c>
      <c r="M1170" s="25" t="s">
        <v>1160</v>
      </c>
      <c r="N1170" s="45">
        <v>45850</v>
      </c>
      <c r="O1170" s="54">
        <v>35526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45"/>
        <v>2</v>
      </c>
      <c r="Z1170" s="25" t="str">
        <f t="shared" si="146"/>
        <v>Saturday</v>
      </c>
      <c r="AA1170" s="25" t="str">
        <f t="shared" si="147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hidden="1" x14ac:dyDescent="0.25">
      <c r="A1171" s="25">
        <f t="shared" si="149"/>
        <v>1170</v>
      </c>
      <c r="B1171" s="25" t="s">
        <v>1135</v>
      </c>
      <c r="C1171" s="45">
        <v>45841</v>
      </c>
      <c r="D1171" s="45">
        <v>45849</v>
      </c>
      <c r="E1171" s="8">
        <v>303.8</v>
      </c>
      <c r="F1171" s="8">
        <f t="shared" si="143"/>
        <v>26734.400000000001</v>
      </c>
      <c r="G1171" s="54">
        <f t="shared" si="148"/>
        <v>26734.400000000001</v>
      </c>
      <c r="H1171" s="25">
        <v>150636</v>
      </c>
      <c r="I1171" s="25" t="s">
        <v>1870</v>
      </c>
      <c r="J1171" s="25">
        <v>1</v>
      </c>
      <c r="K1171" s="25">
        <v>1</v>
      </c>
      <c r="L1171" s="25">
        <f t="shared" si="144"/>
        <v>0</v>
      </c>
      <c r="M1171" s="25" t="s">
        <v>1160</v>
      </c>
      <c r="N1171" s="45">
        <v>45850</v>
      </c>
      <c r="O1171" s="54">
        <v>40362</v>
      </c>
      <c r="P1171" s="25" t="s">
        <v>166</v>
      </c>
      <c r="Q1171" s="25">
        <v>58153114386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Lucknow</v>
      </c>
      <c r="W1171" s="56"/>
      <c r="X1171" s="45">
        <v>45852</v>
      </c>
      <c r="Y1171" s="25">
        <f t="shared" si="145"/>
        <v>2</v>
      </c>
      <c r="Z1171" s="25" t="str">
        <f t="shared" si="146"/>
        <v>Saturday</v>
      </c>
      <c r="AA1171" s="25" t="str">
        <f t="shared" si="147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hidden="1" x14ac:dyDescent="0.25">
      <c r="A1172" s="25">
        <f t="shared" si="149"/>
        <v>1171</v>
      </c>
      <c r="B1172" s="25" t="s">
        <v>1135</v>
      </c>
      <c r="C1172" s="45">
        <v>45841</v>
      </c>
      <c r="D1172" s="45">
        <v>45849</v>
      </c>
      <c r="E1172" s="8">
        <v>11.9</v>
      </c>
      <c r="F1172" s="8">
        <f t="shared" si="143"/>
        <v>1047.2</v>
      </c>
      <c r="G1172" s="54">
        <f t="shared" si="148"/>
        <v>2094.4</v>
      </c>
      <c r="H1172" s="25">
        <v>300505</v>
      </c>
      <c r="I1172" s="25" t="s">
        <v>24</v>
      </c>
      <c r="J1172" s="25">
        <v>2</v>
      </c>
      <c r="K1172" s="25">
        <v>2</v>
      </c>
      <c r="L1172" s="25">
        <f t="shared" si="144"/>
        <v>0</v>
      </c>
      <c r="M1172" s="25" t="s">
        <v>1156</v>
      </c>
      <c r="N1172" s="45">
        <v>45850</v>
      </c>
      <c r="O1172" s="54">
        <v>3570</v>
      </c>
      <c r="P1172" s="25" t="s">
        <v>173</v>
      </c>
      <c r="Q1172" s="25">
        <v>58153114541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Kolkata</v>
      </c>
      <c r="W1172" s="56"/>
      <c r="X1172" s="45">
        <v>45852</v>
      </c>
      <c r="Y1172" s="25">
        <f t="shared" si="145"/>
        <v>2</v>
      </c>
      <c r="Z1172" s="25" t="str">
        <f t="shared" si="146"/>
        <v>Saturday</v>
      </c>
      <c r="AA1172" s="25" t="str">
        <f t="shared" si="147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hidden="1" x14ac:dyDescent="0.25">
      <c r="A1173" s="25">
        <f t="shared" si="149"/>
        <v>1172</v>
      </c>
      <c r="B1173" s="25" t="s">
        <v>1135</v>
      </c>
      <c r="C1173" s="45">
        <v>45841</v>
      </c>
      <c r="D1173" s="45">
        <v>45849</v>
      </c>
      <c r="E1173" s="8">
        <v>50.4</v>
      </c>
      <c r="F1173" s="8">
        <f t="shared" si="143"/>
        <v>4435.2</v>
      </c>
      <c r="G1173" s="54">
        <f t="shared" si="148"/>
        <v>4435.2</v>
      </c>
      <c r="H1173" s="25">
        <v>301008</v>
      </c>
      <c r="I1173" s="25" t="s">
        <v>1805</v>
      </c>
      <c r="J1173" s="25">
        <v>1</v>
      </c>
      <c r="K1173" s="25">
        <v>1</v>
      </c>
      <c r="L1173" s="25">
        <f t="shared" si="144"/>
        <v>0</v>
      </c>
      <c r="M1173" s="25" t="s">
        <v>1919</v>
      </c>
      <c r="N1173" s="45">
        <v>45857</v>
      </c>
      <c r="O1173" s="54">
        <v>6840</v>
      </c>
      <c r="P1173" s="25" t="s">
        <v>1137</v>
      </c>
      <c r="Q1173" s="25">
        <v>58153395355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Kerala</v>
      </c>
      <c r="W1173" s="56"/>
      <c r="X1173" s="45">
        <v>45859</v>
      </c>
      <c r="Y1173" s="25">
        <f t="shared" si="145"/>
        <v>2</v>
      </c>
      <c r="Z1173" s="25" t="str">
        <f t="shared" si="146"/>
        <v>Saturday</v>
      </c>
      <c r="AA1173" s="25" t="str">
        <f t="shared" si="147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hidden="1" x14ac:dyDescent="0.25">
      <c r="A1174" s="25">
        <f t="shared" si="149"/>
        <v>1173</v>
      </c>
      <c r="B1174" s="25" t="s">
        <v>1135</v>
      </c>
      <c r="C1174" s="45">
        <v>45841</v>
      </c>
      <c r="D1174" s="45">
        <v>45849</v>
      </c>
      <c r="E1174" s="8">
        <v>98.7</v>
      </c>
      <c r="F1174" s="8">
        <f t="shared" si="143"/>
        <v>8685.6</v>
      </c>
      <c r="G1174" s="54">
        <f t="shared" si="148"/>
        <v>8685.6</v>
      </c>
      <c r="H1174" s="25">
        <v>301641</v>
      </c>
      <c r="I1174" s="25" t="s">
        <v>1871</v>
      </c>
      <c r="J1174" s="25">
        <v>1</v>
      </c>
      <c r="K1174" s="25">
        <v>1</v>
      </c>
      <c r="L1174" s="25">
        <f t="shared" si="144"/>
        <v>0</v>
      </c>
      <c r="M1174" s="25" t="s">
        <v>1154</v>
      </c>
      <c r="N1174" s="45">
        <v>45850</v>
      </c>
      <c r="O1174" s="54">
        <v>16391</v>
      </c>
      <c r="P1174" s="25" t="s">
        <v>289</v>
      </c>
      <c r="Q1174" s="25">
        <v>58153120675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Banglore</v>
      </c>
      <c r="W1174" s="56"/>
      <c r="X1174" s="45">
        <v>45852</v>
      </c>
      <c r="Y1174" s="25">
        <f t="shared" si="145"/>
        <v>2</v>
      </c>
      <c r="Z1174" s="25" t="str">
        <f t="shared" si="146"/>
        <v>Saturday</v>
      </c>
      <c r="AA1174" s="25" t="str">
        <f t="shared" si="147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hidden="1" x14ac:dyDescent="0.25">
      <c r="A1175" s="25">
        <f t="shared" si="149"/>
        <v>1174</v>
      </c>
      <c r="B1175" s="25" t="s">
        <v>1135</v>
      </c>
      <c r="C1175" s="45">
        <v>45841</v>
      </c>
      <c r="D1175" s="45">
        <v>45849</v>
      </c>
      <c r="E1175" s="8">
        <v>285</v>
      </c>
      <c r="F1175" s="8">
        <f t="shared" si="143"/>
        <v>25080</v>
      </c>
      <c r="G1175" s="54">
        <f t="shared" si="148"/>
        <v>25080</v>
      </c>
      <c r="H1175" s="25">
        <v>302340</v>
      </c>
      <c r="I1175" s="25" t="s">
        <v>1399</v>
      </c>
      <c r="J1175" s="25">
        <v>1</v>
      </c>
      <c r="K1175" s="25">
        <v>1</v>
      </c>
      <c r="L1175" s="25">
        <f t="shared" si="144"/>
        <v>0</v>
      </c>
      <c r="M1175" s="25" t="s">
        <v>1155</v>
      </c>
      <c r="N1175" s="45">
        <v>45850</v>
      </c>
      <c r="O1175" s="54">
        <v>41230</v>
      </c>
      <c r="P1175" s="25" t="s">
        <v>1138</v>
      </c>
      <c r="Q1175" s="25">
        <v>58153120546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Mumbai</v>
      </c>
      <c r="W1175" s="56"/>
      <c r="X1175" s="45">
        <v>45852</v>
      </c>
      <c r="Y1175" s="25">
        <f t="shared" si="145"/>
        <v>2</v>
      </c>
      <c r="Z1175" s="25" t="str">
        <f t="shared" si="146"/>
        <v>Saturday</v>
      </c>
      <c r="AA1175" s="25" t="str">
        <f t="shared" si="147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hidden="1" x14ac:dyDescent="0.25">
      <c r="A1176" s="25">
        <f t="shared" si="149"/>
        <v>1175</v>
      </c>
      <c r="B1176" s="25" t="s">
        <v>1135</v>
      </c>
      <c r="C1176" s="45">
        <v>45841</v>
      </c>
      <c r="D1176" s="45">
        <v>45849</v>
      </c>
      <c r="E1176" s="8">
        <v>104.3</v>
      </c>
      <c r="F1176" s="8">
        <f t="shared" si="143"/>
        <v>9178.4</v>
      </c>
      <c r="G1176" s="54">
        <f t="shared" si="148"/>
        <v>9178.4</v>
      </c>
      <c r="H1176" s="25">
        <v>303007</v>
      </c>
      <c r="I1176" s="25" t="s">
        <v>1872</v>
      </c>
      <c r="J1176" s="25">
        <v>1</v>
      </c>
      <c r="K1176" s="25">
        <v>1</v>
      </c>
      <c r="L1176" s="25">
        <f t="shared" si="144"/>
        <v>0</v>
      </c>
      <c r="M1176" s="25" t="s">
        <v>1168</v>
      </c>
      <c r="N1176" s="45">
        <v>45852</v>
      </c>
      <c r="O1176" s="54">
        <v>16166.5</v>
      </c>
      <c r="P1176" s="25" t="s">
        <v>106</v>
      </c>
      <c r="Q1176" s="25" t="s">
        <v>1197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Chandigarh</v>
      </c>
      <c r="W1176" s="56"/>
      <c r="X1176" s="45">
        <v>45853</v>
      </c>
      <c r="Y1176" s="25">
        <f t="shared" si="145"/>
        <v>1</v>
      </c>
      <c r="Z1176" s="25" t="str">
        <f t="shared" si="146"/>
        <v>Monday</v>
      </c>
      <c r="AA1176" s="25" t="str">
        <f t="shared" si="147"/>
        <v>Tuesday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hidden="1" x14ac:dyDescent="0.25">
      <c r="A1177" s="25">
        <f t="shared" si="149"/>
        <v>1176</v>
      </c>
      <c r="B1177" s="25" t="s">
        <v>1135</v>
      </c>
      <c r="C1177" s="45">
        <v>45841</v>
      </c>
      <c r="D1177" s="45">
        <v>45849</v>
      </c>
      <c r="E1177" s="8">
        <v>326.25</v>
      </c>
      <c r="F1177" s="8">
        <f t="shared" si="143"/>
        <v>28710</v>
      </c>
      <c r="G1177" s="54">
        <f t="shared" si="148"/>
        <v>28710</v>
      </c>
      <c r="H1177" s="25">
        <v>304134</v>
      </c>
      <c r="I1177" s="25" t="s">
        <v>1873</v>
      </c>
      <c r="J1177" s="25">
        <v>1</v>
      </c>
      <c r="K1177" s="25">
        <v>1</v>
      </c>
      <c r="L1177" s="25">
        <f t="shared" si="144"/>
        <v>0</v>
      </c>
      <c r="M1177" s="25" t="s">
        <v>1151</v>
      </c>
      <c r="N1177" s="45">
        <v>45850</v>
      </c>
      <c r="O1177" s="54">
        <v>37192.5</v>
      </c>
      <c r="P1177" s="25" t="s">
        <v>243</v>
      </c>
      <c r="Q1177" s="25">
        <v>58153114902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145"/>
        <v>2</v>
      </c>
      <c r="Z1177" s="25" t="str">
        <f t="shared" si="146"/>
        <v>Saturday</v>
      </c>
      <c r="AA1177" s="25" t="str">
        <f t="shared" si="147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hidden="1" x14ac:dyDescent="0.25">
      <c r="A1178" s="25">
        <f t="shared" si="149"/>
        <v>1177</v>
      </c>
      <c r="B1178" s="25" t="s">
        <v>1135</v>
      </c>
      <c r="C1178" s="45">
        <v>45841</v>
      </c>
      <c r="D1178" s="45">
        <v>45849</v>
      </c>
      <c r="E1178" s="8">
        <v>74.2</v>
      </c>
      <c r="F1178" s="8">
        <f t="shared" si="143"/>
        <v>6529.6</v>
      </c>
      <c r="G1178" s="54">
        <f t="shared" si="148"/>
        <v>6529.6</v>
      </c>
      <c r="H1178" s="25">
        <v>304603</v>
      </c>
      <c r="I1178" s="25" t="s">
        <v>1327</v>
      </c>
      <c r="J1178" s="25">
        <v>1</v>
      </c>
      <c r="K1178" s="25">
        <v>1</v>
      </c>
      <c r="L1178" s="25">
        <f t="shared" si="144"/>
        <v>0</v>
      </c>
      <c r="M1178" s="25" t="s">
        <v>1168</v>
      </c>
      <c r="N1178" s="45">
        <v>45852</v>
      </c>
      <c r="O1178" s="54">
        <v>11501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145"/>
        <v>1</v>
      </c>
      <c r="Z1178" s="25" t="str">
        <f t="shared" si="146"/>
        <v>Monday</v>
      </c>
      <c r="AA1178" s="25" t="str">
        <f t="shared" si="147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hidden="1" x14ac:dyDescent="0.25">
      <c r="A1179" s="25">
        <f t="shared" si="149"/>
        <v>1178</v>
      </c>
      <c r="B1179" s="25" t="s">
        <v>1135</v>
      </c>
      <c r="C1179" s="45">
        <v>45841</v>
      </c>
      <c r="D1179" s="45">
        <v>45849</v>
      </c>
      <c r="E1179" s="8">
        <v>85.4</v>
      </c>
      <c r="F1179" s="8">
        <f t="shared" si="143"/>
        <v>7515.2000000000007</v>
      </c>
      <c r="G1179" s="54">
        <f t="shared" si="148"/>
        <v>7515.2000000000007</v>
      </c>
      <c r="H1179" s="25">
        <v>321105</v>
      </c>
      <c r="I1179" s="25" t="s">
        <v>1874</v>
      </c>
      <c r="J1179" s="25">
        <v>1</v>
      </c>
      <c r="K1179" s="25">
        <v>1</v>
      </c>
      <c r="L1179" s="25">
        <f t="shared" si="144"/>
        <v>0</v>
      </c>
      <c r="M1179" s="25" t="s">
        <v>1160</v>
      </c>
      <c r="N1179" s="45">
        <v>45850</v>
      </c>
      <c r="O1179" s="54">
        <v>11346</v>
      </c>
      <c r="P1179" s="25" t="s">
        <v>166</v>
      </c>
      <c r="Q1179" s="25">
        <v>58153114386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Lucknow</v>
      </c>
      <c r="W1179" s="56"/>
      <c r="X1179" s="45">
        <v>45852</v>
      </c>
      <c r="Y1179" s="25">
        <f t="shared" si="145"/>
        <v>2</v>
      </c>
      <c r="Z1179" s="25" t="str">
        <f t="shared" si="146"/>
        <v>Saturday</v>
      </c>
      <c r="AA1179" s="25" t="str">
        <f t="shared" si="147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hidden="1" x14ac:dyDescent="0.25">
      <c r="A1180" s="25">
        <f t="shared" si="149"/>
        <v>1179</v>
      </c>
      <c r="B1180" s="25" t="s">
        <v>1135</v>
      </c>
      <c r="C1180" s="45">
        <v>45841</v>
      </c>
      <c r="D1180" s="45">
        <v>45849</v>
      </c>
      <c r="E1180" s="8">
        <v>68.599999999999994</v>
      </c>
      <c r="F1180" s="8">
        <f t="shared" si="143"/>
        <v>6036.7999999999993</v>
      </c>
      <c r="G1180" s="54">
        <f t="shared" si="148"/>
        <v>6036.7999999999993</v>
      </c>
      <c r="H1180" s="25">
        <v>328605</v>
      </c>
      <c r="I1180" s="25" t="s">
        <v>1817</v>
      </c>
      <c r="J1180" s="25">
        <v>1</v>
      </c>
      <c r="K1180" s="25">
        <v>1</v>
      </c>
      <c r="L1180" s="25">
        <f t="shared" si="144"/>
        <v>0</v>
      </c>
      <c r="M1180" s="25" t="s">
        <v>1156</v>
      </c>
      <c r="N1180" s="45">
        <v>45850</v>
      </c>
      <c r="O1180" s="54">
        <v>10290</v>
      </c>
      <c r="P1180" s="25" t="s">
        <v>173</v>
      </c>
      <c r="Q1180" s="25">
        <v>58153114541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Kolkata</v>
      </c>
      <c r="W1180" s="56"/>
      <c r="X1180" s="45">
        <v>45852</v>
      </c>
      <c r="Y1180" s="25">
        <f t="shared" si="145"/>
        <v>2</v>
      </c>
      <c r="Z1180" s="25" t="str">
        <f t="shared" si="146"/>
        <v>Saturday</v>
      </c>
      <c r="AA1180" s="25" t="str">
        <f t="shared" si="147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hidden="1" x14ac:dyDescent="0.25">
      <c r="A1181" s="25">
        <f t="shared" si="149"/>
        <v>1180</v>
      </c>
      <c r="B1181" s="25" t="s">
        <v>1135</v>
      </c>
      <c r="C1181" s="45">
        <v>45841</v>
      </c>
      <c r="D1181" s="45">
        <v>45849</v>
      </c>
      <c r="E1181" s="8">
        <v>45.5</v>
      </c>
      <c r="F1181" s="8">
        <f t="shared" si="143"/>
        <v>4004</v>
      </c>
      <c r="G1181" s="54">
        <f t="shared" si="148"/>
        <v>4004</v>
      </c>
      <c r="H1181" s="25">
        <v>333801</v>
      </c>
      <c r="I1181" s="25" t="s">
        <v>1875</v>
      </c>
      <c r="J1181" s="25">
        <v>1</v>
      </c>
      <c r="K1181" s="25">
        <v>1</v>
      </c>
      <c r="L1181" s="25">
        <f t="shared" si="144"/>
        <v>0</v>
      </c>
      <c r="M1181" s="25" t="s">
        <v>1158</v>
      </c>
      <c r="N1181" s="45">
        <v>45850</v>
      </c>
      <c r="O1181" s="54">
        <v>7354.75</v>
      </c>
      <c r="P1181" s="25" t="s">
        <v>1139</v>
      </c>
      <c r="Q1181" s="25">
        <v>58153114191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Banglore</v>
      </c>
      <c r="W1181" s="56"/>
      <c r="X1181" s="45">
        <v>45852</v>
      </c>
      <c r="Y1181" s="25">
        <f t="shared" si="145"/>
        <v>2</v>
      </c>
      <c r="Z1181" s="25" t="str">
        <f t="shared" si="146"/>
        <v>Saturday</v>
      </c>
      <c r="AA1181" s="25" t="str">
        <f t="shared" si="147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hidden="1" x14ac:dyDescent="0.25">
      <c r="A1182" s="25">
        <f t="shared" si="149"/>
        <v>1181</v>
      </c>
      <c r="B1182" s="25" t="s">
        <v>1135</v>
      </c>
      <c r="C1182" s="45">
        <v>45841</v>
      </c>
      <c r="D1182" s="45">
        <v>45849</v>
      </c>
      <c r="E1182" s="8">
        <v>84.7</v>
      </c>
      <c r="F1182" s="8">
        <f t="shared" si="143"/>
        <v>7453.6</v>
      </c>
      <c r="G1182" s="54">
        <f t="shared" si="148"/>
        <v>7453.6</v>
      </c>
      <c r="H1182" s="25">
        <v>344703</v>
      </c>
      <c r="I1182" s="25" t="s">
        <v>1876</v>
      </c>
      <c r="J1182" s="25">
        <v>1</v>
      </c>
      <c r="K1182" s="25">
        <v>1</v>
      </c>
      <c r="L1182" s="25">
        <f t="shared" si="144"/>
        <v>0</v>
      </c>
      <c r="M1182" s="25" t="s">
        <v>1156</v>
      </c>
      <c r="N1182" s="45">
        <v>45850</v>
      </c>
      <c r="O1182" s="54">
        <v>12705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145"/>
        <v>2</v>
      </c>
      <c r="Z1182" s="25" t="str">
        <f t="shared" si="146"/>
        <v>Saturday</v>
      </c>
      <c r="AA1182" s="25" t="str">
        <f t="shared" si="147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hidden="1" x14ac:dyDescent="0.25">
      <c r="A1183" s="25">
        <f t="shared" si="149"/>
        <v>1182</v>
      </c>
      <c r="B1183" s="25" t="s">
        <v>1135</v>
      </c>
      <c r="C1183" s="45">
        <v>45841</v>
      </c>
      <c r="D1183" s="45">
        <v>45849</v>
      </c>
      <c r="E1183" s="8">
        <v>172.9</v>
      </c>
      <c r="F1183" s="8">
        <f t="shared" si="143"/>
        <v>15215.2</v>
      </c>
      <c r="G1183" s="54">
        <f t="shared" si="148"/>
        <v>15215.2</v>
      </c>
      <c r="H1183" s="25">
        <v>349504</v>
      </c>
      <c r="I1183" s="25" t="s">
        <v>1877</v>
      </c>
      <c r="J1183" s="25">
        <v>1</v>
      </c>
      <c r="K1183" s="25">
        <v>1</v>
      </c>
      <c r="L1183" s="25">
        <f t="shared" si="144"/>
        <v>0</v>
      </c>
      <c r="M1183" s="25" t="s">
        <v>1155</v>
      </c>
      <c r="N1183" s="45">
        <v>45850</v>
      </c>
      <c r="O1183" s="54">
        <v>26799.5</v>
      </c>
      <c r="P1183" s="25" t="s">
        <v>1138</v>
      </c>
      <c r="Q1183" s="25">
        <v>58153120546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Mumbai</v>
      </c>
      <c r="W1183" s="56"/>
      <c r="X1183" s="45">
        <v>45852</v>
      </c>
      <c r="Y1183" s="25">
        <f t="shared" si="145"/>
        <v>2</v>
      </c>
      <c r="Z1183" s="25" t="str">
        <f t="shared" si="146"/>
        <v>Saturday</v>
      </c>
      <c r="AA1183" s="25" t="str">
        <f t="shared" si="147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hidden="1" x14ac:dyDescent="0.25">
      <c r="A1184" s="25">
        <f t="shared" si="149"/>
        <v>1183</v>
      </c>
      <c r="B1184" s="25" t="s">
        <v>1135</v>
      </c>
      <c r="C1184" s="45">
        <v>45841</v>
      </c>
      <c r="D1184" s="45">
        <v>45849</v>
      </c>
      <c r="E1184" s="8">
        <v>122.5</v>
      </c>
      <c r="F1184" s="8">
        <f t="shared" si="143"/>
        <v>10780</v>
      </c>
      <c r="G1184" s="54">
        <f t="shared" si="148"/>
        <v>10780</v>
      </c>
      <c r="H1184" s="25">
        <v>422603</v>
      </c>
      <c r="I1184" s="25" t="s">
        <v>1878</v>
      </c>
      <c r="J1184" s="25">
        <v>1</v>
      </c>
      <c r="K1184" s="25">
        <v>1</v>
      </c>
      <c r="L1184" s="25">
        <f t="shared" si="144"/>
        <v>0</v>
      </c>
      <c r="M1184" s="25" t="s">
        <v>1919</v>
      </c>
      <c r="N1184" s="45">
        <v>45857</v>
      </c>
      <c r="O1184" s="54">
        <v>16625</v>
      </c>
      <c r="P1184" s="25" t="s">
        <v>1137</v>
      </c>
      <c r="Q1184" s="25">
        <v>58153395355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45859</v>
      </c>
      <c r="Y1184" s="25">
        <f t="shared" si="145"/>
        <v>2</v>
      </c>
      <c r="Z1184" s="25" t="str">
        <f t="shared" si="146"/>
        <v>Saturday</v>
      </c>
      <c r="AA1184" s="25" t="str">
        <f t="shared" si="147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hidden="1" x14ac:dyDescent="0.25">
      <c r="A1185" s="25">
        <f t="shared" si="149"/>
        <v>1184</v>
      </c>
      <c r="B1185" s="25" t="s">
        <v>1135</v>
      </c>
      <c r="C1185" s="45">
        <v>45841</v>
      </c>
      <c r="D1185" s="45">
        <v>45849</v>
      </c>
      <c r="E1185" s="8">
        <v>62.300000000000004</v>
      </c>
      <c r="F1185" s="8">
        <f t="shared" si="143"/>
        <v>5482.4000000000005</v>
      </c>
      <c r="G1185" s="54">
        <f t="shared" si="148"/>
        <v>16447.2</v>
      </c>
      <c r="H1185" s="25">
        <v>423103</v>
      </c>
      <c r="I1185" s="25" t="s">
        <v>1879</v>
      </c>
      <c r="J1185" s="25">
        <v>3</v>
      </c>
      <c r="K1185" s="25">
        <v>3</v>
      </c>
      <c r="L1185" s="25">
        <f t="shared" si="144"/>
        <v>0</v>
      </c>
      <c r="M1185" s="25" t="s">
        <v>1206</v>
      </c>
      <c r="N1185" s="45">
        <v>45853</v>
      </c>
      <c r="O1185" s="54">
        <v>24831</v>
      </c>
      <c r="P1185" s="25" t="s">
        <v>619</v>
      </c>
      <c r="Q1185" s="25">
        <v>58153220370</v>
      </c>
      <c r="R1185" s="25" t="s">
        <v>41</v>
      </c>
      <c r="S1185" s="3">
        <v>-20</v>
      </c>
      <c r="T1185" s="55"/>
      <c r="U1185" s="25" t="s">
        <v>19</v>
      </c>
      <c r="V1185" s="25" t="str">
        <f>VLOOKUP(P1185,'Customer List'!B:C,2,)</f>
        <v>Kerala</v>
      </c>
      <c r="W1185" s="56"/>
      <c r="X1185" s="45">
        <v>45855</v>
      </c>
      <c r="Y1185" s="25">
        <f t="shared" si="145"/>
        <v>2</v>
      </c>
      <c r="Z1185" s="25" t="str">
        <f t="shared" si="146"/>
        <v>Tuesday</v>
      </c>
      <c r="AA1185" s="25" t="str">
        <f t="shared" si="147"/>
        <v>Thursday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hidden="1" x14ac:dyDescent="0.25">
      <c r="A1186" s="25">
        <f t="shared" si="149"/>
        <v>1185</v>
      </c>
      <c r="B1186" s="25" t="s">
        <v>1135</v>
      </c>
      <c r="C1186" s="45">
        <v>45841</v>
      </c>
      <c r="D1186" s="45">
        <v>45849</v>
      </c>
      <c r="E1186" s="8">
        <v>31.5</v>
      </c>
      <c r="F1186" s="8">
        <f t="shared" si="143"/>
        <v>2772</v>
      </c>
      <c r="G1186" s="54">
        <f t="shared" si="148"/>
        <v>2772</v>
      </c>
      <c r="H1186" s="25">
        <v>423201</v>
      </c>
      <c r="I1186" s="25" t="s">
        <v>1880</v>
      </c>
      <c r="J1186" s="25">
        <v>1</v>
      </c>
      <c r="K1186" s="25">
        <v>1</v>
      </c>
      <c r="L1186" s="25">
        <f t="shared" si="144"/>
        <v>0</v>
      </c>
      <c r="M1186" s="25" t="s">
        <v>2079</v>
      </c>
      <c r="N1186" s="45">
        <v>45866</v>
      </c>
      <c r="O1186" s="54">
        <v>0</v>
      </c>
      <c r="P1186" s="25" t="s">
        <v>31</v>
      </c>
      <c r="Q1186" s="25" t="s">
        <v>637</v>
      </c>
      <c r="R1186" s="25" t="s">
        <v>725</v>
      </c>
      <c r="S1186" s="3">
        <v>-20</v>
      </c>
      <c r="T1186" s="55" t="s">
        <v>649</v>
      </c>
      <c r="U1186" s="25" t="s">
        <v>19</v>
      </c>
      <c r="V1186" s="25" t="str">
        <f>VLOOKUP(P1186,'Customer List'!B:C,2,)</f>
        <v>Delhi</v>
      </c>
      <c r="W1186" s="56"/>
      <c r="X1186" s="45">
        <v>45866</v>
      </c>
      <c r="Y1186" s="25">
        <f t="shared" si="145"/>
        <v>0</v>
      </c>
      <c r="Z1186" s="25" t="str">
        <f t="shared" si="146"/>
        <v>Monday</v>
      </c>
      <c r="AA1186" s="25" t="str">
        <f t="shared" si="147"/>
        <v>Monday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hidden="1" x14ac:dyDescent="0.25">
      <c r="A1187" s="25">
        <f t="shared" si="149"/>
        <v>1186</v>
      </c>
      <c r="B1187" s="25" t="s">
        <v>1135</v>
      </c>
      <c r="C1187" s="45">
        <v>45841</v>
      </c>
      <c r="D1187" s="45">
        <v>45849</v>
      </c>
      <c r="E1187" s="8">
        <v>62.3</v>
      </c>
      <c r="F1187" s="8">
        <f t="shared" si="143"/>
        <v>5482.4</v>
      </c>
      <c r="G1187" s="54">
        <f t="shared" si="148"/>
        <v>5482.4</v>
      </c>
      <c r="H1187" s="25">
        <v>423301</v>
      </c>
      <c r="I1187" s="25" t="s">
        <v>1253</v>
      </c>
      <c r="J1187" s="25">
        <v>1</v>
      </c>
      <c r="K1187" s="25">
        <v>1</v>
      </c>
      <c r="L1187" s="25">
        <f t="shared" si="144"/>
        <v>0</v>
      </c>
      <c r="M1187" s="25" t="s">
        <v>1235</v>
      </c>
      <c r="N1187" s="45">
        <v>45855</v>
      </c>
      <c r="O1187" s="54">
        <v>7609.5</v>
      </c>
      <c r="P1187" s="25" t="s">
        <v>43</v>
      </c>
      <c r="Q1187" s="25" t="s">
        <v>637</v>
      </c>
      <c r="R1187" s="25" t="s">
        <v>638</v>
      </c>
      <c r="S1187" s="3">
        <v>-20</v>
      </c>
      <c r="T1187" s="55"/>
      <c r="U1187" s="25" t="s">
        <v>19</v>
      </c>
      <c r="V1187" s="25" t="str">
        <f>VLOOKUP(P1187,'Customer List'!B:C,2,)</f>
        <v>Faridabad</v>
      </c>
      <c r="W1187" s="56"/>
      <c r="X1187" s="45">
        <v>45855</v>
      </c>
      <c r="Y1187" s="25">
        <f t="shared" si="145"/>
        <v>0</v>
      </c>
      <c r="Z1187" s="25" t="str">
        <f t="shared" si="146"/>
        <v>Thursday</v>
      </c>
      <c r="AA1187" s="25" t="str">
        <f t="shared" si="147"/>
        <v>Thursday</v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hidden="1" x14ac:dyDescent="0.25">
      <c r="A1188" s="25">
        <f t="shared" si="149"/>
        <v>1187</v>
      </c>
      <c r="B1188" s="25" t="s">
        <v>1135</v>
      </c>
      <c r="C1188" s="45">
        <v>45841</v>
      </c>
      <c r="D1188" s="45">
        <v>45849</v>
      </c>
      <c r="E1188" s="8">
        <v>115.5</v>
      </c>
      <c r="F1188" s="8">
        <f t="shared" si="143"/>
        <v>10164</v>
      </c>
      <c r="G1188" s="54">
        <f t="shared" si="148"/>
        <v>10164</v>
      </c>
      <c r="H1188" s="25">
        <v>424401</v>
      </c>
      <c r="I1188" s="25" t="s">
        <v>1347</v>
      </c>
      <c r="J1188" s="25">
        <v>1</v>
      </c>
      <c r="K1188" s="25">
        <v>1</v>
      </c>
      <c r="L1188" s="25">
        <f t="shared" si="144"/>
        <v>0</v>
      </c>
      <c r="M1188" s="25" t="s">
        <v>2046</v>
      </c>
      <c r="N1188" s="45">
        <v>45863</v>
      </c>
      <c r="O1188" s="54">
        <v>0</v>
      </c>
      <c r="P1188" s="25" t="s">
        <v>154</v>
      </c>
      <c r="Q1188" s="25" t="s">
        <v>1131</v>
      </c>
      <c r="R1188" s="25" t="s">
        <v>2044</v>
      </c>
      <c r="S1188" s="3">
        <v>4</v>
      </c>
      <c r="T1188" s="55" t="s">
        <v>2045</v>
      </c>
      <c r="U1188" s="25" t="s">
        <v>19</v>
      </c>
      <c r="V1188" s="25" t="str">
        <f>VLOOKUP(P1188,'Customer List'!B:C,2,)</f>
        <v>Noida</v>
      </c>
      <c r="W1188" s="56"/>
      <c r="X1188" s="45"/>
      <c r="Y1188" s="25" t="str">
        <f t="shared" si="145"/>
        <v/>
      </c>
      <c r="Z1188" s="25" t="str">
        <f t="shared" si="146"/>
        <v>Friday</v>
      </c>
      <c r="AA1188" s="25" t="str">
        <f t="shared" si="147"/>
        <v/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hidden="1" x14ac:dyDescent="0.25">
      <c r="A1189" s="25">
        <f t="shared" si="149"/>
        <v>1188</v>
      </c>
      <c r="B1189" s="25" t="s">
        <v>1135</v>
      </c>
      <c r="C1189" s="45">
        <v>45841</v>
      </c>
      <c r="D1189" s="45">
        <v>45849</v>
      </c>
      <c r="E1189" s="8">
        <v>98.7</v>
      </c>
      <c r="F1189" s="8">
        <f t="shared" si="143"/>
        <v>8685.6</v>
      </c>
      <c r="G1189" s="54">
        <f t="shared" si="148"/>
        <v>17371.2</v>
      </c>
      <c r="H1189" s="25">
        <v>426102</v>
      </c>
      <c r="I1189" s="25" t="s">
        <v>1881</v>
      </c>
      <c r="J1189" s="25">
        <v>2</v>
      </c>
      <c r="K1189" s="25">
        <v>2</v>
      </c>
      <c r="L1189" s="25">
        <f t="shared" si="144"/>
        <v>0</v>
      </c>
      <c r="M1189" s="25" t="s">
        <v>2018</v>
      </c>
      <c r="N1189" s="45">
        <v>45861</v>
      </c>
      <c r="O1189" s="54">
        <v>30597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45"/>
        <v>0</v>
      </c>
      <c r="Z1189" s="25" t="str">
        <f t="shared" si="146"/>
        <v>Wednesday</v>
      </c>
      <c r="AA1189" s="25" t="str">
        <f t="shared" si="147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hidden="1" x14ac:dyDescent="0.25">
      <c r="A1190" s="25">
        <f t="shared" si="149"/>
        <v>1189</v>
      </c>
      <c r="B1190" s="25" t="s">
        <v>1135</v>
      </c>
      <c r="C1190" s="45">
        <v>45841</v>
      </c>
      <c r="D1190" s="45">
        <v>45849</v>
      </c>
      <c r="E1190" s="8">
        <v>87.5</v>
      </c>
      <c r="F1190" s="8">
        <f t="shared" si="143"/>
        <v>7700</v>
      </c>
      <c r="G1190" s="54">
        <f t="shared" si="148"/>
        <v>15400</v>
      </c>
      <c r="H1190" s="25">
        <v>426105</v>
      </c>
      <c r="I1190" s="25" t="s">
        <v>1764</v>
      </c>
      <c r="J1190" s="25">
        <v>2</v>
      </c>
      <c r="K1190" s="25">
        <v>2</v>
      </c>
      <c r="L1190" s="25">
        <f t="shared" si="144"/>
        <v>0</v>
      </c>
      <c r="M1190" s="25" t="s">
        <v>2018</v>
      </c>
      <c r="N1190" s="45">
        <v>45861</v>
      </c>
      <c r="O1190" s="54">
        <v>27125</v>
      </c>
      <c r="P1190" s="25" t="s">
        <v>1140</v>
      </c>
      <c r="Q1190" s="25" t="s">
        <v>637</v>
      </c>
      <c r="R1190" s="25" t="s">
        <v>725</v>
      </c>
      <c r="S1190" s="3">
        <v>4</v>
      </c>
      <c r="T1190" s="55"/>
      <c r="U1190" s="25" t="s">
        <v>19</v>
      </c>
      <c r="V1190" s="25" t="str">
        <f>VLOOKUP(P1190,'Customer List'!B:C,2,)</f>
        <v>Delhi</v>
      </c>
      <c r="W1190" s="56"/>
      <c r="X1190" s="45">
        <v>45861</v>
      </c>
      <c r="Y1190" s="25">
        <f t="shared" si="145"/>
        <v>0</v>
      </c>
      <c r="Z1190" s="25" t="str">
        <f t="shared" si="146"/>
        <v>Wednesday</v>
      </c>
      <c r="AA1190" s="25" t="str">
        <f t="shared" si="147"/>
        <v>Wednesday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hidden="1" x14ac:dyDescent="0.25">
      <c r="A1191" s="25">
        <f t="shared" si="149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43"/>
        <v>18788</v>
      </c>
      <c r="G1191" s="54">
        <f t="shared" si="148"/>
        <v>18788</v>
      </c>
      <c r="H1191" s="25">
        <v>430804</v>
      </c>
      <c r="I1191" s="25" t="s">
        <v>1882</v>
      </c>
      <c r="J1191" s="25">
        <v>1</v>
      </c>
      <c r="K1191" s="25">
        <v>1</v>
      </c>
      <c r="L1191" s="25">
        <f t="shared" si="144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45"/>
        <v>0</v>
      </c>
      <c r="Z1191" s="25" t="str">
        <f t="shared" si="146"/>
        <v>Thursday</v>
      </c>
      <c r="AA1191" s="25" t="str">
        <f t="shared" si="147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hidden="1" x14ac:dyDescent="0.25">
      <c r="A1192" s="25">
        <f t="shared" si="149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43"/>
        <v>18788</v>
      </c>
      <c r="G1192" s="54">
        <f t="shared" si="148"/>
        <v>18788</v>
      </c>
      <c r="H1192" s="25">
        <v>430904</v>
      </c>
      <c r="I1192" s="25" t="s">
        <v>1883</v>
      </c>
      <c r="J1192" s="25">
        <v>1</v>
      </c>
      <c r="K1192" s="25">
        <v>1</v>
      </c>
      <c r="L1192" s="25">
        <f t="shared" si="144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45"/>
        <v>0</v>
      </c>
      <c r="Z1192" s="25" t="str">
        <f t="shared" si="146"/>
        <v>Thursday</v>
      </c>
      <c r="AA1192" s="25" t="str">
        <f t="shared" si="147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hidden="1" x14ac:dyDescent="0.25">
      <c r="A1193" s="25">
        <f t="shared" si="149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43"/>
        <v>18788</v>
      </c>
      <c r="G1193" s="54">
        <f t="shared" si="148"/>
        <v>18788</v>
      </c>
      <c r="H1193" s="25">
        <v>431104</v>
      </c>
      <c r="I1193" s="25" t="s">
        <v>1769</v>
      </c>
      <c r="J1193" s="25">
        <v>1</v>
      </c>
      <c r="K1193" s="25">
        <v>1</v>
      </c>
      <c r="L1193" s="25">
        <f t="shared" si="144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45"/>
        <v>0</v>
      </c>
      <c r="Z1193" s="25" t="str">
        <f t="shared" si="146"/>
        <v>Thursday</v>
      </c>
      <c r="AA1193" s="25" t="str">
        <f t="shared" si="147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hidden="1" x14ac:dyDescent="0.25">
      <c r="A1194" s="25">
        <f t="shared" si="149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43"/>
        <v>18788</v>
      </c>
      <c r="G1194" s="54">
        <f t="shared" si="148"/>
        <v>18788</v>
      </c>
      <c r="H1194" s="25">
        <v>431414</v>
      </c>
      <c r="I1194" s="25" t="s">
        <v>1884</v>
      </c>
      <c r="J1194" s="25">
        <v>1</v>
      </c>
      <c r="K1194" s="25">
        <v>1</v>
      </c>
      <c r="L1194" s="25">
        <f t="shared" si="144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45"/>
        <v>0</v>
      </c>
      <c r="Z1194" s="25" t="str">
        <f t="shared" si="146"/>
        <v>Thursday</v>
      </c>
      <c r="AA1194" s="25" t="str">
        <f t="shared" si="147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hidden="1" x14ac:dyDescent="0.25">
      <c r="A1195" s="25">
        <f t="shared" si="149"/>
        <v>1194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143"/>
        <v>18788</v>
      </c>
      <c r="G1195" s="54">
        <f t="shared" si="148"/>
        <v>18788</v>
      </c>
      <c r="H1195" s="25">
        <v>432504</v>
      </c>
      <c r="I1195" s="25" t="s">
        <v>1885</v>
      </c>
      <c r="J1195" s="25">
        <v>1</v>
      </c>
      <c r="K1195" s="25">
        <v>1</v>
      </c>
      <c r="L1195" s="25">
        <f t="shared" si="144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145"/>
        <v>0</v>
      </c>
      <c r="Z1195" s="25" t="str">
        <f t="shared" si="146"/>
        <v>Thursday</v>
      </c>
      <c r="AA1195" s="25" t="str">
        <f t="shared" si="147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hidden="1" x14ac:dyDescent="0.25">
      <c r="A1196" s="25">
        <f t="shared" si="149"/>
        <v>1195</v>
      </c>
      <c r="B1196" s="25" t="s">
        <v>1135</v>
      </c>
      <c r="C1196" s="45">
        <v>45841</v>
      </c>
      <c r="D1196" s="45">
        <v>45849</v>
      </c>
      <c r="E1196" s="8">
        <v>445.5</v>
      </c>
      <c r="F1196" s="8">
        <f t="shared" si="143"/>
        <v>39204</v>
      </c>
      <c r="G1196" s="54">
        <f t="shared" si="148"/>
        <v>39204</v>
      </c>
      <c r="H1196" s="25">
        <v>480012</v>
      </c>
      <c r="I1196" s="25" t="s">
        <v>1886</v>
      </c>
      <c r="J1196" s="25">
        <v>1</v>
      </c>
      <c r="K1196" s="25">
        <v>1</v>
      </c>
      <c r="L1196" s="25">
        <f t="shared" si="144"/>
        <v>0</v>
      </c>
      <c r="M1196" s="25" t="s">
        <v>1919</v>
      </c>
      <c r="N1196" s="45">
        <v>45857</v>
      </c>
      <c r="O1196" s="54">
        <v>56430</v>
      </c>
      <c r="P1196" s="25" t="s">
        <v>1137</v>
      </c>
      <c r="Q1196" s="25">
        <v>58153395355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Kerala</v>
      </c>
      <c r="W1196" s="56"/>
      <c r="X1196" s="45">
        <v>45859</v>
      </c>
      <c r="Y1196" s="25">
        <f t="shared" si="145"/>
        <v>2</v>
      </c>
      <c r="Z1196" s="25" t="str">
        <f t="shared" si="146"/>
        <v>Saturday</v>
      </c>
      <c r="AA1196" s="25" t="str">
        <f t="shared" si="147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hidden="1" x14ac:dyDescent="0.25">
      <c r="A1197" s="25">
        <f t="shared" si="149"/>
        <v>1196</v>
      </c>
      <c r="B1197" s="25" t="s">
        <v>1135</v>
      </c>
      <c r="C1197" s="45">
        <v>45841</v>
      </c>
      <c r="D1197" s="45">
        <v>45849</v>
      </c>
      <c r="E1197" s="8">
        <v>72.8</v>
      </c>
      <c r="F1197" s="8">
        <f t="shared" si="143"/>
        <v>6406.4</v>
      </c>
      <c r="G1197" s="54">
        <f t="shared" si="148"/>
        <v>6406.4</v>
      </c>
      <c r="H1197" s="25">
        <v>501106</v>
      </c>
      <c r="I1197" s="25" t="s">
        <v>1887</v>
      </c>
      <c r="J1197" s="25">
        <v>1</v>
      </c>
      <c r="K1197" s="25">
        <v>1</v>
      </c>
      <c r="L1197" s="25">
        <f t="shared" si="144"/>
        <v>0</v>
      </c>
      <c r="M1197" s="25" t="s">
        <v>1156</v>
      </c>
      <c r="N1197" s="45">
        <v>45850</v>
      </c>
      <c r="O1197" s="54">
        <v>10920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45"/>
        <v>2</v>
      </c>
      <c r="Z1197" s="25" t="str">
        <f t="shared" si="146"/>
        <v>Saturday</v>
      </c>
      <c r="AA1197" s="25" t="str">
        <f t="shared" si="147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hidden="1" x14ac:dyDescent="0.25">
      <c r="A1198" s="25">
        <f t="shared" si="149"/>
        <v>1197</v>
      </c>
      <c r="B1198" s="25" t="s">
        <v>1135</v>
      </c>
      <c r="C1198" s="45">
        <v>45841</v>
      </c>
      <c r="D1198" s="45">
        <v>45849</v>
      </c>
      <c r="E1198" s="8">
        <v>86.8</v>
      </c>
      <c r="F1198" s="8">
        <f t="shared" si="143"/>
        <v>7638.4</v>
      </c>
      <c r="G1198" s="54">
        <f t="shared" si="148"/>
        <v>7638.4</v>
      </c>
      <c r="H1198" s="25">
        <v>502521</v>
      </c>
      <c r="I1198" s="25" t="s">
        <v>1888</v>
      </c>
      <c r="J1198" s="25">
        <v>1</v>
      </c>
      <c r="K1198" s="25">
        <v>1</v>
      </c>
      <c r="L1198" s="25">
        <f t="shared" si="144"/>
        <v>0</v>
      </c>
      <c r="M1198" s="25" t="s">
        <v>1156</v>
      </c>
      <c r="N1198" s="45">
        <v>45850</v>
      </c>
      <c r="O1198" s="54">
        <v>13020</v>
      </c>
      <c r="P1198" s="25" t="s">
        <v>173</v>
      </c>
      <c r="Q1198" s="25">
        <v>58153114541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Kolkata</v>
      </c>
      <c r="W1198" s="56"/>
      <c r="X1198" s="45">
        <v>45852</v>
      </c>
      <c r="Y1198" s="25">
        <f t="shared" si="145"/>
        <v>2</v>
      </c>
      <c r="Z1198" s="25" t="str">
        <f t="shared" si="146"/>
        <v>Saturday</v>
      </c>
      <c r="AA1198" s="25" t="str">
        <f t="shared" si="147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hidden="1" x14ac:dyDescent="0.25">
      <c r="A1199" s="25">
        <f t="shared" si="149"/>
        <v>1198</v>
      </c>
      <c r="B1199" s="25" t="s">
        <v>1135</v>
      </c>
      <c r="C1199" s="45">
        <v>45841</v>
      </c>
      <c r="D1199" s="45">
        <v>45849</v>
      </c>
      <c r="E1199" s="8">
        <v>148.5</v>
      </c>
      <c r="F1199" s="8">
        <f t="shared" si="143"/>
        <v>13068</v>
      </c>
      <c r="G1199" s="54">
        <f t="shared" si="148"/>
        <v>13068</v>
      </c>
      <c r="H1199" s="25">
        <v>505829</v>
      </c>
      <c r="I1199" s="25" t="s">
        <v>1522</v>
      </c>
      <c r="J1199" s="25">
        <v>1</v>
      </c>
      <c r="K1199" s="25">
        <v>1</v>
      </c>
      <c r="L1199" s="25">
        <f t="shared" si="144"/>
        <v>0</v>
      </c>
      <c r="M1199" s="25" t="s">
        <v>1160</v>
      </c>
      <c r="N1199" s="45">
        <v>45850</v>
      </c>
      <c r="O1199" s="54">
        <v>18414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45"/>
        <v>2</v>
      </c>
      <c r="Z1199" s="25" t="str">
        <f t="shared" si="146"/>
        <v>Saturday</v>
      </c>
      <c r="AA1199" s="25" t="str">
        <f t="shared" si="147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hidden="1" x14ac:dyDescent="0.25">
      <c r="A1200" s="25">
        <f t="shared" si="149"/>
        <v>1199</v>
      </c>
      <c r="B1200" s="25" t="s">
        <v>1135</v>
      </c>
      <c r="C1200" s="45">
        <v>45841</v>
      </c>
      <c r="D1200" s="45">
        <v>45849</v>
      </c>
      <c r="E1200" s="8">
        <v>71.400000000000006</v>
      </c>
      <c r="F1200" s="8">
        <f t="shared" si="143"/>
        <v>6283.2000000000007</v>
      </c>
      <c r="G1200" s="54">
        <f t="shared" si="148"/>
        <v>6283.2000000000007</v>
      </c>
      <c r="H1200" s="25">
        <v>506307</v>
      </c>
      <c r="I1200" s="25" t="s">
        <v>1889</v>
      </c>
      <c r="J1200" s="25">
        <v>1</v>
      </c>
      <c r="K1200" s="25">
        <v>1</v>
      </c>
      <c r="L1200" s="25">
        <f t="shared" si="144"/>
        <v>0</v>
      </c>
      <c r="M1200" s="25" t="s">
        <v>1160</v>
      </c>
      <c r="N1200" s="45">
        <v>45850</v>
      </c>
      <c r="O1200" s="54">
        <v>9486</v>
      </c>
      <c r="P1200" s="25" t="s">
        <v>166</v>
      </c>
      <c r="Q1200" s="25">
        <v>58153114386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Lucknow</v>
      </c>
      <c r="W1200" s="56"/>
      <c r="X1200" s="45">
        <v>45852</v>
      </c>
      <c r="Y1200" s="25">
        <f t="shared" si="145"/>
        <v>2</v>
      </c>
      <c r="Z1200" s="25" t="str">
        <f t="shared" si="146"/>
        <v>Saturday</v>
      </c>
      <c r="AA1200" s="25" t="str">
        <f t="shared" si="147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hidden="1" x14ac:dyDescent="0.25">
      <c r="A1201" s="25">
        <f t="shared" si="149"/>
        <v>1200</v>
      </c>
      <c r="B1201" s="25" t="s">
        <v>1135</v>
      </c>
      <c r="C1201" s="45">
        <v>45841</v>
      </c>
      <c r="D1201" s="45">
        <v>45849</v>
      </c>
      <c r="E1201" s="8">
        <v>144.19999999999999</v>
      </c>
      <c r="F1201" s="8">
        <f t="shared" si="143"/>
        <v>12689.599999999999</v>
      </c>
      <c r="G1201" s="54">
        <f t="shared" si="148"/>
        <v>12689.599999999999</v>
      </c>
      <c r="H1201" s="25">
        <v>574804</v>
      </c>
      <c r="I1201" s="25" t="s">
        <v>1890</v>
      </c>
      <c r="J1201" s="25">
        <v>1</v>
      </c>
      <c r="K1201" s="25">
        <v>1</v>
      </c>
      <c r="L1201" s="25">
        <f t="shared" si="144"/>
        <v>0</v>
      </c>
      <c r="M1201" s="25" t="s">
        <v>1156</v>
      </c>
      <c r="N1201" s="45">
        <v>45850</v>
      </c>
      <c r="O1201" s="54">
        <v>21630</v>
      </c>
      <c r="P1201" s="25" t="s">
        <v>173</v>
      </c>
      <c r="Q1201" s="25">
        <v>58153114541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Kolkata</v>
      </c>
      <c r="W1201" s="56"/>
      <c r="X1201" s="45">
        <v>45852</v>
      </c>
      <c r="Y1201" s="25">
        <f t="shared" si="145"/>
        <v>2</v>
      </c>
      <c r="Z1201" s="25" t="str">
        <f t="shared" si="146"/>
        <v>Saturday</v>
      </c>
      <c r="AA1201" s="25" t="str">
        <f t="shared" si="147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hidden="1" x14ac:dyDescent="0.25">
      <c r="A1202" s="25">
        <f t="shared" si="149"/>
        <v>1201</v>
      </c>
      <c r="B1202" s="25" t="s">
        <v>1135</v>
      </c>
      <c r="C1202" s="45">
        <v>45841</v>
      </c>
      <c r="D1202" s="45">
        <v>45849</v>
      </c>
      <c r="E1202" s="8">
        <v>107.1</v>
      </c>
      <c r="F1202" s="8">
        <f t="shared" si="143"/>
        <v>9424.7999999999993</v>
      </c>
      <c r="G1202" s="54">
        <f t="shared" si="148"/>
        <v>9424.7999999999993</v>
      </c>
      <c r="H1202" s="25">
        <v>576404</v>
      </c>
      <c r="I1202" s="25" t="s">
        <v>1371</v>
      </c>
      <c r="J1202" s="25">
        <v>1</v>
      </c>
      <c r="K1202" s="25">
        <v>1</v>
      </c>
      <c r="L1202" s="25">
        <f t="shared" si="144"/>
        <v>0</v>
      </c>
      <c r="M1202" s="25" t="s">
        <v>1157</v>
      </c>
      <c r="N1202" s="45">
        <v>45850</v>
      </c>
      <c r="O1202" s="54">
        <v>11621.88</v>
      </c>
      <c r="P1202" s="25" t="s">
        <v>277</v>
      </c>
      <c r="Q1202" s="25">
        <v>58153114460</v>
      </c>
      <c r="R1202" s="25" t="s">
        <v>41</v>
      </c>
      <c r="S1202" s="3">
        <v>-20</v>
      </c>
      <c r="T1202" s="55"/>
      <c r="U1202" s="25" t="s">
        <v>19</v>
      </c>
      <c r="V1202" s="25" t="str">
        <f>VLOOKUP(P1202,'Customer List'!B:C,2,)</f>
        <v>Pune</v>
      </c>
      <c r="W1202" s="56"/>
      <c r="X1202" s="45">
        <v>45852</v>
      </c>
      <c r="Y1202" s="25">
        <f t="shared" si="145"/>
        <v>2</v>
      </c>
      <c r="Z1202" s="25" t="str">
        <f t="shared" si="146"/>
        <v>Saturday</v>
      </c>
      <c r="AA1202" s="25" t="str">
        <f t="shared" si="147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hidden="1" x14ac:dyDescent="0.25">
      <c r="A1203" s="25">
        <f t="shared" si="149"/>
        <v>1202</v>
      </c>
      <c r="B1203" s="25" t="s">
        <v>1135</v>
      </c>
      <c r="C1203" s="45">
        <v>45841</v>
      </c>
      <c r="D1203" s="45">
        <v>45849</v>
      </c>
      <c r="E1203" s="8">
        <v>177.1</v>
      </c>
      <c r="F1203" s="8">
        <f t="shared" si="143"/>
        <v>15584.8</v>
      </c>
      <c r="G1203" s="54">
        <f t="shared" si="148"/>
        <v>15584.8</v>
      </c>
      <c r="H1203" s="25">
        <v>640914</v>
      </c>
      <c r="I1203" s="25" t="s">
        <v>1354</v>
      </c>
      <c r="J1203" s="25">
        <v>1</v>
      </c>
      <c r="K1203" s="25">
        <v>1</v>
      </c>
      <c r="L1203" s="25">
        <f t="shared" si="144"/>
        <v>0</v>
      </c>
      <c r="M1203" s="25" t="s">
        <v>1152</v>
      </c>
      <c r="N1203" s="45">
        <v>45850</v>
      </c>
      <c r="O1203" s="54">
        <v>29711.25</v>
      </c>
      <c r="P1203" s="25" t="s">
        <v>1141</v>
      </c>
      <c r="Q1203" s="25">
        <v>58153115042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45853</v>
      </c>
      <c r="Y1203" s="25">
        <f t="shared" si="145"/>
        <v>3</v>
      </c>
      <c r="Z1203" s="25" t="str">
        <f t="shared" si="146"/>
        <v>Saturday</v>
      </c>
      <c r="AA1203" s="25" t="str">
        <f t="shared" si="147"/>
        <v>Tuesday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hidden="1" x14ac:dyDescent="0.25">
      <c r="A1204" s="25">
        <f t="shared" si="149"/>
        <v>1203</v>
      </c>
      <c r="B1204" s="25" t="s">
        <v>1135</v>
      </c>
      <c r="C1204" s="45">
        <v>45841</v>
      </c>
      <c r="D1204" s="45">
        <v>45849</v>
      </c>
      <c r="E1204" s="8">
        <v>78.400000000000006</v>
      </c>
      <c r="F1204" s="8">
        <f t="shared" si="143"/>
        <v>6899.2000000000007</v>
      </c>
      <c r="G1204" s="54">
        <f t="shared" si="148"/>
        <v>6899.2000000000007</v>
      </c>
      <c r="H1204" s="25">
        <v>853301</v>
      </c>
      <c r="I1204" s="25" t="s">
        <v>1891</v>
      </c>
      <c r="J1204" s="25">
        <v>1</v>
      </c>
      <c r="K1204" s="25">
        <v>1</v>
      </c>
      <c r="L1204" s="25">
        <f t="shared" si="144"/>
        <v>0</v>
      </c>
      <c r="M1204" s="25" t="s">
        <v>1158</v>
      </c>
      <c r="N1204" s="45">
        <v>45850</v>
      </c>
      <c r="O1204" s="54">
        <v>12672.8</v>
      </c>
      <c r="P1204" s="25" t="s">
        <v>1139</v>
      </c>
      <c r="Q1204" s="25">
        <v>58153114191</v>
      </c>
      <c r="R1204" s="25" t="s">
        <v>41</v>
      </c>
      <c r="S1204" s="3">
        <v>4</v>
      </c>
      <c r="T1204" s="55"/>
      <c r="U1204" s="25" t="s">
        <v>19</v>
      </c>
      <c r="V1204" s="25" t="str">
        <f>VLOOKUP(P1204,'Customer List'!B:C,2,)</f>
        <v>Banglore</v>
      </c>
      <c r="W1204" s="56"/>
      <c r="X1204" s="45">
        <v>45852</v>
      </c>
      <c r="Y1204" s="25">
        <f t="shared" si="145"/>
        <v>2</v>
      </c>
      <c r="Z1204" s="25" t="str">
        <f t="shared" si="146"/>
        <v>Saturday</v>
      </c>
      <c r="AA1204" s="25" t="str">
        <f t="shared" si="147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hidden="1" x14ac:dyDescent="0.25">
      <c r="A1205" s="25">
        <f t="shared" si="149"/>
        <v>1204</v>
      </c>
      <c r="B1205" s="25" t="s">
        <v>1135</v>
      </c>
      <c r="C1205" s="45">
        <v>45841</v>
      </c>
      <c r="D1205" s="45">
        <v>45849</v>
      </c>
      <c r="E1205" s="8">
        <v>1270</v>
      </c>
      <c r="F1205" s="8">
        <f t="shared" si="143"/>
        <v>111760</v>
      </c>
      <c r="G1205" s="54">
        <f t="shared" si="148"/>
        <v>223520</v>
      </c>
      <c r="H1205" s="25">
        <v>900007715</v>
      </c>
      <c r="I1205" s="25" t="s">
        <v>2821</v>
      </c>
      <c r="J1205" s="25">
        <v>2</v>
      </c>
      <c r="K1205" s="25">
        <v>2</v>
      </c>
      <c r="L1205" s="25">
        <f t="shared" si="144"/>
        <v>0</v>
      </c>
      <c r="M1205" s="25" t="s">
        <v>2233</v>
      </c>
      <c r="N1205" s="45">
        <v>45871</v>
      </c>
      <c r="O1205" s="54">
        <v>370840</v>
      </c>
      <c r="P1205" s="25" t="s">
        <v>181</v>
      </c>
      <c r="Q1205" s="25" t="s">
        <v>2078</v>
      </c>
      <c r="R1205" s="25" t="s">
        <v>638</v>
      </c>
      <c r="S1205" s="3">
        <v>4</v>
      </c>
      <c r="T1205" s="55" t="s">
        <v>2234</v>
      </c>
      <c r="U1205" s="25" t="s">
        <v>19</v>
      </c>
      <c r="V1205" s="25" t="str">
        <f>VLOOKUP(P1205,'Customer List'!B:C,2,)</f>
        <v>Faridabad</v>
      </c>
      <c r="W1205" s="56"/>
      <c r="X1205" s="45">
        <v>45871</v>
      </c>
      <c r="Y1205" s="25">
        <f t="shared" si="145"/>
        <v>0</v>
      </c>
      <c r="Z1205" s="25" t="str">
        <f t="shared" si="146"/>
        <v>Saturday</v>
      </c>
      <c r="AA1205" s="25" t="str">
        <f t="shared" si="147"/>
        <v>Saturday</v>
      </c>
      <c r="AB1205" s="25" t="str">
        <f>VLOOKUP(U1205,'Currency Sheet'!A:C,3,)</f>
        <v>DOLLAR</v>
      </c>
      <c r="AC1205" s="67" t="str">
        <f>VLOOKUP(P1205,'Customer List'!B:D,3,)</f>
        <v>Local</v>
      </c>
    </row>
    <row r="1206" spans="1:29" hidden="1" x14ac:dyDescent="0.25">
      <c r="A1206" s="25">
        <f t="shared" si="149"/>
        <v>1205</v>
      </c>
      <c r="B1206" s="25">
        <v>336488</v>
      </c>
      <c r="C1206" s="45">
        <v>45846</v>
      </c>
      <c r="D1206" s="45">
        <v>45849</v>
      </c>
      <c r="E1206" s="8">
        <v>162.75</v>
      </c>
      <c r="F1206" s="8">
        <f t="shared" si="143"/>
        <v>14322</v>
      </c>
      <c r="G1206" s="54">
        <f t="shared" si="148"/>
        <v>14322</v>
      </c>
      <c r="H1206" s="25" t="s">
        <v>1142</v>
      </c>
      <c r="I1206" s="25"/>
      <c r="J1206" s="25">
        <v>1</v>
      </c>
      <c r="K1206" s="25">
        <v>1</v>
      </c>
      <c r="L1206" s="25">
        <f t="shared" si="144"/>
        <v>0</v>
      </c>
      <c r="M1206" s="25" t="s">
        <v>1161</v>
      </c>
      <c r="N1206" s="45">
        <v>45850</v>
      </c>
      <c r="O1206" s="54">
        <v>22025.5</v>
      </c>
      <c r="P1206" s="25" t="s">
        <v>1143</v>
      </c>
      <c r="Q1206" s="25">
        <v>58153114622</v>
      </c>
      <c r="R1206" s="25" t="s">
        <v>41</v>
      </c>
      <c r="S1206" s="3">
        <v>-20</v>
      </c>
      <c r="T1206" s="55"/>
      <c r="U1206" s="25" t="s">
        <v>512</v>
      </c>
      <c r="V1206" s="25" t="str">
        <f>VLOOKUP(P1206,'Customer List'!B:C,2,)</f>
        <v>Hyderabad</v>
      </c>
      <c r="W1206" s="56"/>
      <c r="X1206" s="45">
        <v>45851</v>
      </c>
      <c r="Y1206" s="25">
        <f t="shared" si="145"/>
        <v>1</v>
      </c>
      <c r="Z1206" s="25" t="str">
        <f t="shared" si="146"/>
        <v>Saturday</v>
      </c>
      <c r="AA1206" s="25" t="str">
        <f t="shared" si="147"/>
        <v>Sunday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hidden="1" x14ac:dyDescent="0.25">
      <c r="A1207" s="25">
        <f t="shared" si="149"/>
        <v>1206</v>
      </c>
      <c r="B1207" s="25">
        <v>300080663</v>
      </c>
      <c r="C1207" s="45">
        <v>45846</v>
      </c>
      <c r="D1207" s="45">
        <v>45849</v>
      </c>
      <c r="E1207" s="8">
        <v>44</v>
      </c>
      <c r="F1207" s="8">
        <f t="shared" si="143"/>
        <v>3872</v>
      </c>
      <c r="G1207" s="54">
        <f t="shared" si="148"/>
        <v>3872</v>
      </c>
      <c r="H1207" s="25" t="s">
        <v>1144</v>
      </c>
      <c r="I1207" s="25"/>
      <c r="J1207" s="25">
        <v>1</v>
      </c>
      <c r="K1207" s="25">
        <v>1</v>
      </c>
      <c r="L1207" s="25">
        <f t="shared" si="144"/>
        <v>0</v>
      </c>
      <c r="M1207" s="25" t="s">
        <v>1165</v>
      </c>
      <c r="N1207" s="45">
        <v>45852</v>
      </c>
      <c r="O1207" s="54">
        <v>7672.5</v>
      </c>
      <c r="P1207" s="25" t="s">
        <v>31</v>
      </c>
      <c r="Q1207" s="25" t="s">
        <v>637</v>
      </c>
      <c r="R1207" s="25" t="s">
        <v>725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45852</v>
      </c>
      <c r="Y1207" s="25">
        <f t="shared" si="145"/>
        <v>0</v>
      </c>
      <c r="Z1207" s="25" t="str">
        <f t="shared" si="146"/>
        <v>Monday</v>
      </c>
      <c r="AA1207" s="25" t="str">
        <f t="shared" si="147"/>
        <v>Monday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hidden="1" x14ac:dyDescent="0.25">
      <c r="A1208" s="25">
        <f t="shared" si="149"/>
        <v>1207</v>
      </c>
      <c r="B1208" s="25">
        <v>300080470</v>
      </c>
      <c r="C1208" s="45">
        <v>45846</v>
      </c>
      <c r="D1208" s="45">
        <v>45849</v>
      </c>
      <c r="E1208" s="8">
        <v>328</v>
      </c>
      <c r="F1208" s="8">
        <f t="shared" si="143"/>
        <v>28864</v>
      </c>
      <c r="G1208" s="54">
        <f t="shared" si="148"/>
        <v>28864</v>
      </c>
      <c r="H1208" s="25" t="s">
        <v>1146</v>
      </c>
      <c r="I1208" s="25"/>
      <c r="J1208" s="25">
        <v>1</v>
      </c>
      <c r="K1208" s="25">
        <v>1</v>
      </c>
      <c r="L1208" s="25">
        <f t="shared" si="144"/>
        <v>0</v>
      </c>
      <c r="M1208" s="25" t="s">
        <v>1228</v>
      </c>
      <c r="N1208" s="45">
        <v>45854</v>
      </c>
      <c r="O1208" s="54">
        <v>48000</v>
      </c>
      <c r="P1208" s="25" t="s">
        <v>626</v>
      </c>
      <c r="Q1208" s="25" t="s">
        <v>637</v>
      </c>
      <c r="R1208" s="25" t="s">
        <v>638</v>
      </c>
      <c r="S1208" s="3">
        <v>-20</v>
      </c>
      <c r="T1208" s="55"/>
      <c r="U1208" s="25" t="s">
        <v>2387</v>
      </c>
      <c r="V1208" s="25" t="str">
        <f>VLOOKUP(P1208,'Customer List'!B:C,2,)</f>
        <v>Delhi</v>
      </c>
      <c r="W1208" s="56"/>
      <c r="X1208" s="45">
        <v>45854</v>
      </c>
      <c r="Y1208" s="25">
        <f t="shared" si="145"/>
        <v>0</v>
      </c>
      <c r="Z1208" s="25" t="str">
        <f t="shared" si="146"/>
        <v>Wednesday</v>
      </c>
      <c r="AA1208" s="25" t="str">
        <f t="shared" si="147"/>
        <v>Wednesday</v>
      </c>
      <c r="AB1208" s="25" t="str">
        <f>VLOOKUP(U1208,'Currency Sheet'!A:C,3,)</f>
        <v>DOLLAR</v>
      </c>
      <c r="AC1208" s="67" t="str">
        <f>VLOOKUP(P1208,'Customer List'!B:D,3,)</f>
        <v>Local</v>
      </c>
    </row>
    <row r="1209" spans="1:29" hidden="1" x14ac:dyDescent="0.25">
      <c r="A1209" s="25">
        <f t="shared" si="149"/>
        <v>1208</v>
      </c>
      <c r="B1209" s="25">
        <v>300080470</v>
      </c>
      <c r="C1209" s="45">
        <v>45846</v>
      </c>
      <c r="D1209" s="45">
        <v>45849</v>
      </c>
      <c r="E1209" s="8">
        <v>176</v>
      </c>
      <c r="F1209" s="8">
        <f t="shared" si="143"/>
        <v>15488</v>
      </c>
      <c r="G1209" s="54">
        <f t="shared" si="148"/>
        <v>15488</v>
      </c>
      <c r="H1209" s="25" t="s">
        <v>1147</v>
      </c>
      <c r="I1209" s="25"/>
      <c r="J1209" s="25">
        <v>1</v>
      </c>
      <c r="K1209" s="25">
        <v>1</v>
      </c>
      <c r="L1209" s="25">
        <f t="shared" si="144"/>
        <v>0</v>
      </c>
      <c r="M1209" s="25" t="s">
        <v>1164</v>
      </c>
      <c r="N1209" s="45">
        <v>45850</v>
      </c>
      <c r="O1209" s="54">
        <v>25575</v>
      </c>
      <c r="P1209" s="25" t="s">
        <v>618</v>
      </c>
      <c r="Q1209" s="25">
        <v>58153121121</v>
      </c>
      <c r="R1209" s="25" t="s">
        <v>41</v>
      </c>
      <c r="S1209" s="3">
        <v>-20</v>
      </c>
      <c r="T1209" s="55"/>
      <c r="U1209" s="25" t="s">
        <v>2387</v>
      </c>
      <c r="V1209" s="25" t="str">
        <f>VLOOKUP(P1209,'Customer List'!B:C,2,)</f>
        <v>Bhuvneshwar</v>
      </c>
      <c r="W1209" s="56"/>
      <c r="X1209" s="45">
        <v>45853</v>
      </c>
      <c r="Y1209" s="25">
        <f t="shared" si="145"/>
        <v>3</v>
      </c>
      <c r="Z1209" s="25" t="str">
        <f t="shared" si="146"/>
        <v>Saturday</v>
      </c>
      <c r="AA1209" s="25" t="str">
        <f t="shared" si="147"/>
        <v>Tuesday</v>
      </c>
      <c r="AB1209" s="25" t="str">
        <f>VLOOKUP(U1209,'Currency Sheet'!A:C,3,)</f>
        <v>DOLLAR</v>
      </c>
      <c r="AC1209" s="67" t="str">
        <f>VLOOKUP(P1209,'Customer List'!B:D,3,)</f>
        <v>OutStation</v>
      </c>
    </row>
    <row r="1210" spans="1:29" hidden="1" x14ac:dyDescent="0.25">
      <c r="A1210" s="25">
        <f t="shared" si="149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43"/>
        <v>150</v>
      </c>
      <c r="G1210" s="54">
        <f t="shared" si="148"/>
        <v>150</v>
      </c>
      <c r="H1210" s="25" t="s">
        <v>1171</v>
      </c>
      <c r="I1210" s="25"/>
      <c r="J1210" s="25">
        <v>1</v>
      </c>
      <c r="K1210" s="25">
        <v>1</v>
      </c>
      <c r="L1210" s="25">
        <f t="shared" si="144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45"/>
        <v>0</v>
      </c>
      <c r="Z1210" s="25" t="str">
        <f t="shared" si="146"/>
        <v>Tuesday</v>
      </c>
      <c r="AA1210" s="25" t="str">
        <f t="shared" si="147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hidden="1" x14ac:dyDescent="0.25">
      <c r="A1211" s="25">
        <f t="shared" si="149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43"/>
        <v>150</v>
      </c>
      <c r="G1211" s="54">
        <f t="shared" si="148"/>
        <v>150</v>
      </c>
      <c r="H1211" s="25" t="s">
        <v>1172</v>
      </c>
      <c r="I1211" s="25"/>
      <c r="J1211" s="25">
        <v>1</v>
      </c>
      <c r="K1211" s="25">
        <v>1</v>
      </c>
      <c r="L1211" s="25">
        <f t="shared" si="144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45"/>
        <v>0</v>
      </c>
      <c r="Z1211" s="25" t="str">
        <f t="shared" si="146"/>
        <v>Tuesday</v>
      </c>
      <c r="AA1211" s="25" t="str">
        <f t="shared" si="147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hidden="1" x14ac:dyDescent="0.25">
      <c r="A1212" s="25">
        <f t="shared" si="149"/>
        <v>1211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143"/>
        <v>150</v>
      </c>
      <c r="G1212" s="54">
        <f t="shared" si="148"/>
        <v>150</v>
      </c>
      <c r="H1212" s="25" t="s">
        <v>1173</v>
      </c>
      <c r="I1212" s="25"/>
      <c r="J1212" s="25">
        <v>1</v>
      </c>
      <c r="K1212" s="25">
        <v>1</v>
      </c>
      <c r="L1212" s="25">
        <f t="shared" si="144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145"/>
        <v>0</v>
      </c>
      <c r="Z1212" s="25" t="str">
        <f t="shared" si="146"/>
        <v>Tuesday</v>
      </c>
      <c r="AA1212" s="25" t="str">
        <f t="shared" si="147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hidden="1" x14ac:dyDescent="0.25">
      <c r="A1213" s="25">
        <f t="shared" si="149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43"/>
        <v>4540.8</v>
      </c>
      <c r="G1213" s="54">
        <f t="shared" si="148"/>
        <v>4540.8</v>
      </c>
      <c r="H1213" s="25" t="s">
        <v>939</v>
      </c>
      <c r="I1213" s="25" t="s">
        <v>4376</v>
      </c>
      <c r="J1213" s="25">
        <v>1</v>
      </c>
      <c r="K1213" s="25">
        <v>1</v>
      </c>
      <c r="L1213" s="25">
        <f t="shared" si="144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45"/>
        <v>0</v>
      </c>
      <c r="Z1213" s="25" t="str">
        <f t="shared" si="146"/>
        <v>Wednesday</v>
      </c>
      <c r="AA1213" s="25" t="str">
        <f t="shared" si="147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hidden="1" x14ac:dyDescent="0.25">
      <c r="A1214" s="25">
        <f t="shared" si="149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43"/>
        <v>4540.8</v>
      </c>
      <c r="G1214" s="54">
        <f t="shared" si="148"/>
        <v>4540.8</v>
      </c>
      <c r="H1214" s="25" t="s">
        <v>1210</v>
      </c>
      <c r="I1214" s="25" t="s">
        <v>4382</v>
      </c>
      <c r="J1214" s="25">
        <v>1</v>
      </c>
      <c r="K1214" s="25">
        <v>1</v>
      </c>
      <c r="L1214" s="25">
        <f t="shared" si="144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45"/>
        <v>0</v>
      </c>
      <c r="Z1214" s="25" t="str">
        <f t="shared" si="146"/>
        <v>Wednesday</v>
      </c>
      <c r="AA1214" s="25" t="str">
        <f t="shared" si="147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hidden="1" x14ac:dyDescent="0.25">
      <c r="A1215" s="25">
        <f t="shared" si="149"/>
        <v>1214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143"/>
        <v>4540.8</v>
      </c>
      <c r="G1215" s="54">
        <f t="shared" si="148"/>
        <v>4540.8</v>
      </c>
      <c r="H1215" s="25" t="s">
        <v>1211</v>
      </c>
      <c r="I1215" s="25" t="s">
        <v>4383</v>
      </c>
      <c r="J1215" s="25">
        <v>1</v>
      </c>
      <c r="K1215" s="25">
        <v>1</v>
      </c>
      <c r="L1215" s="25">
        <f t="shared" si="144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145"/>
        <v>0</v>
      </c>
      <c r="Z1215" s="25" t="str">
        <f t="shared" si="146"/>
        <v>Wednesday</v>
      </c>
      <c r="AA1215" s="25" t="str">
        <f t="shared" si="147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hidden="1" x14ac:dyDescent="0.25">
      <c r="A1216" s="25">
        <f t="shared" si="149"/>
        <v>1215</v>
      </c>
      <c r="B1216" s="25">
        <v>175754</v>
      </c>
      <c r="C1216" s="45">
        <v>45849</v>
      </c>
      <c r="D1216" s="45">
        <v>45854</v>
      </c>
      <c r="E1216" s="8">
        <v>189</v>
      </c>
      <c r="F1216" s="8">
        <f t="shared" si="143"/>
        <v>16632</v>
      </c>
      <c r="G1216" s="54">
        <f t="shared" si="148"/>
        <v>16632</v>
      </c>
      <c r="H1216" s="25" t="s">
        <v>448</v>
      </c>
      <c r="I1216" s="25" t="s">
        <v>4384</v>
      </c>
      <c r="J1216" s="25">
        <v>1</v>
      </c>
      <c r="K1216" s="25">
        <v>1</v>
      </c>
      <c r="L1216" s="25">
        <f t="shared" si="144"/>
        <v>0</v>
      </c>
      <c r="M1216" s="25" t="s">
        <v>1921</v>
      </c>
      <c r="N1216" s="45">
        <v>45857</v>
      </c>
      <c r="O1216" s="54">
        <v>49612.5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45"/>
        <v>2</v>
      </c>
      <c r="Z1216" s="25" t="str">
        <f t="shared" si="146"/>
        <v>Saturday</v>
      </c>
      <c r="AA1216" s="25" t="str">
        <f t="shared" si="147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hidden="1" x14ac:dyDescent="0.25">
      <c r="A1217" s="25">
        <f t="shared" si="149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43"/>
        <v>9081.6</v>
      </c>
      <c r="G1217" s="54">
        <f t="shared" si="148"/>
        <v>18163.2</v>
      </c>
      <c r="H1217" s="25" t="s">
        <v>1212</v>
      </c>
      <c r="I1217" s="25" t="s">
        <v>4385</v>
      </c>
      <c r="J1217" s="25">
        <v>2</v>
      </c>
      <c r="K1217" s="25">
        <v>2</v>
      </c>
      <c r="L1217" s="25">
        <f t="shared" si="144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45"/>
        <v>2</v>
      </c>
      <c r="Z1217" s="25" t="str">
        <f t="shared" si="146"/>
        <v>Saturday</v>
      </c>
      <c r="AA1217" s="25" t="str">
        <f t="shared" si="147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hidden="1" x14ac:dyDescent="0.25">
      <c r="A1218" s="25">
        <f t="shared" si="149"/>
        <v>1217</v>
      </c>
      <c r="B1218" s="25">
        <v>175754</v>
      </c>
      <c r="C1218" s="45">
        <v>45849</v>
      </c>
      <c r="D1218" s="45">
        <v>45854</v>
      </c>
      <c r="E1218" s="8">
        <v>103.2</v>
      </c>
      <c r="F1218" s="8">
        <f t="shared" si="143"/>
        <v>9081.6</v>
      </c>
      <c r="G1218" s="54">
        <f t="shared" si="148"/>
        <v>18163.2</v>
      </c>
      <c r="H1218" s="25" t="s">
        <v>1213</v>
      </c>
      <c r="I1218" s="25" t="s">
        <v>4386</v>
      </c>
      <c r="J1218" s="25">
        <v>2</v>
      </c>
      <c r="K1218" s="25">
        <v>2</v>
      </c>
      <c r="L1218" s="25">
        <f t="shared" si="144"/>
        <v>0</v>
      </c>
      <c r="M1218" s="25" t="s">
        <v>1921</v>
      </c>
      <c r="N1218" s="45">
        <v>45857</v>
      </c>
      <c r="O1218" s="54">
        <v>27090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145"/>
        <v>2</v>
      </c>
      <c r="Z1218" s="25" t="str">
        <f t="shared" si="146"/>
        <v>Saturday</v>
      </c>
      <c r="AA1218" s="25" t="str">
        <f t="shared" si="147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hidden="1" x14ac:dyDescent="0.25">
      <c r="A1219" s="25">
        <f t="shared" si="149"/>
        <v>1218</v>
      </c>
      <c r="B1219" s="25">
        <v>175754</v>
      </c>
      <c r="C1219" s="45">
        <v>45849</v>
      </c>
      <c r="D1219" s="45">
        <v>45854</v>
      </c>
      <c r="E1219" s="8">
        <v>146.76</v>
      </c>
      <c r="F1219" s="8">
        <f t="shared" ref="F1219:F1282" si="150">IF(AB1219="DOLLAR",E1219*88,E1219)</f>
        <v>12914.88</v>
      </c>
      <c r="G1219" s="54">
        <f t="shared" si="148"/>
        <v>12914.88</v>
      </c>
      <c r="H1219" s="25" t="s">
        <v>1214</v>
      </c>
      <c r="I1219" s="25" t="s">
        <v>4387</v>
      </c>
      <c r="J1219" s="25">
        <v>1</v>
      </c>
      <c r="K1219" s="25">
        <v>1</v>
      </c>
      <c r="L1219" s="25">
        <f t="shared" ref="L1219:L1282" si="151">J1219-K1219</f>
        <v>0</v>
      </c>
      <c r="M1219" s="25" t="s">
        <v>1921</v>
      </c>
      <c r="N1219" s="45">
        <v>45857</v>
      </c>
      <c r="O1219" s="54">
        <v>49612.5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ref="Y1219:Y1282" si="152">IF(X1219="", "", X1219-N1219)</f>
        <v>2</v>
      </c>
      <c r="Z1219" s="25" t="str">
        <f t="shared" ref="Z1219:Z1282" si="153">IF(N1219="", "", TEXT(N1219, "dddd"))</f>
        <v>Saturday</v>
      </c>
      <c r="AA1219" s="25" t="str">
        <f t="shared" ref="AA1219:AA1282" si="154">IF(X1219="", "", TEXT(X1219, "dddd"))</f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hidden="1" x14ac:dyDescent="0.25">
      <c r="A1220" s="25">
        <f t="shared" si="149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50"/>
        <v>31152</v>
      </c>
      <c r="G1220" s="54">
        <f t="shared" si="148"/>
        <v>31152</v>
      </c>
      <c r="H1220" s="25">
        <v>79518</v>
      </c>
      <c r="I1220" s="25"/>
      <c r="J1220" s="25">
        <v>1</v>
      </c>
      <c r="K1220" s="25">
        <v>1</v>
      </c>
      <c r="L1220" s="25">
        <f t="shared" si="151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52"/>
        <v>2</v>
      </c>
      <c r="Z1220" s="25" t="str">
        <f t="shared" si="153"/>
        <v>Saturday</v>
      </c>
      <c r="AA1220" s="25" t="str">
        <f t="shared" si="154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hidden="1" x14ac:dyDescent="0.25">
      <c r="A1221" s="25">
        <f t="shared" si="149"/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50"/>
        <v>31152</v>
      </c>
      <c r="G1221" s="54">
        <f t="shared" ref="G1221:G1284" si="155">F1221*J1221</f>
        <v>31152</v>
      </c>
      <c r="H1221" s="25">
        <v>79520</v>
      </c>
      <c r="I1221" s="25"/>
      <c r="J1221" s="25">
        <v>1</v>
      </c>
      <c r="K1221" s="25">
        <v>1</v>
      </c>
      <c r="L1221" s="25">
        <f t="shared" si="151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52"/>
        <v>2</v>
      </c>
      <c r="Z1221" s="25" t="str">
        <f t="shared" si="153"/>
        <v>Saturday</v>
      </c>
      <c r="AA1221" s="25" t="str">
        <f t="shared" si="154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hidden="1" x14ac:dyDescent="0.25">
      <c r="A1222" s="25">
        <f t="shared" ref="A1222:A1285" si="156">A1221+1</f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50"/>
        <v>31152</v>
      </c>
      <c r="G1222" s="54">
        <f t="shared" si="155"/>
        <v>31152</v>
      </c>
      <c r="H1222" s="25">
        <v>79521</v>
      </c>
      <c r="I1222" s="25"/>
      <c r="J1222" s="25">
        <v>1</v>
      </c>
      <c r="K1222" s="25">
        <v>1</v>
      </c>
      <c r="L1222" s="25">
        <f t="shared" si="151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52"/>
        <v>2</v>
      </c>
      <c r="Z1222" s="25" t="str">
        <f t="shared" si="153"/>
        <v>Saturday</v>
      </c>
      <c r="AA1222" s="25" t="str">
        <f t="shared" si="154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hidden="1" x14ac:dyDescent="0.25">
      <c r="A1223" s="25">
        <f t="shared" si="156"/>
        <v>1222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150"/>
        <v>31152</v>
      </c>
      <c r="G1223" s="54">
        <f t="shared" si="155"/>
        <v>31152</v>
      </c>
      <c r="H1223" s="25">
        <v>79527</v>
      </c>
      <c r="I1223" s="25"/>
      <c r="J1223" s="25">
        <v>1</v>
      </c>
      <c r="K1223" s="25">
        <v>1</v>
      </c>
      <c r="L1223" s="25">
        <f t="shared" si="151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152"/>
        <v>2</v>
      </c>
      <c r="Z1223" s="25" t="str">
        <f t="shared" si="153"/>
        <v>Saturday</v>
      </c>
      <c r="AA1223" s="25" t="str">
        <f t="shared" si="154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hidden="1" x14ac:dyDescent="0.25">
      <c r="A1224" s="25">
        <f t="shared" si="156"/>
        <v>1223</v>
      </c>
      <c r="B1224" s="25" t="s">
        <v>1217</v>
      </c>
      <c r="C1224" s="45">
        <v>45849</v>
      </c>
      <c r="D1224" s="45">
        <v>45854</v>
      </c>
      <c r="E1224" s="8">
        <v>498</v>
      </c>
      <c r="F1224" s="8">
        <f t="shared" si="150"/>
        <v>43824</v>
      </c>
      <c r="G1224" s="54">
        <f t="shared" si="155"/>
        <v>43824</v>
      </c>
      <c r="H1224" s="25" t="s">
        <v>1218</v>
      </c>
      <c r="I1224" s="25"/>
      <c r="J1224" s="25">
        <v>1</v>
      </c>
      <c r="K1224" s="25">
        <v>1</v>
      </c>
      <c r="L1224" s="25">
        <f t="shared" si="151"/>
        <v>0</v>
      </c>
      <c r="M1224" s="25" t="s">
        <v>1229</v>
      </c>
      <c r="N1224" s="45">
        <v>45854</v>
      </c>
      <c r="O1224" s="54">
        <v>83000</v>
      </c>
      <c r="P1224" s="25" t="s">
        <v>209</v>
      </c>
      <c r="Q1224" s="25" t="s">
        <v>637</v>
      </c>
      <c r="R1224" s="25" t="s">
        <v>638</v>
      </c>
      <c r="S1224" s="3">
        <v>-20</v>
      </c>
      <c r="T1224" s="55"/>
      <c r="U1224" s="25" t="s">
        <v>493</v>
      </c>
      <c r="V1224" s="25" t="str">
        <f>VLOOKUP(P1224,'Customer List'!B:C,2,)</f>
        <v>Delhi</v>
      </c>
      <c r="W1224" s="56"/>
      <c r="X1224" s="45">
        <v>45854</v>
      </c>
      <c r="Y1224" s="25">
        <f t="shared" si="152"/>
        <v>0</v>
      </c>
      <c r="Z1224" s="25" t="str">
        <f t="shared" si="153"/>
        <v>Wednesday</v>
      </c>
      <c r="AA1224" s="25" t="str">
        <f t="shared" si="154"/>
        <v>Wednesday</v>
      </c>
      <c r="AB1224" s="25" t="str">
        <f>VLOOKUP(U1224,'Currency Sheet'!A:C,3,)</f>
        <v>DOLLAR</v>
      </c>
      <c r="AC1224" s="67" t="str">
        <f>VLOOKUP(P1224,'Customer List'!B:D,3,)</f>
        <v>Local</v>
      </c>
    </row>
    <row r="1225" spans="1:29" hidden="1" x14ac:dyDescent="0.25">
      <c r="A1225" s="25">
        <f t="shared" si="156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50"/>
        <v>31248.800000000003</v>
      </c>
      <c r="G1225" s="54">
        <f t="shared" si="155"/>
        <v>31248.800000000003</v>
      </c>
      <c r="H1225" s="25" t="s">
        <v>1219</v>
      </c>
      <c r="I1225" s="25"/>
      <c r="J1225" s="25">
        <v>1</v>
      </c>
      <c r="K1225" s="25">
        <v>1</v>
      </c>
      <c r="L1225" s="25">
        <f t="shared" si="151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52"/>
        <v>2</v>
      </c>
      <c r="Z1225" s="25" t="str">
        <f t="shared" si="153"/>
        <v>Saturday</v>
      </c>
      <c r="AA1225" s="25" t="str">
        <f t="shared" si="154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hidden="1" x14ac:dyDescent="0.25">
      <c r="A1226" s="25">
        <f t="shared" si="156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50"/>
        <v>31248.800000000003</v>
      </c>
      <c r="G1226" s="54">
        <f t="shared" si="155"/>
        <v>31248.800000000003</v>
      </c>
      <c r="H1226" s="25" t="s">
        <v>1220</v>
      </c>
      <c r="I1226" s="25"/>
      <c r="J1226" s="25">
        <v>1</v>
      </c>
      <c r="K1226" s="25">
        <v>1</v>
      </c>
      <c r="L1226" s="25">
        <f t="shared" si="151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52"/>
        <v>2</v>
      </c>
      <c r="Z1226" s="25" t="str">
        <f t="shared" si="153"/>
        <v>Saturday</v>
      </c>
      <c r="AA1226" s="25" t="str">
        <f t="shared" si="154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hidden="1" x14ac:dyDescent="0.25">
      <c r="A1227" s="25">
        <f t="shared" si="156"/>
        <v>1226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150"/>
        <v>31248.800000000003</v>
      </c>
      <c r="G1227" s="54">
        <f t="shared" si="155"/>
        <v>31248.800000000003</v>
      </c>
      <c r="H1227" s="25" t="s">
        <v>1221</v>
      </c>
      <c r="I1227" s="25"/>
      <c r="J1227" s="25">
        <v>1</v>
      </c>
      <c r="K1227" s="25">
        <v>1</v>
      </c>
      <c r="L1227" s="25">
        <f t="shared" si="151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52"/>
        <v>2</v>
      </c>
      <c r="Z1227" s="25" t="str">
        <f t="shared" si="153"/>
        <v>Saturday</v>
      </c>
      <c r="AA1227" s="25" t="str">
        <f t="shared" si="154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hidden="1" x14ac:dyDescent="0.25">
      <c r="A1228" s="25">
        <f t="shared" si="156"/>
        <v>1227</v>
      </c>
      <c r="B1228" s="25">
        <v>44409</v>
      </c>
      <c r="C1228" s="45">
        <v>45849</v>
      </c>
      <c r="D1228" s="45">
        <v>45854</v>
      </c>
      <c r="E1228" s="8">
        <v>385</v>
      </c>
      <c r="F1228" s="8">
        <f t="shared" si="150"/>
        <v>33880</v>
      </c>
      <c r="G1228" s="54">
        <f t="shared" si="155"/>
        <v>33880</v>
      </c>
      <c r="H1228" s="25" t="s">
        <v>1222</v>
      </c>
      <c r="I1228" s="25"/>
      <c r="J1228" s="25">
        <v>1</v>
      </c>
      <c r="K1228" s="25">
        <v>1</v>
      </c>
      <c r="L1228" s="25">
        <f t="shared" si="151"/>
        <v>0</v>
      </c>
      <c r="M1228" s="25" t="s">
        <v>1920</v>
      </c>
      <c r="N1228" s="45">
        <v>45857</v>
      </c>
      <c r="O1228" s="54">
        <v>51301.25</v>
      </c>
      <c r="P1228" s="25" t="s">
        <v>630</v>
      </c>
      <c r="Q1228" s="25">
        <v>58153395624</v>
      </c>
      <c r="R1228" s="25" t="s">
        <v>41</v>
      </c>
      <c r="S1228" s="3" t="s">
        <v>300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52"/>
        <v>2</v>
      </c>
      <c r="Z1228" s="25" t="str">
        <f t="shared" si="153"/>
        <v>Saturday</v>
      </c>
      <c r="AA1228" s="25" t="str">
        <f t="shared" si="154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hidden="1" x14ac:dyDescent="0.25">
      <c r="A1229" s="25">
        <f t="shared" si="156"/>
        <v>1228</v>
      </c>
      <c r="B1229" s="25">
        <v>44409</v>
      </c>
      <c r="C1229" s="45">
        <v>45849</v>
      </c>
      <c r="D1229" s="45">
        <v>45854</v>
      </c>
      <c r="E1229" s="8">
        <v>123.2</v>
      </c>
      <c r="F1229" s="8">
        <f t="shared" si="150"/>
        <v>10841.6</v>
      </c>
      <c r="G1229" s="54">
        <f t="shared" si="155"/>
        <v>10841.6</v>
      </c>
      <c r="H1229" s="25" t="s">
        <v>1223</v>
      </c>
      <c r="I1229" s="25"/>
      <c r="J1229" s="25">
        <v>1</v>
      </c>
      <c r="K1229" s="25">
        <v>1</v>
      </c>
      <c r="L1229" s="25">
        <f t="shared" si="151"/>
        <v>0</v>
      </c>
      <c r="M1229" s="25" t="s">
        <v>1920</v>
      </c>
      <c r="N1229" s="45">
        <v>45857</v>
      </c>
      <c r="O1229" s="54">
        <v>14560</v>
      </c>
      <c r="P1229" s="25" t="s">
        <v>630</v>
      </c>
      <c r="Q1229" s="25">
        <v>58153395624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152"/>
        <v>2</v>
      </c>
      <c r="Z1229" s="25" t="str">
        <f t="shared" si="153"/>
        <v>Saturday</v>
      </c>
      <c r="AA1229" s="25" t="str">
        <f t="shared" si="154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hidden="1" x14ac:dyDescent="0.25">
      <c r="A1230" s="25">
        <f t="shared" si="156"/>
        <v>1229</v>
      </c>
      <c r="B1230" s="25">
        <v>44409</v>
      </c>
      <c r="C1230" s="45">
        <v>45849</v>
      </c>
      <c r="D1230" s="45">
        <v>45854</v>
      </c>
      <c r="E1230" s="8">
        <v>329</v>
      </c>
      <c r="F1230" s="8">
        <f t="shared" si="150"/>
        <v>28952</v>
      </c>
      <c r="G1230" s="54">
        <f t="shared" si="155"/>
        <v>28952</v>
      </c>
      <c r="H1230" s="25" t="s">
        <v>1224</v>
      </c>
      <c r="I1230" s="25"/>
      <c r="J1230" s="25">
        <v>1</v>
      </c>
      <c r="K1230" s="25">
        <v>1</v>
      </c>
      <c r="L1230" s="25">
        <f t="shared" si="151"/>
        <v>0</v>
      </c>
      <c r="M1230" s="25" t="s">
        <v>2138</v>
      </c>
      <c r="N1230" s="45">
        <v>45867</v>
      </c>
      <c r="O1230" s="54">
        <v>46060</v>
      </c>
      <c r="P1230" s="25" t="s">
        <v>320</v>
      </c>
      <c r="Q1230" s="25">
        <v>58153779283</v>
      </c>
      <c r="R1230" s="25" t="s">
        <v>41</v>
      </c>
      <c r="S1230" s="3">
        <v>4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45869</v>
      </c>
      <c r="Y1230" s="25">
        <f t="shared" si="152"/>
        <v>2</v>
      </c>
      <c r="Z1230" s="25" t="str">
        <f t="shared" si="153"/>
        <v>Tuesday</v>
      </c>
      <c r="AA1230" s="25" t="str">
        <f t="shared" si="154"/>
        <v>Thursday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hidden="1" x14ac:dyDescent="0.25">
      <c r="A1231" s="25">
        <f t="shared" si="156"/>
        <v>1230</v>
      </c>
      <c r="B1231" s="25">
        <v>44409</v>
      </c>
      <c r="C1231" s="45">
        <v>45849</v>
      </c>
      <c r="D1231" s="45">
        <v>45854</v>
      </c>
      <c r="E1231" s="8">
        <v>514.5</v>
      </c>
      <c r="F1231" s="8">
        <f t="shared" si="150"/>
        <v>45276</v>
      </c>
      <c r="G1231" s="54">
        <f t="shared" si="155"/>
        <v>45276</v>
      </c>
      <c r="H1231" s="25" t="s">
        <v>1225</v>
      </c>
      <c r="I1231" s="25"/>
      <c r="J1231" s="25">
        <v>1</v>
      </c>
      <c r="K1231" s="25">
        <v>1</v>
      </c>
      <c r="L1231" s="25">
        <f t="shared" si="151"/>
        <v>0</v>
      </c>
      <c r="M1231" s="25" t="s">
        <v>1925</v>
      </c>
      <c r="N1231" s="45">
        <v>45859</v>
      </c>
      <c r="O1231" s="54">
        <v>92610</v>
      </c>
      <c r="P1231" s="25" t="s">
        <v>17</v>
      </c>
      <c r="Q1231" s="25" t="s">
        <v>637</v>
      </c>
      <c r="R1231" s="25" t="s">
        <v>638</v>
      </c>
      <c r="S1231" s="3">
        <v>4</v>
      </c>
      <c r="T1231" s="55"/>
      <c r="U1231" s="25" t="s">
        <v>2033</v>
      </c>
      <c r="V1231" s="25" t="str">
        <f>VLOOKUP(P1231,'Customer List'!B:C,2,)</f>
        <v>Delhi</v>
      </c>
      <c r="W1231" s="56"/>
      <c r="X1231" s="45">
        <v>45859</v>
      </c>
      <c r="Y1231" s="25">
        <f t="shared" si="152"/>
        <v>0</v>
      </c>
      <c r="Z1231" s="25" t="str">
        <f t="shared" si="153"/>
        <v>Monday</v>
      </c>
      <c r="AA1231" s="25" t="str">
        <f t="shared" si="154"/>
        <v>Monday</v>
      </c>
      <c r="AB1231" s="25" t="str">
        <f>VLOOKUP(U1231,'Currency Sheet'!A:C,3,)</f>
        <v>DOLLAR</v>
      </c>
      <c r="AC1231" s="67" t="str">
        <f>VLOOKUP(P1231,'Customer List'!B:D,3,)</f>
        <v>Local</v>
      </c>
    </row>
    <row r="1232" spans="1:29" hidden="1" x14ac:dyDescent="0.25">
      <c r="A1232" s="25">
        <f t="shared" si="156"/>
        <v>1231</v>
      </c>
      <c r="B1232" s="25" t="s">
        <v>1950</v>
      </c>
      <c r="C1232" s="45">
        <v>45852</v>
      </c>
      <c r="D1232" s="45">
        <v>45855</v>
      </c>
      <c r="E1232" s="8">
        <v>36225</v>
      </c>
      <c r="F1232" s="8">
        <f t="shared" si="150"/>
        <v>36225</v>
      </c>
      <c r="G1232" s="54">
        <f t="shared" si="155"/>
        <v>36225</v>
      </c>
      <c r="H1232" s="25" t="s">
        <v>1951</v>
      </c>
      <c r="I1232" s="25"/>
      <c r="J1232" s="25">
        <v>1</v>
      </c>
      <c r="K1232" s="25">
        <v>1</v>
      </c>
      <c r="L1232" s="25">
        <f t="shared" si="151"/>
        <v>0</v>
      </c>
      <c r="M1232" s="25" t="s">
        <v>1952</v>
      </c>
      <c r="N1232" s="45">
        <v>45855</v>
      </c>
      <c r="O1232" s="54">
        <v>0</v>
      </c>
      <c r="P1232" s="25" t="s">
        <v>181</v>
      </c>
      <c r="Q1232" s="25" t="s">
        <v>637</v>
      </c>
      <c r="R1232" s="25" t="s">
        <v>638</v>
      </c>
      <c r="S1232" s="3">
        <v>4</v>
      </c>
      <c r="T1232" s="55" t="s">
        <v>1953</v>
      </c>
      <c r="U1232" s="25" t="s">
        <v>209</v>
      </c>
      <c r="V1232" s="25" t="str">
        <f>VLOOKUP(P1232,'Customer List'!B:C,2,)</f>
        <v>Faridabad</v>
      </c>
      <c r="W1232" s="56"/>
      <c r="X1232" s="45">
        <v>45855</v>
      </c>
      <c r="Y1232" s="25">
        <f t="shared" si="152"/>
        <v>0</v>
      </c>
      <c r="Z1232" s="25" t="str">
        <f t="shared" si="153"/>
        <v>Thursday</v>
      </c>
      <c r="AA1232" s="25" t="str">
        <f t="shared" si="154"/>
        <v>Thursday</v>
      </c>
      <c r="AB1232" s="25" t="str">
        <f>VLOOKUP(U1232,'Currency Sheet'!A:C,3,)</f>
        <v>INR</v>
      </c>
      <c r="AC1232" s="67" t="str">
        <f>VLOOKUP(P1232,'Customer List'!B:D,3,)</f>
        <v>Local</v>
      </c>
    </row>
    <row r="1233" spans="1:29" hidden="1" x14ac:dyDescent="0.25">
      <c r="A1233" s="25">
        <f t="shared" si="156"/>
        <v>1232</v>
      </c>
      <c r="B1233" s="25" t="s">
        <v>1907</v>
      </c>
      <c r="C1233" s="45">
        <v>45852</v>
      </c>
      <c r="D1233" s="45">
        <v>45856</v>
      </c>
      <c r="E1233" s="8">
        <v>5</v>
      </c>
      <c r="F1233" s="8">
        <f t="shared" si="150"/>
        <v>440</v>
      </c>
      <c r="G1233" s="54">
        <f t="shared" si="155"/>
        <v>440</v>
      </c>
      <c r="H1233" s="25" t="s">
        <v>1908</v>
      </c>
      <c r="I1233" s="25"/>
      <c r="J1233" s="25">
        <v>1</v>
      </c>
      <c r="K1233" s="25">
        <v>1</v>
      </c>
      <c r="L1233" s="25">
        <f t="shared" si="151"/>
        <v>0</v>
      </c>
      <c r="M1233" s="25" t="s">
        <v>1947</v>
      </c>
      <c r="N1233" s="45">
        <v>45859</v>
      </c>
      <c r="O1233" s="54">
        <v>0</v>
      </c>
      <c r="P1233" s="25" t="s">
        <v>1909</v>
      </c>
      <c r="Q1233" s="25" t="s">
        <v>1954</v>
      </c>
      <c r="R1233" s="25" t="s">
        <v>1955</v>
      </c>
      <c r="S1233" s="3">
        <v>4</v>
      </c>
      <c r="T1233" s="55" t="s">
        <v>1948</v>
      </c>
      <c r="U1233" s="25" t="s">
        <v>611</v>
      </c>
      <c r="V1233" s="25" t="str">
        <f>VLOOKUP(P1233,'Customer List'!B:C,2,)</f>
        <v>Kolkata</v>
      </c>
      <c r="W1233" s="56"/>
      <c r="X1233" s="45"/>
      <c r="Y1233" s="25" t="str">
        <f t="shared" si="152"/>
        <v/>
      </c>
      <c r="Z1233" s="25" t="str">
        <f t="shared" si="153"/>
        <v>Monday</v>
      </c>
      <c r="AA1233" s="25" t="str">
        <f t="shared" si="154"/>
        <v/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hidden="1" x14ac:dyDescent="0.25">
      <c r="A1234" s="25">
        <f t="shared" si="156"/>
        <v>1233</v>
      </c>
      <c r="B1234" s="25">
        <v>16101586</v>
      </c>
      <c r="C1234" s="45">
        <v>45828</v>
      </c>
      <c r="D1234" s="45">
        <v>45856</v>
      </c>
      <c r="E1234" s="8">
        <v>238.5</v>
      </c>
      <c r="F1234" s="8">
        <f t="shared" si="150"/>
        <v>20988</v>
      </c>
      <c r="G1234" s="54">
        <f t="shared" si="155"/>
        <v>20988</v>
      </c>
      <c r="H1234" s="25" t="s">
        <v>1910</v>
      </c>
      <c r="I1234" s="25"/>
      <c r="J1234" s="25">
        <v>1</v>
      </c>
      <c r="K1234" s="25">
        <v>1</v>
      </c>
      <c r="L1234" s="25">
        <f t="shared" si="151"/>
        <v>0</v>
      </c>
      <c r="M1234" s="25" t="s">
        <v>1939</v>
      </c>
      <c r="N1234" s="45">
        <v>45859</v>
      </c>
      <c r="O1234" s="54">
        <v>35981</v>
      </c>
      <c r="P1234" s="25" t="s">
        <v>173</v>
      </c>
      <c r="Q1234" s="25">
        <v>58153433030</v>
      </c>
      <c r="R1234" s="25" t="s">
        <v>41</v>
      </c>
      <c r="S1234" s="3">
        <v>-20</v>
      </c>
      <c r="T1234" s="55"/>
      <c r="U1234" s="25" t="s">
        <v>2796</v>
      </c>
      <c r="V1234" s="25" t="str">
        <f>VLOOKUP(P1234,'Customer List'!B:C,2,)</f>
        <v>Kolkata</v>
      </c>
      <c r="W1234" s="56"/>
      <c r="X1234" s="45">
        <v>45860</v>
      </c>
      <c r="Y1234" s="25">
        <f t="shared" si="152"/>
        <v>1</v>
      </c>
      <c r="Z1234" s="25" t="str">
        <f t="shared" si="153"/>
        <v>Monday</v>
      </c>
      <c r="AA1234" s="25" t="str">
        <f t="shared" si="154"/>
        <v>Tuesday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hidden="1" x14ac:dyDescent="0.25">
      <c r="A1235" s="25">
        <f t="shared" si="156"/>
        <v>1234</v>
      </c>
      <c r="B1235" s="25" t="s">
        <v>1915</v>
      </c>
      <c r="C1235" s="45">
        <v>45850</v>
      </c>
      <c r="D1235" s="45">
        <v>45856</v>
      </c>
      <c r="E1235" s="8">
        <v>65.8</v>
      </c>
      <c r="F1235" s="8">
        <f t="shared" si="150"/>
        <v>5790.4</v>
      </c>
      <c r="G1235" s="54">
        <f t="shared" si="155"/>
        <v>5790.4</v>
      </c>
      <c r="H1235" s="25">
        <v>100202</v>
      </c>
      <c r="I1235" s="25" t="s">
        <v>60</v>
      </c>
      <c r="J1235" s="25">
        <v>1</v>
      </c>
      <c r="K1235" s="25">
        <v>1</v>
      </c>
      <c r="L1235" s="25">
        <f t="shared" si="151"/>
        <v>0</v>
      </c>
      <c r="M1235" s="25" t="s">
        <v>2004</v>
      </c>
      <c r="N1235" s="45">
        <v>45860</v>
      </c>
      <c r="O1235" s="54">
        <v>10636.1</v>
      </c>
      <c r="P1235" s="25" t="s">
        <v>333</v>
      </c>
      <c r="Q1235" s="25">
        <v>58153476765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Banglore</v>
      </c>
      <c r="W1235" s="56"/>
      <c r="X1235" s="45">
        <v>45861</v>
      </c>
      <c r="Y1235" s="25">
        <f t="shared" si="152"/>
        <v>1</v>
      </c>
      <c r="Z1235" s="25" t="str">
        <f t="shared" si="153"/>
        <v>Tuesday</v>
      </c>
      <c r="AA1235" s="25" t="str">
        <f t="shared" si="154"/>
        <v>Wednesday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hidden="1" x14ac:dyDescent="0.25">
      <c r="A1236" s="25">
        <f t="shared" si="156"/>
        <v>1235</v>
      </c>
      <c r="B1236" s="25" t="s">
        <v>1915</v>
      </c>
      <c r="C1236" s="45">
        <v>45850</v>
      </c>
      <c r="D1236" s="45">
        <v>45856</v>
      </c>
      <c r="E1236" s="8">
        <v>100.1</v>
      </c>
      <c r="F1236" s="8">
        <f t="shared" si="150"/>
        <v>8808.7999999999993</v>
      </c>
      <c r="G1236" s="54">
        <f t="shared" si="155"/>
        <v>8808.7999999999993</v>
      </c>
      <c r="H1236" s="25">
        <v>100204</v>
      </c>
      <c r="I1236" s="25" t="s">
        <v>62</v>
      </c>
      <c r="J1236" s="25">
        <v>1</v>
      </c>
      <c r="K1236" s="25">
        <v>1</v>
      </c>
      <c r="L1236" s="25">
        <f t="shared" si="151"/>
        <v>0</v>
      </c>
      <c r="M1236" s="25" t="s">
        <v>1930</v>
      </c>
      <c r="N1236" s="45">
        <v>45859</v>
      </c>
      <c r="O1236" s="54">
        <v>12226.5</v>
      </c>
      <c r="P1236" s="25" t="s">
        <v>1014</v>
      </c>
      <c r="Q1236" s="25">
        <v>58153432562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Mumbai</v>
      </c>
      <c r="W1236" s="56"/>
      <c r="X1236" s="45">
        <v>45860</v>
      </c>
      <c r="Y1236" s="25">
        <f t="shared" si="152"/>
        <v>1</v>
      </c>
      <c r="Z1236" s="25" t="str">
        <f t="shared" si="153"/>
        <v>Monday</v>
      </c>
      <c r="AA1236" s="25" t="str">
        <f t="shared" si="154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hidden="1" x14ac:dyDescent="0.25">
      <c r="A1237" s="25">
        <f t="shared" si="156"/>
        <v>1236</v>
      </c>
      <c r="B1237" s="25" t="s">
        <v>1915</v>
      </c>
      <c r="C1237" s="45">
        <v>45850</v>
      </c>
      <c r="D1237" s="45">
        <v>45856</v>
      </c>
      <c r="E1237" s="8">
        <v>173.6</v>
      </c>
      <c r="F1237" s="8">
        <f t="shared" si="150"/>
        <v>15276.8</v>
      </c>
      <c r="G1237" s="54">
        <f t="shared" si="155"/>
        <v>15276.8</v>
      </c>
      <c r="H1237" s="25">
        <v>100220</v>
      </c>
      <c r="I1237" s="25" t="s">
        <v>155</v>
      </c>
      <c r="J1237" s="25">
        <v>1</v>
      </c>
      <c r="K1237" s="25">
        <v>1</v>
      </c>
      <c r="L1237" s="25">
        <f t="shared" si="151"/>
        <v>0</v>
      </c>
      <c r="M1237" s="25" t="s">
        <v>1942</v>
      </c>
      <c r="N1237" s="45">
        <v>45859</v>
      </c>
      <c r="O1237" s="54">
        <v>24986</v>
      </c>
      <c r="P1237" s="25" t="s">
        <v>1912</v>
      </c>
      <c r="Q1237" s="25">
        <v>58153429681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Lucknow</v>
      </c>
      <c r="W1237" s="56"/>
      <c r="X1237" s="45">
        <v>45862</v>
      </c>
      <c r="Y1237" s="25">
        <f t="shared" si="152"/>
        <v>3</v>
      </c>
      <c r="Z1237" s="25" t="str">
        <f t="shared" si="153"/>
        <v>Monday</v>
      </c>
      <c r="AA1237" s="25" t="str">
        <f t="shared" si="154"/>
        <v>Thursday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hidden="1" x14ac:dyDescent="0.25">
      <c r="A1238" s="25">
        <f t="shared" si="156"/>
        <v>1237</v>
      </c>
      <c r="B1238" s="25" t="s">
        <v>1915</v>
      </c>
      <c r="C1238" s="45">
        <v>45850</v>
      </c>
      <c r="D1238" s="45">
        <v>45856</v>
      </c>
      <c r="E1238" s="8">
        <v>204.75</v>
      </c>
      <c r="F1238" s="8">
        <f t="shared" si="150"/>
        <v>18018</v>
      </c>
      <c r="G1238" s="54">
        <f t="shared" si="155"/>
        <v>18018</v>
      </c>
      <c r="H1238" s="25">
        <v>100742</v>
      </c>
      <c r="I1238" s="25" t="s">
        <v>2822</v>
      </c>
      <c r="J1238" s="25">
        <v>1</v>
      </c>
      <c r="K1238" s="25">
        <v>1</v>
      </c>
      <c r="L1238" s="25">
        <f t="shared" si="151"/>
        <v>0</v>
      </c>
      <c r="M1238" s="25" t="s">
        <v>2007</v>
      </c>
      <c r="N1238" s="45">
        <v>45860</v>
      </c>
      <c r="O1238" s="54">
        <v>20748</v>
      </c>
      <c r="P1238" s="25" t="s">
        <v>841</v>
      </c>
      <c r="Q1238" s="25">
        <v>58153479053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Hyderabad</v>
      </c>
      <c r="W1238" s="56"/>
      <c r="X1238" s="45">
        <v>45861</v>
      </c>
      <c r="Y1238" s="25">
        <f t="shared" si="152"/>
        <v>1</v>
      </c>
      <c r="Z1238" s="25" t="str">
        <f t="shared" si="153"/>
        <v>Tuesday</v>
      </c>
      <c r="AA1238" s="25" t="str">
        <f t="shared" si="154"/>
        <v>Wednesday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hidden="1" x14ac:dyDescent="0.25">
      <c r="A1239" s="25">
        <f t="shared" si="156"/>
        <v>1238</v>
      </c>
      <c r="B1239" s="25" t="s">
        <v>1915</v>
      </c>
      <c r="C1239" s="45">
        <v>45850</v>
      </c>
      <c r="D1239" s="45">
        <v>45856</v>
      </c>
      <c r="E1239" s="8">
        <v>121.1</v>
      </c>
      <c r="F1239" s="8">
        <f t="shared" si="150"/>
        <v>10656.8</v>
      </c>
      <c r="G1239" s="54">
        <f t="shared" si="155"/>
        <v>10656.8</v>
      </c>
      <c r="H1239" s="25">
        <v>101208</v>
      </c>
      <c r="I1239" s="25" t="s">
        <v>1281</v>
      </c>
      <c r="J1239" s="25">
        <v>1</v>
      </c>
      <c r="K1239" s="25">
        <v>1</v>
      </c>
      <c r="L1239" s="25">
        <f t="shared" si="151"/>
        <v>0</v>
      </c>
      <c r="M1239" s="25" t="s">
        <v>1942</v>
      </c>
      <c r="N1239" s="45">
        <v>45859</v>
      </c>
      <c r="O1239" s="54">
        <v>17429.75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152"/>
        <v>3</v>
      </c>
      <c r="Z1239" s="25" t="str">
        <f t="shared" si="153"/>
        <v>Monday</v>
      </c>
      <c r="AA1239" s="25" t="str">
        <f t="shared" si="154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hidden="1" x14ac:dyDescent="0.25">
      <c r="A1240" s="25">
        <f t="shared" si="156"/>
        <v>1239</v>
      </c>
      <c r="B1240" s="25" t="s">
        <v>1915</v>
      </c>
      <c r="C1240" s="45">
        <v>45850</v>
      </c>
      <c r="D1240" s="45">
        <v>45856</v>
      </c>
      <c r="E1240" s="8">
        <v>160.30000000000001</v>
      </c>
      <c r="F1240" s="8">
        <f t="shared" si="150"/>
        <v>14106.400000000001</v>
      </c>
      <c r="G1240" s="54">
        <f t="shared" si="155"/>
        <v>56425.600000000006</v>
      </c>
      <c r="H1240" s="25">
        <v>101320</v>
      </c>
      <c r="I1240" s="25" t="s">
        <v>2823</v>
      </c>
      <c r="J1240" s="25">
        <v>4</v>
      </c>
      <c r="K1240" s="25">
        <v>4</v>
      </c>
      <c r="L1240" s="25">
        <f t="shared" si="151"/>
        <v>0</v>
      </c>
      <c r="M1240" s="25" t="s">
        <v>1943</v>
      </c>
      <c r="N1240" s="45">
        <v>45859</v>
      </c>
      <c r="O1240" s="54">
        <v>99386</v>
      </c>
      <c r="P1240" s="25" t="s">
        <v>253</v>
      </c>
      <c r="Q1240" s="25">
        <v>58153430226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Gujrat</v>
      </c>
      <c r="W1240" s="56"/>
      <c r="X1240" s="45">
        <v>45861</v>
      </c>
      <c r="Y1240" s="25">
        <f t="shared" si="152"/>
        <v>2</v>
      </c>
      <c r="Z1240" s="25" t="str">
        <f t="shared" si="153"/>
        <v>Monday</v>
      </c>
      <c r="AA1240" s="25" t="str">
        <f t="shared" si="154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hidden="1" x14ac:dyDescent="0.25">
      <c r="A1241" s="25">
        <f t="shared" si="156"/>
        <v>1240</v>
      </c>
      <c r="B1241" s="25" t="s">
        <v>1915</v>
      </c>
      <c r="C1241" s="45">
        <v>45850</v>
      </c>
      <c r="D1241" s="45">
        <v>45856</v>
      </c>
      <c r="E1241" s="8">
        <v>147.69999999999999</v>
      </c>
      <c r="F1241" s="8">
        <f t="shared" si="150"/>
        <v>12997.599999999999</v>
      </c>
      <c r="G1241" s="54">
        <f t="shared" si="155"/>
        <v>12997.599999999999</v>
      </c>
      <c r="H1241" s="25">
        <v>102016</v>
      </c>
      <c r="I1241" s="25" t="s">
        <v>1434</v>
      </c>
      <c r="J1241" s="25">
        <v>1</v>
      </c>
      <c r="K1241" s="25">
        <v>1</v>
      </c>
      <c r="L1241" s="25">
        <f t="shared" si="151"/>
        <v>0</v>
      </c>
      <c r="M1241" s="25" t="s">
        <v>2007</v>
      </c>
      <c r="N1241" s="45">
        <v>45860</v>
      </c>
      <c r="O1241" s="54">
        <v>16036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52"/>
        <v>1</v>
      </c>
      <c r="Z1241" s="25" t="str">
        <f t="shared" si="153"/>
        <v>Tuesday</v>
      </c>
      <c r="AA1241" s="25" t="str">
        <f t="shared" si="154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hidden="1" x14ac:dyDescent="0.25">
      <c r="A1242" s="25">
        <f t="shared" si="156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50"/>
        <v>15972</v>
      </c>
      <c r="G1242" s="54">
        <f t="shared" si="155"/>
        <v>15972</v>
      </c>
      <c r="H1242" s="25">
        <v>103040</v>
      </c>
      <c r="I1242" s="25" t="s">
        <v>2824</v>
      </c>
      <c r="J1242" s="25">
        <v>1</v>
      </c>
      <c r="K1242" s="25">
        <v>1</v>
      </c>
      <c r="L1242" s="25">
        <f t="shared" si="151"/>
        <v>0</v>
      </c>
      <c r="M1242" s="25" t="s">
        <v>2007</v>
      </c>
      <c r="N1242" s="45">
        <v>45860</v>
      </c>
      <c r="O1242" s="54">
        <v>18392</v>
      </c>
      <c r="P1242" s="25" t="s">
        <v>841</v>
      </c>
      <c r="Q1242" s="25">
        <v>58153479053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Hyderabad</v>
      </c>
      <c r="W1242" s="56"/>
      <c r="X1242" s="45">
        <v>45861</v>
      </c>
      <c r="Y1242" s="25">
        <f t="shared" si="152"/>
        <v>1</v>
      </c>
      <c r="Z1242" s="25" t="str">
        <f t="shared" si="153"/>
        <v>Tuesday</v>
      </c>
      <c r="AA1242" s="25" t="str">
        <f t="shared" si="154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hidden="1" x14ac:dyDescent="0.25">
      <c r="A1243" s="25">
        <f t="shared" si="156"/>
        <v>1242</v>
      </c>
      <c r="B1243" s="25" t="s">
        <v>1915</v>
      </c>
      <c r="C1243" s="45">
        <v>45850</v>
      </c>
      <c r="D1243" s="45">
        <v>45856</v>
      </c>
      <c r="E1243" s="8">
        <v>181.5</v>
      </c>
      <c r="F1243" s="8">
        <f t="shared" si="150"/>
        <v>15972</v>
      </c>
      <c r="G1243" s="54">
        <f t="shared" si="155"/>
        <v>15972</v>
      </c>
      <c r="H1243" s="25">
        <v>103134</v>
      </c>
      <c r="I1243" s="25" t="s">
        <v>1439</v>
      </c>
      <c r="J1243" s="25">
        <v>1</v>
      </c>
      <c r="K1243" s="25">
        <v>1</v>
      </c>
      <c r="L1243" s="25">
        <f t="shared" si="151"/>
        <v>0</v>
      </c>
      <c r="M1243" s="25" t="s">
        <v>1923</v>
      </c>
      <c r="N1243" s="45">
        <v>45857</v>
      </c>
      <c r="O1243" s="54">
        <v>26257</v>
      </c>
      <c r="P1243" s="25" t="s">
        <v>1900</v>
      </c>
      <c r="Q1243" s="25">
        <v>58153395974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Banglore</v>
      </c>
      <c r="W1243" s="56"/>
      <c r="X1243" s="45">
        <v>45858</v>
      </c>
      <c r="Y1243" s="25">
        <f t="shared" si="152"/>
        <v>1</v>
      </c>
      <c r="Z1243" s="25" t="str">
        <f t="shared" si="153"/>
        <v>Saturday</v>
      </c>
      <c r="AA1243" s="25" t="str">
        <f t="shared" si="154"/>
        <v>Sunday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hidden="1" x14ac:dyDescent="0.25">
      <c r="A1244" s="25">
        <f t="shared" si="156"/>
        <v>1243</v>
      </c>
      <c r="B1244" s="25" t="s">
        <v>1915</v>
      </c>
      <c r="C1244" s="45">
        <v>45850</v>
      </c>
      <c r="D1244" s="45">
        <v>45856</v>
      </c>
      <c r="E1244" s="8">
        <v>132</v>
      </c>
      <c r="F1244" s="8">
        <f t="shared" si="150"/>
        <v>11616</v>
      </c>
      <c r="G1244" s="54">
        <f t="shared" si="155"/>
        <v>11616</v>
      </c>
      <c r="H1244" s="25">
        <v>104441</v>
      </c>
      <c r="I1244" s="25" t="s">
        <v>2825</v>
      </c>
      <c r="J1244" s="25">
        <v>1</v>
      </c>
      <c r="K1244" s="25">
        <v>1</v>
      </c>
      <c r="L1244" s="25">
        <f t="shared" si="151"/>
        <v>0</v>
      </c>
      <c r="M1244" s="25" t="s">
        <v>1942</v>
      </c>
      <c r="N1244" s="45">
        <v>45859</v>
      </c>
      <c r="O1244" s="54">
        <v>17732</v>
      </c>
      <c r="P1244" s="25" t="s">
        <v>1912</v>
      </c>
      <c r="Q1244" s="25">
        <v>58153429681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Lucknow</v>
      </c>
      <c r="W1244" s="56"/>
      <c r="X1244" s="45">
        <v>45862</v>
      </c>
      <c r="Y1244" s="25">
        <f t="shared" si="152"/>
        <v>3</v>
      </c>
      <c r="Z1244" s="25" t="str">
        <f t="shared" si="153"/>
        <v>Monday</v>
      </c>
      <c r="AA1244" s="25" t="str">
        <f t="shared" si="154"/>
        <v>Thursday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hidden="1" x14ac:dyDescent="0.25">
      <c r="A1245" s="25">
        <f t="shared" si="156"/>
        <v>1244</v>
      </c>
      <c r="B1245" s="25" t="s">
        <v>1915</v>
      </c>
      <c r="C1245" s="45">
        <v>45850</v>
      </c>
      <c r="D1245" s="45">
        <v>45856</v>
      </c>
      <c r="E1245" s="8">
        <v>86.8</v>
      </c>
      <c r="F1245" s="8">
        <f t="shared" si="150"/>
        <v>7638.4</v>
      </c>
      <c r="G1245" s="54">
        <f t="shared" si="155"/>
        <v>7638.4</v>
      </c>
      <c r="H1245" s="25">
        <v>104447</v>
      </c>
      <c r="I1245" s="25" t="s">
        <v>1629</v>
      </c>
      <c r="J1245" s="25">
        <v>1</v>
      </c>
      <c r="K1245" s="25">
        <v>1</v>
      </c>
      <c r="L1245" s="25">
        <f t="shared" si="151"/>
        <v>0</v>
      </c>
      <c r="M1245" s="25" t="s">
        <v>2007</v>
      </c>
      <c r="N1245" s="45">
        <v>45860</v>
      </c>
      <c r="O1245" s="54">
        <v>9424</v>
      </c>
      <c r="P1245" s="25" t="s">
        <v>841</v>
      </c>
      <c r="Q1245" s="25">
        <v>58153479053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Hyderabad</v>
      </c>
      <c r="W1245" s="56"/>
      <c r="X1245" s="45">
        <v>45861</v>
      </c>
      <c r="Y1245" s="25">
        <f t="shared" si="152"/>
        <v>1</v>
      </c>
      <c r="Z1245" s="25" t="str">
        <f t="shared" si="153"/>
        <v>Tuesday</v>
      </c>
      <c r="AA1245" s="25" t="str">
        <f t="shared" si="154"/>
        <v>Wednesday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hidden="1" x14ac:dyDescent="0.25">
      <c r="A1246" s="25">
        <f t="shared" si="156"/>
        <v>1245</v>
      </c>
      <c r="B1246" s="25" t="s">
        <v>1915</v>
      </c>
      <c r="C1246" s="45">
        <v>45850</v>
      </c>
      <c r="D1246" s="45">
        <v>45856</v>
      </c>
      <c r="E1246" s="8">
        <v>153</v>
      </c>
      <c r="F1246" s="8">
        <f t="shared" si="150"/>
        <v>13464</v>
      </c>
      <c r="G1246" s="54">
        <f t="shared" si="155"/>
        <v>13464</v>
      </c>
      <c r="H1246" s="25">
        <v>104725</v>
      </c>
      <c r="I1246" s="25" t="s">
        <v>2826</v>
      </c>
      <c r="J1246" s="25">
        <v>1</v>
      </c>
      <c r="K1246" s="25">
        <v>1</v>
      </c>
      <c r="L1246" s="25">
        <f t="shared" si="151"/>
        <v>0</v>
      </c>
      <c r="M1246" s="25" t="s">
        <v>1927</v>
      </c>
      <c r="N1246" s="45">
        <v>45859</v>
      </c>
      <c r="O1246" s="54">
        <v>17442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52"/>
        <v>1</v>
      </c>
      <c r="Z1246" s="25" t="str">
        <f t="shared" si="153"/>
        <v>Monday</v>
      </c>
      <c r="AA1246" s="25" t="str">
        <f t="shared" si="154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hidden="1" x14ac:dyDescent="0.25">
      <c r="A1247" s="25">
        <f t="shared" si="156"/>
        <v>1246</v>
      </c>
      <c r="B1247" s="25" t="s">
        <v>1915</v>
      </c>
      <c r="C1247" s="45">
        <v>45850</v>
      </c>
      <c r="D1247" s="45">
        <v>45856</v>
      </c>
      <c r="E1247" s="8">
        <v>205.1</v>
      </c>
      <c r="F1247" s="8">
        <f t="shared" si="150"/>
        <v>18048.8</v>
      </c>
      <c r="G1247" s="54">
        <f t="shared" si="155"/>
        <v>18048.8</v>
      </c>
      <c r="H1247" s="25">
        <v>105008</v>
      </c>
      <c r="I1247" s="25" t="s">
        <v>2827</v>
      </c>
      <c r="J1247" s="25">
        <v>1</v>
      </c>
      <c r="K1247" s="25">
        <v>1</v>
      </c>
      <c r="L1247" s="25">
        <f t="shared" si="151"/>
        <v>0</v>
      </c>
      <c r="M1247" s="25" t="s">
        <v>1927</v>
      </c>
      <c r="N1247" s="45">
        <v>45859</v>
      </c>
      <c r="O1247" s="54">
        <v>25051.5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52"/>
        <v>1</v>
      </c>
      <c r="Z1247" s="25" t="str">
        <f t="shared" si="153"/>
        <v>Monday</v>
      </c>
      <c r="AA1247" s="25" t="str">
        <f t="shared" si="154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hidden="1" x14ac:dyDescent="0.25">
      <c r="A1248" s="25">
        <f t="shared" si="156"/>
        <v>1247</v>
      </c>
      <c r="B1248" s="25" t="s">
        <v>1915</v>
      </c>
      <c r="C1248" s="45">
        <v>45850</v>
      </c>
      <c r="D1248" s="45">
        <v>45856</v>
      </c>
      <c r="E1248" s="8">
        <v>330</v>
      </c>
      <c r="F1248" s="8">
        <f t="shared" si="150"/>
        <v>29040</v>
      </c>
      <c r="G1248" s="54">
        <f t="shared" si="155"/>
        <v>29040</v>
      </c>
      <c r="H1248" s="25">
        <v>108740</v>
      </c>
      <c r="I1248" s="25" t="s">
        <v>2828</v>
      </c>
      <c r="J1248" s="25">
        <v>1</v>
      </c>
      <c r="K1248" s="25">
        <v>1</v>
      </c>
      <c r="L1248" s="25">
        <f t="shared" si="151"/>
        <v>0</v>
      </c>
      <c r="M1248" s="25" t="s">
        <v>1934</v>
      </c>
      <c r="N1248" s="45">
        <v>45859</v>
      </c>
      <c r="O1248" s="54">
        <v>37620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52"/>
        <v>1</v>
      </c>
      <c r="Z1248" s="25" t="str">
        <f t="shared" si="153"/>
        <v>Monday</v>
      </c>
      <c r="AA1248" s="25" t="str">
        <f t="shared" si="154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hidden="1" x14ac:dyDescent="0.25">
      <c r="A1249" s="25">
        <f t="shared" si="156"/>
        <v>1248</v>
      </c>
      <c r="B1249" s="25" t="s">
        <v>1915</v>
      </c>
      <c r="C1249" s="45">
        <v>45850</v>
      </c>
      <c r="D1249" s="45">
        <v>45856</v>
      </c>
      <c r="E1249" s="8">
        <v>187.6</v>
      </c>
      <c r="F1249" s="8">
        <f t="shared" si="150"/>
        <v>16508.8</v>
      </c>
      <c r="G1249" s="54">
        <f t="shared" si="155"/>
        <v>16508.8</v>
      </c>
      <c r="H1249" s="25">
        <v>109828</v>
      </c>
      <c r="I1249" s="25" t="s">
        <v>2829</v>
      </c>
      <c r="J1249" s="25">
        <v>1</v>
      </c>
      <c r="K1249" s="25">
        <v>1</v>
      </c>
      <c r="L1249" s="25">
        <f t="shared" si="151"/>
        <v>0</v>
      </c>
      <c r="M1249" s="25" t="s">
        <v>1942</v>
      </c>
      <c r="N1249" s="45">
        <v>45859</v>
      </c>
      <c r="O1249" s="54">
        <v>27001</v>
      </c>
      <c r="P1249" s="25" t="s">
        <v>1912</v>
      </c>
      <c r="Q1249" s="25">
        <v>58153429681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Lucknow</v>
      </c>
      <c r="W1249" s="56"/>
      <c r="X1249" s="45">
        <v>45862</v>
      </c>
      <c r="Y1249" s="25">
        <f t="shared" si="152"/>
        <v>3</v>
      </c>
      <c r="Z1249" s="25" t="str">
        <f t="shared" si="153"/>
        <v>Monday</v>
      </c>
      <c r="AA1249" s="25" t="str">
        <f t="shared" si="154"/>
        <v>Thursday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hidden="1" x14ac:dyDescent="0.25">
      <c r="A1250" s="25">
        <f t="shared" si="156"/>
        <v>1249</v>
      </c>
      <c r="B1250" s="25" t="s">
        <v>1915</v>
      </c>
      <c r="C1250" s="45">
        <v>45850</v>
      </c>
      <c r="D1250" s="45">
        <v>45856</v>
      </c>
      <c r="E1250" s="8">
        <v>144.19999999999999</v>
      </c>
      <c r="F1250" s="8">
        <f t="shared" si="150"/>
        <v>12689.599999999999</v>
      </c>
      <c r="G1250" s="54">
        <f t="shared" si="155"/>
        <v>12689.599999999999</v>
      </c>
      <c r="H1250" s="25">
        <v>118106</v>
      </c>
      <c r="I1250" s="25" t="s">
        <v>2830</v>
      </c>
      <c r="J1250" s="25">
        <v>1</v>
      </c>
      <c r="K1250" s="25">
        <v>1</v>
      </c>
      <c r="L1250" s="25">
        <f t="shared" si="151"/>
        <v>0</v>
      </c>
      <c r="M1250" s="25" t="s">
        <v>1934</v>
      </c>
      <c r="N1250" s="45">
        <v>45859</v>
      </c>
      <c r="O1250" s="54">
        <v>17613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152"/>
        <v>1</v>
      </c>
      <c r="Z1250" s="25" t="str">
        <f t="shared" si="153"/>
        <v>Monday</v>
      </c>
      <c r="AA1250" s="25" t="str">
        <f t="shared" si="154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hidden="1" x14ac:dyDescent="0.25">
      <c r="A1251" s="25">
        <f t="shared" si="156"/>
        <v>1250</v>
      </c>
      <c r="B1251" s="25" t="s">
        <v>1915</v>
      </c>
      <c r="C1251" s="45">
        <v>45850</v>
      </c>
      <c r="D1251" s="45">
        <v>45856</v>
      </c>
      <c r="E1251" s="8">
        <v>219</v>
      </c>
      <c r="F1251" s="8">
        <f t="shared" si="150"/>
        <v>19272</v>
      </c>
      <c r="G1251" s="54">
        <f t="shared" si="155"/>
        <v>19272</v>
      </c>
      <c r="H1251" s="25">
        <v>123173</v>
      </c>
      <c r="I1251" s="25" t="s">
        <v>2831</v>
      </c>
      <c r="J1251" s="25">
        <v>1</v>
      </c>
      <c r="K1251" s="25">
        <v>1</v>
      </c>
      <c r="L1251" s="25">
        <f t="shared" si="151"/>
        <v>0</v>
      </c>
      <c r="M1251" s="25" t="s">
        <v>1945</v>
      </c>
      <c r="N1251" s="45">
        <v>45859</v>
      </c>
      <c r="O1251" s="54">
        <v>31682</v>
      </c>
      <c r="P1251" s="25" t="s">
        <v>253</v>
      </c>
      <c r="Q1251" s="25">
        <v>58153430226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Gujrat</v>
      </c>
      <c r="W1251" s="56"/>
      <c r="X1251" s="45">
        <v>45861</v>
      </c>
      <c r="Y1251" s="25">
        <f t="shared" si="152"/>
        <v>2</v>
      </c>
      <c r="Z1251" s="25" t="str">
        <f t="shared" si="153"/>
        <v>Monday</v>
      </c>
      <c r="AA1251" s="25" t="str">
        <f t="shared" si="154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hidden="1" x14ac:dyDescent="0.25">
      <c r="A1252" s="25">
        <f t="shared" si="156"/>
        <v>1251</v>
      </c>
      <c r="B1252" s="25" t="s">
        <v>1915</v>
      </c>
      <c r="C1252" s="45">
        <v>45850</v>
      </c>
      <c r="D1252" s="45">
        <v>45856</v>
      </c>
      <c r="E1252" s="8">
        <v>189.75</v>
      </c>
      <c r="F1252" s="8">
        <f t="shared" si="150"/>
        <v>16698</v>
      </c>
      <c r="G1252" s="54">
        <f t="shared" si="155"/>
        <v>16698</v>
      </c>
      <c r="H1252" s="25">
        <v>126419</v>
      </c>
      <c r="I1252" s="25" t="s">
        <v>2832</v>
      </c>
      <c r="J1252" s="25">
        <v>1</v>
      </c>
      <c r="K1252" s="25">
        <v>1</v>
      </c>
      <c r="L1252" s="25">
        <f t="shared" si="151"/>
        <v>0</v>
      </c>
      <c r="M1252" s="25" t="s">
        <v>2007</v>
      </c>
      <c r="N1252" s="45">
        <v>45860</v>
      </c>
      <c r="O1252" s="54">
        <v>19228</v>
      </c>
      <c r="P1252" s="25" t="s">
        <v>841</v>
      </c>
      <c r="Q1252" s="25">
        <v>58153479053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Hyderabad</v>
      </c>
      <c r="W1252" s="56"/>
      <c r="X1252" s="45">
        <v>45861</v>
      </c>
      <c r="Y1252" s="25">
        <f t="shared" si="152"/>
        <v>1</v>
      </c>
      <c r="Z1252" s="25" t="str">
        <f t="shared" si="153"/>
        <v>Tuesday</v>
      </c>
      <c r="AA1252" s="25" t="str">
        <f t="shared" si="154"/>
        <v>Wednesday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hidden="1" x14ac:dyDescent="0.25">
      <c r="A1253" s="25">
        <f t="shared" si="156"/>
        <v>1252</v>
      </c>
      <c r="B1253" s="25" t="s">
        <v>1915</v>
      </c>
      <c r="C1253" s="45">
        <v>45850</v>
      </c>
      <c r="D1253" s="45">
        <v>45856</v>
      </c>
      <c r="E1253" s="8">
        <v>237</v>
      </c>
      <c r="F1253" s="8">
        <f t="shared" si="150"/>
        <v>20856</v>
      </c>
      <c r="G1253" s="54">
        <f t="shared" si="155"/>
        <v>20856</v>
      </c>
      <c r="H1253" s="25">
        <v>127527</v>
      </c>
      <c r="I1253" s="25" t="s">
        <v>2833</v>
      </c>
      <c r="J1253" s="25">
        <v>1</v>
      </c>
      <c r="K1253" s="25">
        <v>1</v>
      </c>
      <c r="L1253" s="25">
        <f t="shared" si="151"/>
        <v>0</v>
      </c>
      <c r="M1253" s="25" t="s">
        <v>1942</v>
      </c>
      <c r="N1253" s="45">
        <v>45859</v>
      </c>
      <c r="O1253" s="54">
        <v>31837</v>
      </c>
      <c r="P1253" s="25" t="s">
        <v>1912</v>
      </c>
      <c r="Q1253" s="25">
        <v>58153429681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Lucknow</v>
      </c>
      <c r="W1253" s="56"/>
      <c r="X1253" s="45">
        <v>45862</v>
      </c>
      <c r="Y1253" s="25">
        <f t="shared" si="152"/>
        <v>3</v>
      </c>
      <c r="Z1253" s="25" t="str">
        <f t="shared" si="153"/>
        <v>Monday</v>
      </c>
      <c r="AA1253" s="25" t="str">
        <f t="shared" si="154"/>
        <v>Thursday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hidden="1" x14ac:dyDescent="0.25">
      <c r="A1254" s="25">
        <f t="shared" si="156"/>
        <v>1253</v>
      </c>
      <c r="B1254" s="25" t="s">
        <v>1915</v>
      </c>
      <c r="C1254" s="45">
        <v>45850</v>
      </c>
      <c r="D1254" s="45">
        <v>45856</v>
      </c>
      <c r="E1254" s="8">
        <v>102.9</v>
      </c>
      <c r="F1254" s="8">
        <f t="shared" si="150"/>
        <v>9055.2000000000007</v>
      </c>
      <c r="G1254" s="54">
        <f t="shared" si="155"/>
        <v>9055.2000000000007</v>
      </c>
      <c r="H1254" s="25">
        <v>135913</v>
      </c>
      <c r="I1254" s="25" t="s">
        <v>2834</v>
      </c>
      <c r="J1254" s="25">
        <v>1</v>
      </c>
      <c r="K1254" s="25">
        <v>1</v>
      </c>
      <c r="L1254" s="25">
        <f t="shared" si="151"/>
        <v>0</v>
      </c>
      <c r="M1254" s="25" t="s">
        <v>2005</v>
      </c>
      <c r="N1254" s="45">
        <v>45860</v>
      </c>
      <c r="O1254" s="54">
        <v>15662.5</v>
      </c>
      <c r="P1254" s="25" t="s">
        <v>1913</v>
      </c>
      <c r="Q1254" s="25" t="s">
        <v>2000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Chandigarh</v>
      </c>
      <c r="W1254" s="56"/>
      <c r="X1254" s="45">
        <v>45861</v>
      </c>
      <c r="Y1254" s="25">
        <f t="shared" si="152"/>
        <v>1</v>
      </c>
      <c r="Z1254" s="25" t="str">
        <f t="shared" si="153"/>
        <v>Tuesday</v>
      </c>
      <c r="AA1254" s="25" t="str">
        <f t="shared" si="154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hidden="1" x14ac:dyDescent="0.25">
      <c r="A1255" s="25">
        <f t="shared" si="156"/>
        <v>1254</v>
      </c>
      <c r="B1255" s="25" t="s">
        <v>1915</v>
      </c>
      <c r="C1255" s="45">
        <v>45850</v>
      </c>
      <c r="D1255" s="45">
        <v>45856</v>
      </c>
      <c r="E1255" s="8">
        <v>90.3</v>
      </c>
      <c r="F1255" s="8">
        <f t="shared" si="150"/>
        <v>7946.4</v>
      </c>
      <c r="G1255" s="54">
        <f t="shared" si="155"/>
        <v>7946.4</v>
      </c>
      <c r="H1255" s="25">
        <v>141705</v>
      </c>
      <c r="I1255" s="25" t="s">
        <v>2835</v>
      </c>
      <c r="J1255" s="25">
        <v>1</v>
      </c>
      <c r="K1255" s="25">
        <v>1</v>
      </c>
      <c r="L1255" s="25">
        <f t="shared" si="151"/>
        <v>0</v>
      </c>
      <c r="M1255" s="25" t="s">
        <v>1946</v>
      </c>
      <c r="N1255" s="45">
        <v>45859</v>
      </c>
      <c r="O1255" s="54">
        <v>0</v>
      </c>
      <c r="P1255" s="25" t="s">
        <v>173</v>
      </c>
      <c r="Q1255" s="25">
        <v>58153433030</v>
      </c>
      <c r="R1255" s="25" t="s">
        <v>41</v>
      </c>
      <c r="S1255" s="3">
        <v>4</v>
      </c>
      <c r="T1255" s="55" t="s">
        <v>610</v>
      </c>
      <c r="U1255" s="25" t="s">
        <v>19</v>
      </c>
      <c r="V1255" s="25" t="str">
        <f>VLOOKUP(P1255,'Customer List'!B:C,2,)</f>
        <v>Kolkata</v>
      </c>
      <c r="W1255" s="56"/>
      <c r="X1255" s="45">
        <v>45860</v>
      </c>
      <c r="Y1255" s="25">
        <f t="shared" si="152"/>
        <v>1</v>
      </c>
      <c r="Z1255" s="25" t="str">
        <f t="shared" si="153"/>
        <v>Monday</v>
      </c>
      <c r="AA1255" s="25" t="str">
        <f t="shared" si="154"/>
        <v>Tuesday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hidden="1" x14ac:dyDescent="0.25">
      <c r="A1256" s="25">
        <f t="shared" si="156"/>
        <v>1255</v>
      </c>
      <c r="B1256" s="25" t="s">
        <v>1915</v>
      </c>
      <c r="C1256" s="45">
        <v>45850</v>
      </c>
      <c r="D1256" s="45">
        <v>45856</v>
      </c>
      <c r="E1256" s="8">
        <v>202.5</v>
      </c>
      <c r="F1256" s="8">
        <f t="shared" si="150"/>
        <v>17820</v>
      </c>
      <c r="G1256" s="54">
        <f t="shared" si="155"/>
        <v>17820</v>
      </c>
      <c r="H1256" s="25">
        <v>152423</v>
      </c>
      <c r="I1256" s="25" t="s">
        <v>2836</v>
      </c>
      <c r="J1256" s="25">
        <v>1</v>
      </c>
      <c r="K1256" s="25">
        <v>1</v>
      </c>
      <c r="L1256" s="25">
        <f t="shared" si="151"/>
        <v>0</v>
      </c>
      <c r="M1256" s="25" t="s">
        <v>2007</v>
      </c>
      <c r="N1256" s="45">
        <v>45860</v>
      </c>
      <c r="O1256" s="54">
        <v>20520</v>
      </c>
      <c r="P1256" s="25" t="s">
        <v>841</v>
      </c>
      <c r="Q1256" s="25">
        <v>58153479053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Hyderabad</v>
      </c>
      <c r="W1256" s="56"/>
      <c r="X1256" s="45">
        <v>45861</v>
      </c>
      <c r="Y1256" s="25">
        <f t="shared" si="152"/>
        <v>1</v>
      </c>
      <c r="Z1256" s="25" t="str">
        <f t="shared" si="153"/>
        <v>Tuesday</v>
      </c>
      <c r="AA1256" s="25" t="str">
        <f t="shared" si="154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hidden="1" x14ac:dyDescent="0.25">
      <c r="A1257" s="25">
        <f t="shared" si="156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50"/>
        <v>17001.599999999999</v>
      </c>
      <c r="G1257" s="54">
        <f t="shared" si="155"/>
        <v>34003.199999999997</v>
      </c>
      <c r="H1257" s="25">
        <v>156604</v>
      </c>
      <c r="I1257" s="25" t="s">
        <v>2837</v>
      </c>
      <c r="J1257" s="25">
        <v>2</v>
      </c>
      <c r="K1257" s="25">
        <v>2</v>
      </c>
      <c r="L1257" s="25">
        <f t="shared" si="151"/>
        <v>0</v>
      </c>
      <c r="M1257" s="25" t="s">
        <v>1924</v>
      </c>
      <c r="N1257" s="45">
        <v>45857</v>
      </c>
      <c r="O1257" s="54">
        <v>59892</v>
      </c>
      <c r="P1257" s="25" t="s">
        <v>1900</v>
      </c>
      <c r="Q1257" s="25">
        <v>58153395974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Banglore</v>
      </c>
      <c r="W1257" s="56"/>
      <c r="X1257" s="45">
        <v>45858</v>
      </c>
      <c r="Y1257" s="25">
        <f t="shared" si="152"/>
        <v>1</v>
      </c>
      <c r="Z1257" s="25" t="str">
        <f t="shared" si="153"/>
        <v>Saturday</v>
      </c>
      <c r="AA1257" s="25" t="str">
        <f t="shared" si="154"/>
        <v>Sunday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hidden="1" x14ac:dyDescent="0.25">
      <c r="A1258" s="25">
        <f t="shared" si="156"/>
        <v>1257</v>
      </c>
      <c r="B1258" s="25" t="s">
        <v>1915</v>
      </c>
      <c r="C1258" s="45">
        <v>45850</v>
      </c>
      <c r="D1258" s="45">
        <v>45856</v>
      </c>
      <c r="E1258" s="8">
        <v>193.2</v>
      </c>
      <c r="F1258" s="8">
        <f t="shared" si="150"/>
        <v>17001.599999999999</v>
      </c>
      <c r="G1258" s="54">
        <f t="shared" si="155"/>
        <v>51004.799999999996</v>
      </c>
      <c r="H1258" s="25">
        <v>156604</v>
      </c>
      <c r="I1258" s="25" t="s">
        <v>2837</v>
      </c>
      <c r="J1258" s="25">
        <v>3</v>
      </c>
      <c r="K1258" s="25">
        <v>3</v>
      </c>
      <c r="L1258" s="25">
        <f t="shared" si="151"/>
        <v>0</v>
      </c>
      <c r="M1258" s="25" t="s">
        <v>1945</v>
      </c>
      <c r="N1258" s="45">
        <v>45859</v>
      </c>
      <c r="O1258" s="54">
        <v>89838</v>
      </c>
      <c r="P1258" s="25" t="s">
        <v>253</v>
      </c>
      <c r="Q1258" s="25">
        <v>58153430226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Gujrat</v>
      </c>
      <c r="W1258" s="56"/>
      <c r="X1258" s="45">
        <v>45861</v>
      </c>
      <c r="Y1258" s="25">
        <f t="shared" si="152"/>
        <v>2</v>
      </c>
      <c r="Z1258" s="25" t="str">
        <f t="shared" si="153"/>
        <v>Monday</v>
      </c>
      <c r="AA1258" s="25" t="str">
        <f t="shared" si="154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hidden="1" x14ac:dyDescent="0.25">
      <c r="A1259" s="25">
        <f t="shared" si="156"/>
        <v>1258</v>
      </c>
      <c r="B1259" s="25" t="s">
        <v>1915</v>
      </c>
      <c r="C1259" s="45">
        <v>45850</v>
      </c>
      <c r="D1259" s="45">
        <v>45856</v>
      </c>
      <c r="E1259" s="8">
        <v>37.799999999999997</v>
      </c>
      <c r="F1259" s="8">
        <f t="shared" si="150"/>
        <v>3326.3999999999996</v>
      </c>
      <c r="G1259" s="54">
        <f t="shared" si="155"/>
        <v>3326.3999999999996</v>
      </c>
      <c r="H1259" s="25">
        <v>157309</v>
      </c>
      <c r="I1259" s="25" t="s">
        <v>2838</v>
      </c>
      <c r="J1259" s="25">
        <v>1</v>
      </c>
      <c r="K1259" s="25">
        <v>1</v>
      </c>
      <c r="L1259" s="25">
        <f t="shared" si="151"/>
        <v>0</v>
      </c>
      <c r="M1259" s="25" t="s">
        <v>1946</v>
      </c>
      <c r="N1259" s="45">
        <v>45859</v>
      </c>
      <c r="O1259" s="54">
        <v>0</v>
      </c>
      <c r="P1259" s="25" t="s">
        <v>173</v>
      </c>
      <c r="Q1259" s="25">
        <v>58153433030</v>
      </c>
      <c r="R1259" s="25" t="s">
        <v>41</v>
      </c>
      <c r="S1259" s="3">
        <v>4</v>
      </c>
      <c r="T1259" s="55" t="s">
        <v>610</v>
      </c>
      <c r="U1259" s="25" t="s">
        <v>19</v>
      </c>
      <c r="V1259" s="25" t="str">
        <f>VLOOKUP(P1259,'Customer List'!B:C,2,)</f>
        <v>Kolkata</v>
      </c>
      <c r="W1259" s="56"/>
      <c r="X1259" s="45">
        <v>45860</v>
      </c>
      <c r="Y1259" s="25">
        <f t="shared" si="152"/>
        <v>1</v>
      </c>
      <c r="Z1259" s="25" t="str">
        <f t="shared" si="153"/>
        <v>Monday</v>
      </c>
      <c r="AA1259" s="25" t="str">
        <f t="shared" si="154"/>
        <v>Tuesday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hidden="1" x14ac:dyDescent="0.25">
      <c r="A1260" s="25">
        <f t="shared" si="156"/>
        <v>1259</v>
      </c>
      <c r="B1260" s="25" t="s">
        <v>1915</v>
      </c>
      <c r="C1260" s="45">
        <v>45850</v>
      </c>
      <c r="D1260" s="45">
        <v>45856</v>
      </c>
      <c r="E1260" s="8">
        <v>196</v>
      </c>
      <c r="F1260" s="8">
        <f t="shared" si="150"/>
        <v>17248</v>
      </c>
      <c r="G1260" s="54">
        <f t="shared" si="155"/>
        <v>17248</v>
      </c>
      <c r="H1260" s="25">
        <v>300310</v>
      </c>
      <c r="I1260" s="25" t="s">
        <v>2839</v>
      </c>
      <c r="J1260" s="25">
        <v>1</v>
      </c>
      <c r="K1260" s="25">
        <v>1</v>
      </c>
      <c r="L1260" s="25">
        <f t="shared" si="151"/>
        <v>0</v>
      </c>
      <c r="M1260" s="25" t="s">
        <v>1945</v>
      </c>
      <c r="N1260" s="45">
        <v>45859</v>
      </c>
      <c r="O1260" s="54">
        <v>30380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52"/>
        <v>2</v>
      </c>
      <c r="Z1260" s="25" t="str">
        <f t="shared" si="153"/>
        <v>Monday</v>
      </c>
      <c r="AA1260" s="25" t="str">
        <f t="shared" si="154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hidden="1" x14ac:dyDescent="0.25">
      <c r="A1261" s="25">
        <f t="shared" si="156"/>
        <v>1260</v>
      </c>
      <c r="B1261" s="25" t="s">
        <v>1915</v>
      </c>
      <c r="C1261" s="45">
        <v>45850</v>
      </c>
      <c r="D1261" s="45">
        <v>45856</v>
      </c>
      <c r="E1261" s="8">
        <v>187.6</v>
      </c>
      <c r="F1261" s="8">
        <f t="shared" si="150"/>
        <v>16508.8</v>
      </c>
      <c r="G1261" s="54">
        <f t="shared" si="155"/>
        <v>16508.8</v>
      </c>
      <c r="H1261" s="25">
        <v>301028</v>
      </c>
      <c r="I1261" s="25" t="s">
        <v>2840</v>
      </c>
      <c r="J1261" s="25">
        <v>1</v>
      </c>
      <c r="K1261" s="25">
        <v>1</v>
      </c>
      <c r="L1261" s="25">
        <f t="shared" si="151"/>
        <v>0</v>
      </c>
      <c r="M1261" s="25" t="s">
        <v>1945</v>
      </c>
      <c r="N1261" s="45">
        <v>45859</v>
      </c>
      <c r="O1261" s="54">
        <v>29078</v>
      </c>
      <c r="P1261" s="25" t="s">
        <v>253</v>
      </c>
      <c r="Q1261" s="25">
        <v>58153430226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Gujrat</v>
      </c>
      <c r="W1261" s="56"/>
      <c r="X1261" s="45">
        <v>45861</v>
      </c>
      <c r="Y1261" s="25">
        <f t="shared" si="152"/>
        <v>2</v>
      </c>
      <c r="Z1261" s="25" t="str">
        <f t="shared" si="153"/>
        <v>Monday</v>
      </c>
      <c r="AA1261" s="25" t="str">
        <f t="shared" si="154"/>
        <v>Wednesday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hidden="1" x14ac:dyDescent="0.25">
      <c r="A1262" s="25">
        <f t="shared" si="156"/>
        <v>1261</v>
      </c>
      <c r="B1262" s="25" t="s">
        <v>1915</v>
      </c>
      <c r="C1262" s="45">
        <v>45850</v>
      </c>
      <c r="D1262" s="45">
        <v>45856</v>
      </c>
      <c r="E1262" s="8">
        <v>94.5</v>
      </c>
      <c r="F1262" s="8">
        <f t="shared" si="150"/>
        <v>8316</v>
      </c>
      <c r="G1262" s="54">
        <f t="shared" si="155"/>
        <v>16632</v>
      </c>
      <c r="H1262" s="25">
        <v>301808</v>
      </c>
      <c r="I1262" s="25" t="s">
        <v>185</v>
      </c>
      <c r="J1262" s="25">
        <v>2</v>
      </c>
      <c r="K1262" s="25">
        <v>2</v>
      </c>
      <c r="L1262" s="25">
        <f t="shared" si="151"/>
        <v>0</v>
      </c>
      <c r="M1262" s="25" t="s">
        <v>1924</v>
      </c>
      <c r="N1262" s="45">
        <v>45857</v>
      </c>
      <c r="O1262" s="54">
        <v>29295</v>
      </c>
      <c r="P1262" s="25" t="s">
        <v>1900</v>
      </c>
      <c r="Q1262" s="25">
        <v>58153395974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Banglore</v>
      </c>
      <c r="W1262" s="56"/>
      <c r="X1262" s="45">
        <v>45858</v>
      </c>
      <c r="Y1262" s="25">
        <f t="shared" si="152"/>
        <v>1</v>
      </c>
      <c r="Z1262" s="25" t="str">
        <f t="shared" si="153"/>
        <v>Saturday</v>
      </c>
      <c r="AA1262" s="25" t="str">
        <f t="shared" si="154"/>
        <v>Sunday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hidden="1" x14ac:dyDescent="0.25">
      <c r="A1263" s="25">
        <f t="shared" si="156"/>
        <v>1262</v>
      </c>
      <c r="B1263" s="25" t="s">
        <v>1915</v>
      </c>
      <c r="C1263" s="45">
        <v>45850</v>
      </c>
      <c r="D1263" s="45">
        <v>45856</v>
      </c>
      <c r="E1263" s="8">
        <v>304.5</v>
      </c>
      <c r="F1263" s="8">
        <f t="shared" si="150"/>
        <v>26796</v>
      </c>
      <c r="G1263" s="54">
        <f t="shared" si="155"/>
        <v>26796</v>
      </c>
      <c r="H1263" s="25">
        <v>301836</v>
      </c>
      <c r="I1263" s="25" t="s">
        <v>2841</v>
      </c>
      <c r="J1263" s="25">
        <v>1</v>
      </c>
      <c r="K1263" s="25">
        <v>1</v>
      </c>
      <c r="L1263" s="25">
        <f t="shared" si="151"/>
        <v>0</v>
      </c>
      <c r="M1263" s="25" t="s">
        <v>1945</v>
      </c>
      <c r="N1263" s="45">
        <v>45859</v>
      </c>
      <c r="O1263" s="54">
        <v>44051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152"/>
        <v>2</v>
      </c>
      <c r="Z1263" s="25" t="str">
        <f t="shared" si="153"/>
        <v>Monday</v>
      </c>
      <c r="AA1263" s="25" t="str">
        <f t="shared" si="154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hidden="1" x14ac:dyDescent="0.25">
      <c r="A1264" s="25">
        <f t="shared" si="156"/>
        <v>1263</v>
      </c>
      <c r="B1264" s="25" t="s">
        <v>1915</v>
      </c>
      <c r="C1264" s="45">
        <v>45850</v>
      </c>
      <c r="D1264" s="45">
        <v>45856</v>
      </c>
      <c r="E1264" s="8">
        <v>163.1</v>
      </c>
      <c r="F1264" s="8">
        <f t="shared" si="150"/>
        <v>14352.8</v>
      </c>
      <c r="G1264" s="54">
        <f t="shared" si="155"/>
        <v>14352.8</v>
      </c>
      <c r="H1264" s="25">
        <v>302006</v>
      </c>
      <c r="I1264" s="25" t="s">
        <v>2842</v>
      </c>
      <c r="J1264" s="25">
        <v>1</v>
      </c>
      <c r="K1264" s="25">
        <v>1</v>
      </c>
      <c r="L1264" s="25">
        <f t="shared" si="151"/>
        <v>0</v>
      </c>
      <c r="M1264" s="25" t="s">
        <v>1924</v>
      </c>
      <c r="N1264" s="45">
        <v>45857</v>
      </c>
      <c r="O1264" s="54">
        <v>25280.5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52"/>
        <v>1</v>
      </c>
      <c r="Z1264" s="25" t="str">
        <f t="shared" si="153"/>
        <v>Saturday</v>
      </c>
      <c r="AA1264" s="25" t="str">
        <f t="shared" si="154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hidden="1" x14ac:dyDescent="0.25">
      <c r="A1265" s="25">
        <f t="shared" si="156"/>
        <v>1264</v>
      </c>
      <c r="B1265" s="25" t="s">
        <v>1915</v>
      </c>
      <c r="C1265" s="45">
        <v>45850</v>
      </c>
      <c r="D1265" s="45">
        <v>45856</v>
      </c>
      <c r="E1265" s="8">
        <v>169.4</v>
      </c>
      <c r="F1265" s="8">
        <f t="shared" si="150"/>
        <v>14907.2</v>
      </c>
      <c r="G1265" s="54">
        <f t="shared" si="155"/>
        <v>29814.400000000001</v>
      </c>
      <c r="H1265" s="25">
        <v>302008</v>
      </c>
      <c r="I1265" s="25" t="s">
        <v>2843</v>
      </c>
      <c r="J1265" s="25">
        <v>2</v>
      </c>
      <c r="K1265" s="25">
        <v>2</v>
      </c>
      <c r="L1265" s="25">
        <f t="shared" si="151"/>
        <v>0</v>
      </c>
      <c r="M1265" s="25" t="s">
        <v>1924</v>
      </c>
      <c r="N1265" s="45">
        <v>45857</v>
      </c>
      <c r="O1265" s="54">
        <v>52514</v>
      </c>
      <c r="P1265" s="25" t="s">
        <v>1900</v>
      </c>
      <c r="Q1265" s="25">
        <v>58153395974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Banglore</v>
      </c>
      <c r="W1265" s="56"/>
      <c r="X1265" s="45">
        <v>45858</v>
      </c>
      <c r="Y1265" s="25">
        <f t="shared" si="152"/>
        <v>1</v>
      </c>
      <c r="Z1265" s="25" t="str">
        <f t="shared" si="153"/>
        <v>Saturday</v>
      </c>
      <c r="AA1265" s="25" t="str">
        <f t="shared" si="154"/>
        <v>Sunday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hidden="1" x14ac:dyDescent="0.25">
      <c r="A1266" s="25">
        <f t="shared" si="156"/>
        <v>1265</v>
      </c>
      <c r="B1266" s="25" t="s">
        <v>1915</v>
      </c>
      <c r="C1266" s="45">
        <v>45850</v>
      </c>
      <c r="D1266" s="45">
        <v>45856</v>
      </c>
      <c r="E1266" s="8">
        <v>267.39999999999998</v>
      </c>
      <c r="F1266" s="8">
        <f t="shared" si="150"/>
        <v>23531.199999999997</v>
      </c>
      <c r="G1266" s="54">
        <f t="shared" si="155"/>
        <v>23531.199999999997</v>
      </c>
      <c r="H1266" s="25">
        <v>302028</v>
      </c>
      <c r="I1266" s="25" t="s">
        <v>2844</v>
      </c>
      <c r="J1266" s="25">
        <v>1</v>
      </c>
      <c r="K1266" s="25">
        <v>1</v>
      </c>
      <c r="L1266" s="25">
        <f t="shared" si="151"/>
        <v>0</v>
      </c>
      <c r="M1266" s="25" t="s">
        <v>1926</v>
      </c>
      <c r="N1266" s="45">
        <v>45859</v>
      </c>
      <c r="O1266" s="54">
        <v>53289</v>
      </c>
      <c r="P1266" s="25" t="s">
        <v>626</v>
      </c>
      <c r="Q1266" s="25" t="s">
        <v>637</v>
      </c>
      <c r="R1266" s="25" t="s">
        <v>725</v>
      </c>
      <c r="S1266" s="3">
        <v>4</v>
      </c>
      <c r="T1266" s="55"/>
      <c r="U1266" s="25" t="s">
        <v>19</v>
      </c>
      <c r="V1266" s="25" t="str">
        <f>VLOOKUP(P1266,'Customer List'!B:C,2,)</f>
        <v>Delhi</v>
      </c>
      <c r="W1266" s="56"/>
      <c r="X1266" s="45">
        <v>45859</v>
      </c>
      <c r="Y1266" s="25">
        <f t="shared" si="152"/>
        <v>0</v>
      </c>
      <c r="Z1266" s="25" t="str">
        <f t="shared" si="153"/>
        <v>Monday</v>
      </c>
      <c r="AA1266" s="25" t="str">
        <f t="shared" si="154"/>
        <v>Monday</v>
      </c>
      <c r="AB1266" s="25" t="str">
        <f>VLOOKUP(U1266,'Currency Sheet'!A:C,3,)</f>
        <v>DOLLAR</v>
      </c>
      <c r="AC1266" s="67" t="str">
        <f>VLOOKUP(P1266,'Customer List'!B:D,3,)</f>
        <v>Local</v>
      </c>
    </row>
    <row r="1267" spans="1:29" hidden="1" x14ac:dyDescent="0.25">
      <c r="A1267" s="25">
        <f t="shared" si="156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50"/>
        <v>6468</v>
      </c>
      <c r="G1267" s="54">
        <f t="shared" si="155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51"/>
        <v>0</v>
      </c>
      <c r="M1267" s="25" t="s">
        <v>1943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52"/>
        <v>2</v>
      </c>
      <c r="Z1267" s="25" t="str">
        <f t="shared" si="153"/>
        <v>Monday</v>
      </c>
      <c r="AA1267" s="25" t="str">
        <f t="shared" si="154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hidden="1" x14ac:dyDescent="0.25">
      <c r="A1268" s="25">
        <f t="shared" si="156"/>
        <v>1267</v>
      </c>
      <c r="B1268" s="25" t="s">
        <v>1915</v>
      </c>
      <c r="C1268" s="45">
        <v>45850</v>
      </c>
      <c r="D1268" s="45">
        <v>45856</v>
      </c>
      <c r="E1268" s="8">
        <v>73.5</v>
      </c>
      <c r="F1268" s="8">
        <f t="shared" si="150"/>
        <v>6468</v>
      </c>
      <c r="G1268" s="54">
        <f t="shared" si="155"/>
        <v>6468</v>
      </c>
      <c r="H1268" s="25">
        <v>302212</v>
      </c>
      <c r="I1268" s="25" t="s">
        <v>2845</v>
      </c>
      <c r="J1268" s="25">
        <v>1</v>
      </c>
      <c r="K1268" s="25">
        <v>1</v>
      </c>
      <c r="L1268" s="25">
        <f t="shared" si="151"/>
        <v>0</v>
      </c>
      <c r="M1268" s="25" t="s">
        <v>1945</v>
      </c>
      <c r="N1268" s="45">
        <v>45859</v>
      </c>
      <c r="O1268" s="54">
        <v>11392.5</v>
      </c>
      <c r="P1268" s="25" t="s">
        <v>253</v>
      </c>
      <c r="Q1268" s="25">
        <v>58153430226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Gujrat</v>
      </c>
      <c r="W1268" s="56"/>
      <c r="X1268" s="45">
        <v>45861</v>
      </c>
      <c r="Y1268" s="25">
        <f t="shared" si="152"/>
        <v>2</v>
      </c>
      <c r="Z1268" s="25" t="str">
        <f t="shared" si="153"/>
        <v>Monday</v>
      </c>
      <c r="AA1268" s="25" t="str">
        <f t="shared" si="154"/>
        <v>Wednesday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hidden="1" x14ac:dyDescent="0.25">
      <c r="A1269" s="25">
        <f t="shared" si="156"/>
        <v>1268</v>
      </c>
      <c r="B1269" s="25" t="s">
        <v>1915</v>
      </c>
      <c r="C1269" s="45">
        <v>45850</v>
      </c>
      <c r="D1269" s="45">
        <v>45856</v>
      </c>
      <c r="E1269" s="8">
        <v>204.4</v>
      </c>
      <c r="F1269" s="8">
        <f t="shared" si="150"/>
        <v>17987.2</v>
      </c>
      <c r="G1269" s="54">
        <f t="shared" si="155"/>
        <v>35974.400000000001</v>
      </c>
      <c r="H1269" s="25">
        <v>302216</v>
      </c>
      <c r="I1269" s="25" t="s">
        <v>1577</v>
      </c>
      <c r="J1269" s="25">
        <v>2</v>
      </c>
      <c r="K1269" s="25">
        <v>2</v>
      </c>
      <c r="L1269" s="25">
        <f t="shared" si="151"/>
        <v>0</v>
      </c>
      <c r="M1269" s="25" t="s">
        <v>1924</v>
      </c>
      <c r="N1269" s="45">
        <v>45857</v>
      </c>
      <c r="O1269" s="54">
        <v>63364</v>
      </c>
      <c r="P1269" s="25" t="s">
        <v>1900</v>
      </c>
      <c r="Q1269" s="25">
        <v>58153395974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Banglore</v>
      </c>
      <c r="W1269" s="56"/>
      <c r="X1269" s="45">
        <v>45858</v>
      </c>
      <c r="Y1269" s="25">
        <f t="shared" si="152"/>
        <v>1</v>
      </c>
      <c r="Z1269" s="25" t="str">
        <f t="shared" si="153"/>
        <v>Saturday</v>
      </c>
      <c r="AA1269" s="25" t="str">
        <f t="shared" si="154"/>
        <v>Sunday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hidden="1" x14ac:dyDescent="0.25">
      <c r="A1270" s="25">
        <f t="shared" si="156"/>
        <v>1269</v>
      </c>
      <c r="B1270" s="25" t="s">
        <v>1915</v>
      </c>
      <c r="C1270" s="45">
        <v>45850</v>
      </c>
      <c r="D1270" s="45">
        <v>45856</v>
      </c>
      <c r="E1270" s="8">
        <v>293.25</v>
      </c>
      <c r="F1270" s="8">
        <f t="shared" si="150"/>
        <v>25806</v>
      </c>
      <c r="G1270" s="54">
        <f t="shared" si="155"/>
        <v>25806</v>
      </c>
      <c r="H1270" s="25">
        <v>302242</v>
      </c>
      <c r="I1270" s="25" t="s">
        <v>2846</v>
      </c>
      <c r="J1270" s="25">
        <v>1</v>
      </c>
      <c r="K1270" s="25">
        <v>1</v>
      </c>
      <c r="L1270" s="25">
        <f t="shared" si="151"/>
        <v>0</v>
      </c>
      <c r="M1270" s="25" t="s">
        <v>2013</v>
      </c>
      <c r="N1270" s="45">
        <v>45860</v>
      </c>
      <c r="O1270" s="54">
        <v>37536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52"/>
        <v/>
      </c>
      <c r="Z1270" s="25" t="str">
        <f t="shared" si="153"/>
        <v>Tuesday</v>
      </c>
      <c r="AA1270" s="25" t="str">
        <f t="shared" si="154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hidden="1" x14ac:dyDescent="0.25">
      <c r="A1271" s="25">
        <f t="shared" si="156"/>
        <v>1270</v>
      </c>
      <c r="B1271" s="25" t="s">
        <v>1915</v>
      </c>
      <c r="C1271" s="45">
        <v>45850</v>
      </c>
      <c r="D1271" s="45">
        <v>45856</v>
      </c>
      <c r="E1271" s="8">
        <v>285.75</v>
      </c>
      <c r="F1271" s="8">
        <f t="shared" si="150"/>
        <v>25146</v>
      </c>
      <c r="G1271" s="54">
        <f t="shared" si="155"/>
        <v>25146</v>
      </c>
      <c r="H1271" s="25">
        <v>302330</v>
      </c>
      <c r="I1271" s="25" t="s">
        <v>2847</v>
      </c>
      <c r="J1271" s="25">
        <v>1</v>
      </c>
      <c r="K1271" s="25">
        <v>1</v>
      </c>
      <c r="L1271" s="25">
        <f t="shared" si="151"/>
        <v>0</v>
      </c>
      <c r="M1271" s="25" t="s">
        <v>2013</v>
      </c>
      <c r="N1271" s="45">
        <v>45860</v>
      </c>
      <c r="O1271" s="54">
        <v>36576</v>
      </c>
      <c r="P1271" s="25" t="s">
        <v>209</v>
      </c>
      <c r="Q1271" s="25" t="s">
        <v>1131</v>
      </c>
      <c r="R1271" s="25" t="s">
        <v>2002</v>
      </c>
      <c r="S1271" s="3">
        <v>4</v>
      </c>
      <c r="T1271" s="55"/>
      <c r="U1271" s="25" t="s">
        <v>19</v>
      </c>
      <c r="V1271" s="25" t="str">
        <f>VLOOKUP(P1271,'Customer List'!B:C,2,)</f>
        <v>Delhi</v>
      </c>
      <c r="W1271" s="56"/>
      <c r="X1271" s="45"/>
      <c r="Y1271" s="25" t="str">
        <f t="shared" si="152"/>
        <v/>
      </c>
      <c r="Z1271" s="25" t="str">
        <f t="shared" si="153"/>
        <v>Tuesday</v>
      </c>
      <c r="AA1271" s="25" t="str">
        <f t="shared" si="154"/>
        <v/>
      </c>
      <c r="AB1271" s="25" t="str">
        <f>VLOOKUP(U1271,'Currency Sheet'!A:C,3,)</f>
        <v>DOLLAR</v>
      </c>
      <c r="AC1271" s="67" t="str">
        <f>VLOOKUP(P1271,'Customer List'!B:D,3,)</f>
        <v>Local</v>
      </c>
    </row>
    <row r="1272" spans="1:29" hidden="1" x14ac:dyDescent="0.25">
      <c r="A1272" s="25">
        <f t="shared" si="156"/>
        <v>1271</v>
      </c>
      <c r="B1272" s="25" t="s">
        <v>1915</v>
      </c>
      <c r="C1272" s="45">
        <v>45850</v>
      </c>
      <c r="D1272" s="45">
        <v>45856</v>
      </c>
      <c r="E1272" s="8">
        <v>216.3</v>
      </c>
      <c r="F1272" s="8">
        <f t="shared" si="150"/>
        <v>19034.400000000001</v>
      </c>
      <c r="G1272" s="54">
        <f t="shared" si="155"/>
        <v>19034.400000000001</v>
      </c>
      <c r="H1272" s="25">
        <v>302646</v>
      </c>
      <c r="I1272" s="25" t="s">
        <v>2848</v>
      </c>
      <c r="J1272" s="25">
        <v>1</v>
      </c>
      <c r="K1272" s="25">
        <v>1</v>
      </c>
      <c r="L1272" s="25">
        <f t="shared" si="151"/>
        <v>0</v>
      </c>
      <c r="M1272" s="25" t="s">
        <v>1935</v>
      </c>
      <c r="N1272" s="45">
        <v>45859</v>
      </c>
      <c r="O1272" s="54">
        <v>35921</v>
      </c>
      <c r="P1272" s="25" t="s">
        <v>897</v>
      </c>
      <c r="Q1272" s="25">
        <v>58153427216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Banglore</v>
      </c>
      <c r="W1272" s="56"/>
      <c r="X1272" s="45">
        <v>45860</v>
      </c>
      <c r="Y1272" s="25">
        <f t="shared" si="152"/>
        <v>1</v>
      </c>
      <c r="Z1272" s="25" t="str">
        <f t="shared" si="153"/>
        <v>Monday</v>
      </c>
      <c r="AA1272" s="25" t="str">
        <f t="shared" si="154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hidden="1" x14ac:dyDescent="0.25">
      <c r="A1273" s="25">
        <f t="shared" si="156"/>
        <v>1272</v>
      </c>
      <c r="B1273" s="25" t="s">
        <v>1915</v>
      </c>
      <c r="C1273" s="45">
        <v>45850</v>
      </c>
      <c r="D1273" s="45">
        <v>45856</v>
      </c>
      <c r="E1273" s="8">
        <v>170.8</v>
      </c>
      <c r="F1273" s="8">
        <f t="shared" si="150"/>
        <v>15030.400000000001</v>
      </c>
      <c r="G1273" s="54">
        <f t="shared" si="155"/>
        <v>15030.400000000001</v>
      </c>
      <c r="H1273" s="25">
        <v>302706</v>
      </c>
      <c r="I1273" s="25" t="s">
        <v>2849</v>
      </c>
      <c r="J1273" s="25">
        <v>1</v>
      </c>
      <c r="K1273" s="25">
        <v>1</v>
      </c>
      <c r="L1273" s="25">
        <f t="shared" si="151"/>
        <v>0</v>
      </c>
      <c r="M1273" s="25" t="s">
        <v>1940</v>
      </c>
      <c r="N1273" s="45">
        <v>45859</v>
      </c>
      <c r="O1273" s="54">
        <v>22692</v>
      </c>
      <c r="P1273" s="25" t="s">
        <v>1896</v>
      </c>
      <c r="Q1273" s="25">
        <v>58153427496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Tamilnadu</v>
      </c>
      <c r="W1273" s="56"/>
      <c r="X1273" s="45">
        <v>45860</v>
      </c>
      <c r="Y1273" s="25">
        <f t="shared" si="152"/>
        <v>1</v>
      </c>
      <c r="Z1273" s="25" t="str">
        <f t="shared" si="153"/>
        <v>Monday</v>
      </c>
      <c r="AA1273" s="25" t="str">
        <f t="shared" si="154"/>
        <v>Tuesday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hidden="1" x14ac:dyDescent="0.25">
      <c r="A1274" s="25">
        <f t="shared" si="156"/>
        <v>1273</v>
      </c>
      <c r="B1274" s="25" t="s">
        <v>1915</v>
      </c>
      <c r="C1274" s="45">
        <v>45850</v>
      </c>
      <c r="D1274" s="45">
        <v>45856</v>
      </c>
      <c r="E1274" s="8">
        <v>196</v>
      </c>
      <c r="F1274" s="8">
        <f t="shared" si="150"/>
        <v>17248</v>
      </c>
      <c r="G1274" s="54">
        <f t="shared" si="155"/>
        <v>17248</v>
      </c>
      <c r="H1274" s="25">
        <v>303508</v>
      </c>
      <c r="I1274" s="25" t="s">
        <v>2850</v>
      </c>
      <c r="J1274" s="25">
        <v>1</v>
      </c>
      <c r="K1274" s="25">
        <v>1</v>
      </c>
      <c r="L1274" s="25">
        <f t="shared" si="151"/>
        <v>0</v>
      </c>
      <c r="M1274" s="25" t="s">
        <v>1944</v>
      </c>
      <c r="N1274" s="45">
        <v>45859</v>
      </c>
      <c r="O1274" s="54">
        <v>30380</v>
      </c>
      <c r="P1274" s="25" t="s">
        <v>253</v>
      </c>
      <c r="Q1274" s="25">
        <v>58153430226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Gujrat</v>
      </c>
      <c r="W1274" s="56"/>
      <c r="X1274" s="45">
        <v>45861</v>
      </c>
      <c r="Y1274" s="25">
        <f t="shared" si="152"/>
        <v>2</v>
      </c>
      <c r="Z1274" s="25" t="str">
        <f t="shared" si="153"/>
        <v>Monday</v>
      </c>
      <c r="AA1274" s="25" t="str">
        <f t="shared" si="154"/>
        <v>Wednesday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hidden="1" x14ac:dyDescent="0.25">
      <c r="A1275" s="25">
        <f t="shared" si="156"/>
        <v>1274</v>
      </c>
      <c r="B1275" s="25" t="s">
        <v>1915</v>
      </c>
      <c r="C1275" s="45">
        <v>45850</v>
      </c>
      <c r="D1275" s="45">
        <v>45856</v>
      </c>
      <c r="E1275" s="8">
        <v>250.6</v>
      </c>
      <c r="F1275" s="8">
        <f t="shared" si="150"/>
        <v>22052.799999999999</v>
      </c>
      <c r="G1275" s="54">
        <f t="shared" si="155"/>
        <v>22052.799999999999</v>
      </c>
      <c r="H1275" s="25">
        <v>303924</v>
      </c>
      <c r="I1275" s="25" t="s">
        <v>2851</v>
      </c>
      <c r="J1275" s="25">
        <v>1</v>
      </c>
      <c r="K1275" s="25">
        <v>1</v>
      </c>
      <c r="L1275" s="25">
        <f t="shared" si="151"/>
        <v>0</v>
      </c>
      <c r="M1275" s="25" t="s">
        <v>1940</v>
      </c>
      <c r="N1275" s="45">
        <v>45859</v>
      </c>
      <c r="O1275" s="54">
        <v>33294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152"/>
        <v>1</v>
      </c>
      <c r="Z1275" s="25" t="str">
        <f t="shared" si="153"/>
        <v>Monday</v>
      </c>
      <c r="AA1275" s="25" t="str">
        <f t="shared" si="154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hidden="1" x14ac:dyDescent="0.25">
      <c r="A1276" s="25">
        <f t="shared" si="156"/>
        <v>1275</v>
      </c>
      <c r="B1276" s="25" t="s">
        <v>1915</v>
      </c>
      <c r="C1276" s="45">
        <v>45850</v>
      </c>
      <c r="D1276" s="45">
        <v>45856</v>
      </c>
      <c r="E1276" s="8">
        <v>46.2</v>
      </c>
      <c r="F1276" s="8">
        <f t="shared" si="150"/>
        <v>4065.6000000000004</v>
      </c>
      <c r="G1276" s="54">
        <f t="shared" si="155"/>
        <v>4065.6000000000004</v>
      </c>
      <c r="H1276" s="25">
        <v>304008</v>
      </c>
      <c r="I1276" s="25" t="s">
        <v>2852</v>
      </c>
      <c r="J1276" s="25">
        <v>1</v>
      </c>
      <c r="K1276" s="25">
        <v>1</v>
      </c>
      <c r="L1276" s="25">
        <f t="shared" si="151"/>
        <v>0</v>
      </c>
      <c r="M1276" s="25" t="s">
        <v>1924</v>
      </c>
      <c r="N1276" s="45">
        <v>45857</v>
      </c>
      <c r="O1276" s="54">
        <v>7161</v>
      </c>
      <c r="P1276" s="25" t="s">
        <v>1900</v>
      </c>
      <c r="Q1276" s="25">
        <v>58153395974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Banglore</v>
      </c>
      <c r="W1276" s="56"/>
      <c r="X1276" s="45">
        <v>45858</v>
      </c>
      <c r="Y1276" s="25">
        <f t="shared" si="152"/>
        <v>1</v>
      </c>
      <c r="Z1276" s="25" t="str">
        <f t="shared" si="153"/>
        <v>Saturday</v>
      </c>
      <c r="AA1276" s="25" t="str">
        <f t="shared" si="154"/>
        <v>Sunday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hidden="1" x14ac:dyDescent="0.25">
      <c r="A1277" s="25">
        <f t="shared" si="156"/>
        <v>1276</v>
      </c>
      <c r="B1277" s="25" t="s">
        <v>1915</v>
      </c>
      <c r="C1277" s="45">
        <v>45850</v>
      </c>
      <c r="D1277" s="45">
        <v>45856</v>
      </c>
      <c r="E1277" s="8">
        <v>73.5</v>
      </c>
      <c r="F1277" s="8">
        <f t="shared" si="150"/>
        <v>6468</v>
      </c>
      <c r="G1277" s="54">
        <f t="shared" si="155"/>
        <v>6468</v>
      </c>
      <c r="H1277" s="25">
        <v>304012</v>
      </c>
      <c r="I1277" s="25" t="s">
        <v>1479</v>
      </c>
      <c r="J1277" s="25">
        <v>1</v>
      </c>
      <c r="K1277" s="25">
        <v>1</v>
      </c>
      <c r="L1277" s="25">
        <f t="shared" si="151"/>
        <v>0</v>
      </c>
      <c r="M1277" s="25" t="s">
        <v>1934</v>
      </c>
      <c r="N1277" s="45">
        <v>45859</v>
      </c>
      <c r="O1277" s="54">
        <v>8977.5</v>
      </c>
      <c r="P1277" s="25" t="s">
        <v>1014</v>
      </c>
      <c r="Q1277" s="25">
        <v>58153432562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Mumbai</v>
      </c>
      <c r="W1277" s="56"/>
      <c r="X1277" s="45">
        <v>45860</v>
      </c>
      <c r="Y1277" s="25">
        <f t="shared" si="152"/>
        <v>1</v>
      </c>
      <c r="Z1277" s="25" t="str">
        <f t="shared" si="153"/>
        <v>Monday</v>
      </c>
      <c r="AA1277" s="25" t="str">
        <f t="shared" si="154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hidden="1" x14ac:dyDescent="0.25">
      <c r="A1278" s="25">
        <f t="shared" si="156"/>
        <v>1277</v>
      </c>
      <c r="B1278" s="25" t="s">
        <v>1915</v>
      </c>
      <c r="C1278" s="45">
        <v>45850</v>
      </c>
      <c r="D1278" s="45">
        <v>45856</v>
      </c>
      <c r="E1278" s="8">
        <v>204.4</v>
      </c>
      <c r="F1278" s="8">
        <f t="shared" si="150"/>
        <v>17987.2</v>
      </c>
      <c r="G1278" s="54">
        <f t="shared" si="155"/>
        <v>17987.2</v>
      </c>
      <c r="H1278" s="25">
        <v>304014</v>
      </c>
      <c r="I1278" s="25" t="s">
        <v>2853</v>
      </c>
      <c r="J1278" s="25">
        <v>1</v>
      </c>
      <c r="K1278" s="25">
        <v>1</v>
      </c>
      <c r="L1278" s="25">
        <f t="shared" si="151"/>
        <v>0</v>
      </c>
      <c r="M1278" s="25" t="s">
        <v>1924</v>
      </c>
      <c r="N1278" s="45">
        <v>45857</v>
      </c>
      <c r="O1278" s="54">
        <v>31682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152"/>
        <v>1</v>
      </c>
      <c r="Z1278" s="25" t="str">
        <f t="shared" si="153"/>
        <v>Saturday</v>
      </c>
      <c r="AA1278" s="25" t="str">
        <f t="shared" si="154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hidden="1" x14ac:dyDescent="0.25">
      <c r="A1279" s="25">
        <f t="shared" si="156"/>
        <v>1278</v>
      </c>
      <c r="B1279" s="25" t="s">
        <v>1915</v>
      </c>
      <c r="C1279" s="45">
        <v>45850</v>
      </c>
      <c r="D1279" s="45">
        <v>45856</v>
      </c>
      <c r="E1279" s="8">
        <v>246.4</v>
      </c>
      <c r="F1279" s="8">
        <f t="shared" si="150"/>
        <v>21683.200000000001</v>
      </c>
      <c r="G1279" s="54">
        <f t="shared" si="155"/>
        <v>21683.200000000001</v>
      </c>
      <c r="H1279" s="25">
        <v>304944</v>
      </c>
      <c r="I1279" s="25" t="s">
        <v>2854</v>
      </c>
      <c r="J1279" s="25">
        <v>1</v>
      </c>
      <c r="K1279" s="25">
        <v>1</v>
      </c>
      <c r="L1279" s="25">
        <f t="shared" si="151"/>
        <v>0</v>
      </c>
      <c r="M1279" s="25" t="s">
        <v>1940</v>
      </c>
      <c r="N1279" s="45">
        <v>45859</v>
      </c>
      <c r="O1279" s="54">
        <v>32736</v>
      </c>
      <c r="P1279" s="25" t="s">
        <v>1896</v>
      </c>
      <c r="Q1279" s="25">
        <v>58153427496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Tamilnadu</v>
      </c>
      <c r="W1279" s="56"/>
      <c r="X1279" s="45">
        <v>45860</v>
      </c>
      <c r="Y1279" s="25">
        <f t="shared" si="152"/>
        <v>1</v>
      </c>
      <c r="Z1279" s="25" t="str">
        <f t="shared" si="153"/>
        <v>Monday</v>
      </c>
      <c r="AA1279" s="25" t="str">
        <f t="shared" si="154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hidden="1" x14ac:dyDescent="0.25">
      <c r="A1280" s="25">
        <f t="shared" si="156"/>
        <v>1279</v>
      </c>
      <c r="B1280" s="25" t="s">
        <v>1915</v>
      </c>
      <c r="C1280" s="45">
        <v>45850</v>
      </c>
      <c r="D1280" s="45">
        <v>45856</v>
      </c>
      <c r="E1280" s="8">
        <v>199.5</v>
      </c>
      <c r="F1280" s="8">
        <f t="shared" si="150"/>
        <v>17556</v>
      </c>
      <c r="G1280" s="54">
        <f t="shared" si="155"/>
        <v>17556</v>
      </c>
      <c r="H1280" s="25">
        <v>307824</v>
      </c>
      <c r="I1280" s="25" t="s">
        <v>2855</v>
      </c>
      <c r="J1280" s="25">
        <v>1</v>
      </c>
      <c r="K1280" s="25">
        <v>1</v>
      </c>
      <c r="L1280" s="25">
        <f t="shared" si="151"/>
        <v>0</v>
      </c>
      <c r="M1280" s="25" t="s">
        <v>1932</v>
      </c>
      <c r="N1280" s="45">
        <v>45859</v>
      </c>
      <c r="O1280" s="54">
        <v>24367.5</v>
      </c>
      <c r="P1280" s="25" t="s">
        <v>1014</v>
      </c>
      <c r="Q1280" s="25">
        <v>58153432562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Mumbai</v>
      </c>
      <c r="W1280" s="56"/>
      <c r="X1280" s="45">
        <v>45860</v>
      </c>
      <c r="Y1280" s="25">
        <f t="shared" si="152"/>
        <v>1</v>
      </c>
      <c r="Z1280" s="25" t="str">
        <f t="shared" si="153"/>
        <v>Monday</v>
      </c>
      <c r="AA1280" s="25" t="str">
        <f t="shared" si="154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hidden="1" x14ac:dyDescent="0.25">
      <c r="A1281" s="25">
        <f t="shared" si="156"/>
        <v>1280</v>
      </c>
      <c r="B1281" s="25" t="s">
        <v>1915</v>
      </c>
      <c r="C1281" s="45">
        <v>45850</v>
      </c>
      <c r="D1281" s="45">
        <v>45856</v>
      </c>
      <c r="E1281" s="8">
        <v>176.4</v>
      </c>
      <c r="F1281" s="8">
        <f t="shared" si="150"/>
        <v>15523.2</v>
      </c>
      <c r="G1281" s="54">
        <f t="shared" si="155"/>
        <v>15523.2</v>
      </c>
      <c r="H1281" s="25">
        <v>309804</v>
      </c>
      <c r="I1281" s="25" t="s">
        <v>2856</v>
      </c>
      <c r="J1281" s="25">
        <v>1</v>
      </c>
      <c r="K1281" s="25">
        <v>1</v>
      </c>
      <c r="L1281" s="25">
        <f t="shared" si="151"/>
        <v>0</v>
      </c>
      <c r="M1281" s="25" t="s">
        <v>1935</v>
      </c>
      <c r="N1281" s="45">
        <v>45859</v>
      </c>
      <c r="O1281" s="54">
        <v>29295</v>
      </c>
      <c r="P1281" s="25" t="s">
        <v>897</v>
      </c>
      <c r="Q1281" s="25">
        <v>58153427216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45860</v>
      </c>
      <c r="Y1281" s="25">
        <f t="shared" si="152"/>
        <v>1</v>
      </c>
      <c r="Z1281" s="25" t="str">
        <f t="shared" si="153"/>
        <v>Monday</v>
      </c>
      <c r="AA1281" s="25" t="str">
        <f t="shared" si="154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hidden="1" x14ac:dyDescent="0.25">
      <c r="A1282" s="25">
        <f t="shared" si="156"/>
        <v>1281</v>
      </c>
      <c r="B1282" s="25" t="s">
        <v>1915</v>
      </c>
      <c r="C1282" s="45">
        <v>45850</v>
      </c>
      <c r="D1282" s="45">
        <v>45856</v>
      </c>
      <c r="E1282" s="8">
        <v>196</v>
      </c>
      <c r="F1282" s="8">
        <f t="shared" si="150"/>
        <v>17248</v>
      </c>
      <c r="G1282" s="54">
        <f t="shared" si="155"/>
        <v>17248</v>
      </c>
      <c r="H1282" s="25">
        <v>311504</v>
      </c>
      <c r="I1282" s="25" t="s">
        <v>2857</v>
      </c>
      <c r="J1282" s="25">
        <v>1</v>
      </c>
      <c r="K1282" s="25">
        <v>1</v>
      </c>
      <c r="L1282" s="25">
        <f t="shared" si="151"/>
        <v>0</v>
      </c>
      <c r="M1282" s="25" t="s">
        <v>1923</v>
      </c>
      <c r="N1282" s="45">
        <v>45857</v>
      </c>
      <c r="O1282" s="54">
        <v>30380</v>
      </c>
      <c r="P1282" s="25" t="s">
        <v>1900</v>
      </c>
      <c r="Q1282" s="25">
        <v>58153395974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Banglore</v>
      </c>
      <c r="W1282" s="56"/>
      <c r="X1282" s="45">
        <v>45858</v>
      </c>
      <c r="Y1282" s="25">
        <f t="shared" si="152"/>
        <v>1</v>
      </c>
      <c r="Z1282" s="25" t="str">
        <f t="shared" si="153"/>
        <v>Saturday</v>
      </c>
      <c r="AA1282" s="25" t="str">
        <f t="shared" si="154"/>
        <v>Sunday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hidden="1" x14ac:dyDescent="0.25">
      <c r="A1283" s="25">
        <f t="shared" si="156"/>
        <v>1282</v>
      </c>
      <c r="B1283" s="25" t="s">
        <v>1915</v>
      </c>
      <c r="C1283" s="45">
        <v>45850</v>
      </c>
      <c r="D1283" s="45">
        <v>45856</v>
      </c>
      <c r="E1283" s="8">
        <v>277.5</v>
      </c>
      <c r="F1283" s="8">
        <f t="shared" ref="F1283:F1346" si="157">IF(AB1283="DOLLAR",E1283*88,E1283)</f>
        <v>24420</v>
      </c>
      <c r="G1283" s="54">
        <f t="shared" si="155"/>
        <v>24420</v>
      </c>
      <c r="H1283" s="25">
        <v>317434</v>
      </c>
      <c r="I1283" s="25" t="s">
        <v>1401</v>
      </c>
      <c r="J1283" s="25">
        <v>1</v>
      </c>
      <c r="K1283" s="25">
        <v>1</v>
      </c>
      <c r="L1283" s="25">
        <f t="shared" ref="L1283:L1346" si="158">J1283-K1283</f>
        <v>0</v>
      </c>
      <c r="M1283" s="25" t="s">
        <v>1945</v>
      </c>
      <c r="N1283" s="45">
        <v>45859</v>
      </c>
      <c r="O1283" s="54">
        <v>40145</v>
      </c>
      <c r="P1283" s="25" t="s">
        <v>253</v>
      </c>
      <c r="Q1283" s="25">
        <v>58153430226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Gujrat</v>
      </c>
      <c r="W1283" s="56"/>
      <c r="X1283" s="45">
        <v>45861</v>
      </c>
      <c r="Y1283" s="25">
        <f t="shared" ref="Y1283:Y1346" si="159">IF(X1283="", "", X1283-N1283)</f>
        <v>2</v>
      </c>
      <c r="Z1283" s="25" t="str">
        <f t="shared" ref="Z1283:Z1346" si="160">IF(N1283="", "", TEXT(N1283, "dddd"))</f>
        <v>Monday</v>
      </c>
      <c r="AA1283" s="25" t="str">
        <f t="shared" ref="AA1283:AA1346" si="161">IF(X1283="", "", TEXT(X1283, "dddd"))</f>
        <v>Wednesday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hidden="1" x14ac:dyDescent="0.25">
      <c r="A1284" s="25">
        <f t="shared" si="156"/>
        <v>1283</v>
      </c>
      <c r="B1284" s="25" t="s">
        <v>1915</v>
      </c>
      <c r="C1284" s="45">
        <v>45850</v>
      </c>
      <c r="D1284" s="45">
        <v>45856</v>
      </c>
      <c r="E1284" s="8">
        <v>305.25</v>
      </c>
      <c r="F1284" s="8">
        <f t="shared" si="157"/>
        <v>26862</v>
      </c>
      <c r="G1284" s="54">
        <f t="shared" si="155"/>
        <v>53724</v>
      </c>
      <c r="H1284" s="25">
        <v>318340</v>
      </c>
      <c r="I1284" s="25" t="s">
        <v>2858</v>
      </c>
      <c r="J1284" s="25">
        <v>2</v>
      </c>
      <c r="K1284" s="25">
        <v>2</v>
      </c>
      <c r="L1284" s="25">
        <f t="shared" si="158"/>
        <v>0</v>
      </c>
      <c r="M1284" s="25" t="s">
        <v>1924</v>
      </c>
      <c r="N1284" s="45">
        <v>45857</v>
      </c>
      <c r="O1284" s="54">
        <v>88319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9"/>
        <v>1</v>
      </c>
      <c r="Z1284" s="25" t="str">
        <f t="shared" si="160"/>
        <v>Saturday</v>
      </c>
      <c r="AA1284" s="25" t="str">
        <f t="shared" si="161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hidden="1" x14ac:dyDescent="0.25">
      <c r="A1285" s="25">
        <f t="shared" si="156"/>
        <v>1284</v>
      </c>
      <c r="B1285" s="25" t="s">
        <v>1915</v>
      </c>
      <c r="C1285" s="45">
        <v>45850</v>
      </c>
      <c r="D1285" s="45">
        <v>45856</v>
      </c>
      <c r="E1285" s="8">
        <v>187.6</v>
      </c>
      <c r="F1285" s="8">
        <f t="shared" si="157"/>
        <v>16508.8</v>
      </c>
      <c r="G1285" s="54">
        <f t="shared" ref="G1285:G1348" si="162">F1285*J1285</f>
        <v>16508.8</v>
      </c>
      <c r="H1285" s="25">
        <v>320806</v>
      </c>
      <c r="I1285" s="25" t="s">
        <v>2859</v>
      </c>
      <c r="J1285" s="25">
        <v>1</v>
      </c>
      <c r="K1285" s="25">
        <v>1</v>
      </c>
      <c r="L1285" s="25">
        <f t="shared" si="158"/>
        <v>0</v>
      </c>
      <c r="M1285" s="25" t="s">
        <v>1924</v>
      </c>
      <c r="N1285" s="45">
        <v>45857</v>
      </c>
      <c r="O1285" s="54">
        <v>29078</v>
      </c>
      <c r="P1285" s="25" t="s">
        <v>1900</v>
      </c>
      <c r="Q1285" s="25">
        <v>58153395974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Banglore</v>
      </c>
      <c r="W1285" s="56"/>
      <c r="X1285" s="45">
        <v>45858</v>
      </c>
      <c r="Y1285" s="25">
        <f t="shared" si="159"/>
        <v>1</v>
      </c>
      <c r="Z1285" s="25" t="str">
        <f t="shared" si="160"/>
        <v>Saturday</v>
      </c>
      <c r="AA1285" s="25" t="str">
        <f t="shared" si="161"/>
        <v>Sunday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hidden="1" x14ac:dyDescent="0.25">
      <c r="A1286" s="25">
        <f t="shared" ref="A1286:A1349" si="163">A1285+1</f>
        <v>1285</v>
      </c>
      <c r="B1286" s="25" t="s">
        <v>1915</v>
      </c>
      <c r="C1286" s="45">
        <v>45850</v>
      </c>
      <c r="D1286" s="45">
        <v>45856</v>
      </c>
      <c r="E1286" s="8">
        <v>179.9</v>
      </c>
      <c r="F1286" s="8">
        <f t="shared" si="157"/>
        <v>15831.2</v>
      </c>
      <c r="G1286" s="54">
        <f t="shared" si="162"/>
        <v>15831.2</v>
      </c>
      <c r="H1286" s="25">
        <v>321106</v>
      </c>
      <c r="I1286" s="25" t="s">
        <v>2860</v>
      </c>
      <c r="J1286" s="25">
        <v>1</v>
      </c>
      <c r="K1286" s="25">
        <v>1</v>
      </c>
      <c r="L1286" s="25">
        <f t="shared" si="158"/>
        <v>0</v>
      </c>
      <c r="M1286" s="25" t="s">
        <v>2080</v>
      </c>
      <c r="N1286" s="45">
        <v>45867</v>
      </c>
      <c r="O1286" s="54">
        <v>0</v>
      </c>
      <c r="P1286" s="25" t="s">
        <v>255</v>
      </c>
      <c r="Q1286" s="25" t="s">
        <v>637</v>
      </c>
      <c r="R1286" s="25" t="s">
        <v>638</v>
      </c>
      <c r="S1286" s="3">
        <v>4</v>
      </c>
      <c r="T1286" s="55" t="s">
        <v>610</v>
      </c>
      <c r="U1286" s="25" t="s">
        <v>19</v>
      </c>
      <c r="V1286" s="25" t="str">
        <f>VLOOKUP(P1286,'Customer List'!B:C,2,)</f>
        <v>Delhi</v>
      </c>
      <c r="W1286" s="56"/>
      <c r="X1286" s="45">
        <v>45867</v>
      </c>
      <c r="Y1286" s="25">
        <f t="shared" si="159"/>
        <v>0</v>
      </c>
      <c r="Z1286" s="25" t="str">
        <f t="shared" si="160"/>
        <v>Tuesday</v>
      </c>
      <c r="AA1286" s="25" t="str">
        <f t="shared" si="161"/>
        <v>Tuesday</v>
      </c>
      <c r="AB1286" s="25" t="str">
        <f>VLOOKUP(U1286,'Currency Sheet'!A:C,3,)</f>
        <v>DOLLAR</v>
      </c>
      <c r="AC1286" s="67" t="str">
        <f>VLOOKUP(P1286,'Customer List'!B:D,3,)</f>
        <v>Local</v>
      </c>
    </row>
    <row r="1287" spans="1:29" hidden="1" x14ac:dyDescent="0.25">
      <c r="A1287" s="25">
        <f t="shared" si="163"/>
        <v>1286</v>
      </c>
      <c r="B1287" s="25" t="s">
        <v>1915</v>
      </c>
      <c r="C1287" s="45">
        <v>45850</v>
      </c>
      <c r="D1287" s="45">
        <v>45856</v>
      </c>
      <c r="E1287" s="8">
        <v>242.9</v>
      </c>
      <c r="F1287" s="8">
        <f t="shared" si="157"/>
        <v>21375.200000000001</v>
      </c>
      <c r="G1287" s="54">
        <f t="shared" si="162"/>
        <v>21375.200000000001</v>
      </c>
      <c r="H1287" s="25">
        <v>325514</v>
      </c>
      <c r="I1287" s="25" t="s">
        <v>2861</v>
      </c>
      <c r="J1287" s="25">
        <v>1</v>
      </c>
      <c r="K1287" s="25">
        <v>1</v>
      </c>
      <c r="L1287" s="25">
        <f t="shared" si="158"/>
        <v>0</v>
      </c>
      <c r="M1287" s="25" t="s">
        <v>1932</v>
      </c>
      <c r="N1287" s="45">
        <v>45859</v>
      </c>
      <c r="O1287" s="54">
        <v>29668.5</v>
      </c>
      <c r="P1287" s="25" t="s">
        <v>1014</v>
      </c>
      <c r="Q1287" s="25">
        <v>58153432562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Mumbai</v>
      </c>
      <c r="W1287" s="56"/>
      <c r="X1287" s="45">
        <v>45860</v>
      </c>
      <c r="Y1287" s="25">
        <f t="shared" si="159"/>
        <v>1</v>
      </c>
      <c r="Z1287" s="25" t="str">
        <f t="shared" si="160"/>
        <v>Monday</v>
      </c>
      <c r="AA1287" s="25" t="str">
        <f t="shared" si="161"/>
        <v>Tuesday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hidden="1" x14ac:dyDescent="0.25">
      <c r="A1288" s="25">
        <f t="shared" si="163"/>
        <v>1287</v>
      </c>
      <c r="B1288" s="25" t="s">
        <v>1915</v>
      </c>
      <c r="C1288" s="45">
        <v>45850</v>
      </c>
      <c r="D1288" s="45">
        <v>45856</v>
      </c>
      <c r="E1288" s="8">
        <v>219.8</v>
      </c>
      <c r="F1288" s="8">
        <f t="shared" si="157"/>
        <v>19342.400000000001</v>
      </c>
      <c r="G1288" s="54">
        <f t="shared" si="162"/>
        <v>19342.400000000001</v>
      </c>
      <c r="H1288" s="25">
        <v>328114</v>
      </c>
      <c r="I1288" s="25" t="s">
        <v>2862</v>
      </c>
      <c r="J1288" s="25">
        <v>1</v>
      </c>
      <c r="K1288" s="25">
        <v>1</v>
      </c>
      <c r="L1288" s="25">
        <f t="shared" si="158"/>
        <v>0</v>
      </c>
      <c r="M1288" s="25" t="s">
        <v>1944</v>
      </c>
      <c r="N1288" s="45">
        <v>45859</v>
      </c>
      <c r="O1288" s="54">
        <v>34069</v>
      </c>
      <c r="P1288" s="25" t="s">
        <v>253</v>
      </c>
      <c r="Q1288" s="25">
        <v>58153430226</v>
      </c>
      <c r="R1288" s="25" t="s">
        <v>41</v>
      </c>
      <c r="S1288" s="3">
        <v>4</v>
      </c>
      <c r="T1288" s="55"/>
      <c r="U1288" s="25" t="s">
        <v>19</v>
      </c>
      <c r="V1288" s="25" t="str">
        <f>VLOOKUP(P1288,'Customer List'!B:C,2,)</f>
        <v>Gujrat</v>
      </c>
      <c r="W1288" s="56"/>
      <c r="X1288" s="45">
        <v>45861</v>
      </c>
      <c r="Y1288" s="25">
        <f t="shared" si="159"/>
        <v>2</v>
      </c>
      <c r="Z1288" s="25" t="str">
        <f t="shared" si="160"/>
        <v>Monday</v>
      </c>
      <c r="AA1288" s="25" t="str">
        <f t="shared" si="161"/>
        <v>Wednesday</v>
      </c>
      <c r="AB1288" s="25" t="str">
        <f>VLOOKUP(U1288,'Currency Sheet'!A:C,3,)</f>
        <v>DOLLAR</v>
      </c>
      <c r="AC1288" s="67" t="str">
        <f>VLOOKUP(P1288,'Customer List'!B:D,3,)</f>
        <v>OutStation</v>
      </c>
    </row>
    <row r="1289" spans="1:29" hidden="1" x14ac:dyDescent="0.25">
      <c r="A1289" s="25">
        <f t="shared" si="163"/>
        <v>1288</v>
      </c>
      <c r="B1289" s="25" t="s">
        <v>1915</v>
      </c>
      <c r="C1289" s="45">
        <v>45850</v>
      </c>
      <c r="D1289" s="45">
        <v>45856</v>
      </c>
      <c r="E1289" s="8">
        <v>205.1</v>
      </c>
      <c r="F1289" s="8">
        <f t="shared" si="157"/>
        <v>18048.8</v>
      </c>
      <c r="G1289" s="54">
        <f t="shared" si="162"/>
        <v>18048.8</v>
      </c>
      <c r="H1289" s="25">
        <v>329208</v>
      </c>
      <c r="I1289" s="25" t="s">
        <v>2863</v>
      </c>
      <c r="J1289" s="25">
        <v>1</v>
      </c>
      <c r="K1289" s="25">
        <v>1</v>
      </c>
      <c r="L1289" s="25">
        <f t="shared" si="158"/>
        <v>0</v>
      </c>
      <c r="M1289" s="25" t="s">
        <v>2097</v>
      </c>
      <c r="N1289" s="45">
        <v>45868</v>
      </c>
      <c r="O1289" s="54">
        <v>26325</v>
      </c>
      <c r="P1289" s="25" t="s">
        <v>1903</v>
      </c>
      <c r="Q1289" s="25" t="s">
        <v>637</v>
      </c>
      <c r="R1289" s="25" t="s">
        <v>725</v>
      </c>
      <c r="S1289" s="3">
        <v>4</v>
      </c>
      <c r="T1289" s="55"/>
      <c r="U1289" s="25" t="s">
        <v>19</v>
      </c>
      <c r="V1289" s="25" t="str">
        <f>VLOOKUP(P1289,'Customer List'!B:C,2,)</f>
        <v>Gurugram</v>
      </c>
      <c r="W1289" s="56"/>
      <c r="X1289" s="45">
        <v>45868</v>
      </c>
      <c r="Y1289" s="25">
        <f t="shared" si="159"/>
        <v>0</v>
      </c>
      <c r="Z1289" s="25" t="str">
        <f t="shared" si="160"/>
        <v>Wednesday</v>
      </c>
      <c r="AA1289" s="25" t="str">
        <f t="shared" si="161"/>
        <v>Wednesday</v>
      </c>
      <c r="AB1289" s="25" t="str">
        <f>VLOOKUP(U1289,'Currency Sheet'!A:C,3,)</f>
        <v>DOLLAR</v>
      </c>
      <c r="AC1289" s="67" t="str">
        <f>VLOOKUP(P1289,'Customer List'!B:D,3,)</f>
        <v>Local</v>
      </c>
    </row>
    <row r="1290" spans="1:29" hidden="1" x14ac:dyDescent="0.25">
      <c r="A1290" s="25">
        <f t="shared" si="163"/>
        <v>1289</v>
      </c>
      <c r="B1290" s="25" t="s">
        <v>1915</v>
      </c>
      <c r="C1290" s="45">
        <v>45850</v>
      </c>
      <c r="D1290" s="45">
        <v>45856</v>
      </c>
      <c r="E1290" s="8">
        <v>204.4</v>
      </c>
      <c r="F1290" s="8">
        <f t="shared" si="157"/>
        <v>17987.2</v>
      </c>
      <c r="G1290" s="54">
        <f t="shared" si="162"/>
        <v>17987.2</v>
      </c>
      <c r="H1290" s="25">
        <v>329708</v>
      </c>
      <c r="I1290" s="25" t="s">
        <v>2864</v>
      </c>
      <c r="J1290" s="25">
        <v>1</v>
      </c>
      <c r="K1290" s="25">
        <v>1</v>
      </c>
      <c r="L1290" s="25">
        <f t="shared" si="158"/>
        <v>0</v>
      </c>
      <c r="M1290" s="25" t="s">
        <v>1924</v>
      </c>
      <c r="N1290" s="45">
        <v>45857</v>
      </c>
      <c r="O1290" s="54">
        <v>31682</v>
      </c>
      <c r="P1290" s="25" t="s">
        <v>1900</v>
      </c>
      <c r="Q1290" s="25">
        <v>58153395974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Banglore</v>
      </c>
      <c r="W1290" s="56"/>
      <c r="X1290" s="45">
        <v>45858</v>
      </c>
      <c r="Y1290" s="25">
        <f t="shared" si="159"/>
        <v>1</v>
      </c>
      <c r="Z1290" s="25" t="str">
        <f t="shared" si="160"/>
        <v>Saturday</v>
      </c>
      <c r="AA1290" s="25" t="str">
        <f t="shared" si="161"/>
        <v>Sunday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hidden="1" x14ac:dyDescent="0.25">
      <c r="A1291" s="25">
        <f t="shared" si="163"/>
        <v>1290</v>
      </c>
      <c r="B1291" s="25" t="s">
        <v>1915</v>
      </c>
      <c r="C1291" s="45">
        <v>45850</v>
      </c>
      <c r="D1291" s="45">
        <v>45856</v>
      </c>
      <c r="E1291" s="8">
        <v>147.69999999999999</v>
      </c>
      <c r="F1291" s="8">
        <f t="shared" si="157"/>
        <v>12997.599999999999</v>
      </c>
      <c r="G1291" s="54">
        <f t="shared" si="162"/>
        <v>12997.599999999999</v>
      </c>
      <c r="H1291" s="25">
        <v>331208</v>
      </c>
      <c r="I1291" s="25" t="s">
        <v>2865</v>
      </c>
      <c r="J1291" s="25">
        <v>1</v>
      </c>
      <c r="K1291" s="25">
        <v>1</v>
      </c>
      <c r="L1291" s="25">
        <f t="shared" si="158"/>
        <v>0</v>
      </c>
      <c r="M1291" s="25" t="s">
        <v>1934</v>
      </c>
      <c r="N1291" s="45">
        <v>45859</v>
      </c>
      <c r="O1291" s="54">
        <v>18040.5</v>
      </c>
      <c r="P1291" s="25" t="s">
        <v>1014</v>
      </c>
      <c r="Q1291" s="25">
        <v>58153432562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Mumbai</v>
      </c>
      <c r="W1291" s="56"/>
      <c r="X1291" s="45">
        <v>45860</v>
      </c>
      <c r="Y1291" s="25">
        <f t="shared" si="159"/>
        <v>1</v>
      </c>
      <c r="Z1291" s="25" t="str">
        <f t="shared" si="160"/>
        <v>Monday</v>
      </c>
      <c r="AA1291" s="25" t="str">
        <f t="shared" si="161"/>
        <v>Tuesday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hidden="1" x14ac:dyDescent="0.25">
      <c r="A1292" s="25">
        <f t="shared" si="163"/>
        <v>1291</v>
      </c>
      <c r="B1292" s="25" t="s">
        <v>1915</v>
      </c>
      <c r="C1292" s="45">
        <v>45850</v>
      </c>
      <c r="D1292" s="45">
        <v>45856</v>
      </c>
      <c r="E1292" s="8">
        <v>187.6</v>
      </c>
      <c r="F1292" s="8">
        <f t="shared" si="157"/>
        <v>16508.8</v>
      </c>
      <c r="G1292" s="54">
        <f t="shared" si="162"/>
        <v>16508.8</v>
      </c>
      <c r="H1292" s="25">
        <v>334106</v>
      </c>
      <c r="I1292" s="25" t="s">
        <v>2866</v>
      </c>
      <c r="J1292" s="25">
        <v>1</v>
      </c>
      <c r="K1292" s="25">
        <v>1</v>
      </c>
      <c r="L1292" s="25">
        <f t="shared" si="158"/>
        <v>0</v>
      </c>
      <c r="M1292" s="25" t="s">
        <v>2006</v>
      </c>
      <c r="N1292" s="45">
        <v>45860</v>
      </c>
      <c r="O1292" s="54">
        <v>31155</v>
      </c>
      <c r="P1292" s="25" t="s">
        <v>673</v>
      </c>
      <c r="Q1292" s="25">
        <v>58153476533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Hyderabad</v>
      </c>
      <c r="W1292" s="56"/>
      <c r="X1292" s="45">
        <v>45861</v>
      </c>
      <c r="Y1292" s="25">
        <f t="shared" si="159"/>
        <v>1</v>
      </c>
      <c r="Z1292" s="25" t="str">
        <f t="shared" si="160"/>
        <v>Tuesday</v>
      </c>
      <c r="AA1292" s="25" t="str">
        <f t="shared" si="161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hidden="1" x14ac:dyDescent="0.25">
      <c r="A1293" s="25">
        <f t="shared" si="163"/>
        <v>1292</v>
      </c>
      <c r="B1293" s="25" t="s">
        <v>1915</v>
      </c>
      <c r="C1293" s="45">
        <v>45850</v>
      </c>
      <c r="D1293" s="45">
        <v>45856</v>
      </c>
      <c r="E1293" s="8">
        <v>160.30000000000001</v>
      </c>
      <c r="F1293" s="8">
        <f t="shared" si="157"/>
        <v>14106.400000000001</v>
      </c>
      <c r="G1293" s="54">
        <f t="shared" si="162"/>
        <v>56425.600000000006</v>
      </c>
      <c r="H1293" s="25">
        <v>349104</v>
      </c>
      <c r="I1293" s="25" t="s">
        <v>2867</v>
      </c>
      <c r="J1293" s="25">
        <v>4</v>
      </c>
      <c r="K1293" s="25">
        <v>4</v>
      </c>
      <c r="L1293" s="25">
        <f t="shared" si="158"/>
        <v>0</v>
      </c>
      <c r="M1293" s="25" t="s">
        <v>1943</v>
      </c>
      <c r="N1293" s="45">
        <v>45859</v>
      </c>
      <c r="O1293" s="54">
        <v>99386</v>
      </c>
      <c r="P1293" s="25" t="s">
        <v>253</v>
      </c>
      <c r="Q1293" s="25">
        <v>58153430226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Gujrat</v>
      </c>
      <c r="W1293" s="56"/>
      <c r="X1293" s="45">
        <v>45861</v>
      </c>
      <c r="Y1293" s="25">
        <f t="shared" si="159"/>
        <v>2</v>
      </c>
      <c r="Z1293" s="25" t="str">
        <f t="shared" si="160"/>
        <v>Monday</v>
      </c>
      <c r="AA1293" s="25" t="str">
        <f t="shared" si="161"/>
        <v>Wednesday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hidden="1" x14ac:dyDescent="0.25">
      <c r="A1294" s="25">
        <f t="shared" si="163"/>
        <v>1293</v>
      </c>
      <c r="B1294" s="25" t="s">
        <v>1915</v>
      </c>
      <c r="C1294" s="45">
        <v>45850</v>
      </c>
      <c r="D1294" s="45">
        <v>45856</v>
      </c>
      <c r="E1294" s="8">
        <v>242.9</v>
      </c>
      <c r="F1294" s="8">
        <f t="shared" si="157"/>
        <v>21375.200000000001</v>
      </c>
      <c r="G1294" s="54">
        <f t="shared" si="162"/>
        <v>21375.200000000001</v>
      </c>
      <c r="H1294" s="25">
        <v>350504</v>
      </c>
      <c r="I1294" s="25" t="s">
        <v>1596</v>
      </c>
      <c r="J1294" s="25">
        <v>1</v>
      </c>
      <c r="K1294" s="25">
        <v>1</v>
      </c>
      <c r="L1294" s="25">
        <f t="shared" si="158"/>
        <v>0</v>
      </c>
      <c r="M1294" s="25" t="s">
        <v>1931</v>
      </c>
      <c r="N1294" s="45">
        <v>45859</v>
      </c>
      <c r="O1294" s="54">
        <v>29668.5</v>
      </c>
      <c r="P1294" s="25" t="s">
        <v>1014</v>
      </c>
      <c r="Q1294" s="25">
        <v>58153432562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Mumbai</v>
      </c>
      <c r="W1294" s="56"/>
      <c r="X1294" s="45">
        <v>45860</v>
      </c>
      <c r="Y1294" s="25">
        <f t="shared" si="159"/>
        <v>1</v>
      </c>
      <c r="Z1294" s="25" t="str">
        <f t="shared" si="160"/>
        <v>Monday</v>
      </c>
      <c r="AA1294" s="25" t="str">
        <f t="shared" si="161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hidden="1" x14ac:dyDescent="0.25">
      <c r="A1295" s="25">
        <f t="shared" si="163"/>
        <v>1294</v>
      </c>
      <c r="B1295" s="25" t="s">
        <v>1915</v>
      </c>
      <c r="C1295" s="45">
        <v>45850</v>
      </c>
      <c r="D1295" s="45">
        <v>45856</v>
      </c>
      <c r="E1295" s="8">
        <v>219.8</v>
      </c>
      <c r="F1295" s="8">
        <f t="shared" si="157"/>
        <v>19342.400000000001</v>
      </c>
      <c r="G1295" s="54">
        <f t="shared" si="162"/>
        <v>19342.400000000001</v>
      </c>
      <c r="H1295" s="25">
        <v>353112</v>
      </c>
      <c r="I1295" s="25" t="s">
        <v>2868</v>
      </c>
      <c r="J1295" s="25">
        <v>1</v>
      </c>
      <c r="K1295" s="25">
        <v>1</v>
      </c>
      <c r="L1295" s="25">
        <f t="shared" si="158"/>
        <v>0</v>
      </c>
      <c r="M1295" s="25" t="s">
        <v>1941</v>
      </c>
      <c r="N1295" s="45">
        <v>45859</v>
      </c>
      <c r="O1295" s="54">
        <v>29830</v>
      </c>
      <c r="P1295" s="25" t="s">
        <v>949</v>
      </c>
      <c r="Q1295" s="25">
        <v>58153427802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Banglore</v>
      </c>
      <c r="W1295" s="56"/>
      <c r="X1295" s="45">
        <v>45860</v>
      </c>
      <c r="Y1295" s="25">
        <f t="shared" si="159"/>
        <v>1</v>
      </c>
      <c r="Z1295" s="25" t="str">
        <f t="shared" si="160"/>
        <v>Monday</v>
      </c>
      <c r="AA1295" s="25" t="str">
        <f t="shared" si="161"/>
        <v>Tuesday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hidden="1" x14ac:dyDescent="0.25">
      <c r="A1296" s="25">
        <f t="shared" si="163"/>
        <v>1295</v>
      </c>
      <c r="B1296" s="25" t="s">
        <v>1915</v>
      </c>
      <c r="C1296" s="45">
        <v>45850</v>
      </c>
      <c r="D1296" s="45">
        <v>45856</v>
      </c>
      <c r="E1296" s="8">
        <v>305.25</v>
      </c>
      <c r="F1296" s="8">
        <f t="shared" si="157"/>
        <v>26862</v>
      </c>
      <c r="G1296" s="54">
        <f t="shared" si="162"/>
        <v>26862</v>
      </c>
      <c r="H1296" s="25">
        <v>353208</v>
      </c>
      <c r="I1296" s="25" t="s">
        <v>2869</v>
      </c>
      <c r="J1296" s="25">
        <v>1</v>
      </c>
      <c r="K1296" s="25">
        <v>1</v>
      </c>
      <c r="L1296" s="25">
        <f t="shared" si="158"/>
        <v>0</v>
      </c>
      <c r="M1296" s="25" t="s">
        <v>2140</v>
      </c>
      <c r="N1296" s="45">
        <v>45867</v>
      </c>
      <c r="O1296" s="54">
        <v>44159.5</v>
      </c>
      <c r="P1296" s="25" t="s">
        <v>371</v>
      </c>
      <c r="Q1296" s="25">
        <v>58153779283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Gujrat</v>
      </c>
      <c r="W1296" s="56"/>
      <c r="X1296" s="45">
        <v>45869</v>
      </c>
      <c r="Y1296" s="25">
        <f t="shared" si="159"/>
        <v>2</v>
      </c>
      <c r="Z1296" s="25" t="str">
        <f t="shared" si="160"/>
        <v>Tuesday</v>
      </c>
      <c r="AA1296" s="25" t="str">
        <f t="shared" si="161"/>
        <v>Thursday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hidden="1" x14ac:dyDescent="0.25">
      <c r="A1297" s="25">
        <f t="shared" si="163"/>
        <v>1296</v>
      </c>
      <c r="B1297" s="25" t="s">
        <v>1915</v>
      </c>
      <c r="C1297" s="45">
        <v>45850</v>
      </c>
      <c r="D1297" s="45">
        <v>45856</v>
      </c>
      <c r="E1297" s="8">
        <v>186</v>
      </c>
      <c r="F1297" s="8">
        <f t="shared" si="157"/>
        <v>16368</v>
      </c>
      <c r="G1297" s="54">
        <f t="shared" si="162"/>
        <v>16368</v>
      </c>
      <c r="H1297" s="25">
        <v>353421</v>
      </c>
      <c r="I1297" s="25" t="s">
        <v>2870</v>
      </c>
      <c r="J1297" s="25">
        <v>1</v>
      </c>
      <c r="K1297" s="25">
        <v>1</v>
      </c>
      <c r="L1297" s="25">
        <f t="shared" si="158"/>
        <v>0</v>
      </c>
      <c r="M1297" s="25" t="s">
        <v>2453</v>
      </c>
      <c r="N1297" s="45">
        <v>45888</v>
      </c>
      <c r="O1297" s="54">
        <v>0</v>
      </c>
      <c r="P1297" s="25" t="s">
        <v>399</v>
      </c>
      <c r="Q1297" s="25">
        <v>58154568953</v>
      </c>
      <c r="R1297" s="25" t="s">
        <v>41</v>
      </c>
      <c r="S1297" s="3">
        <v>4</v>
      </c>
      <c r="T1297" s="55" t="s">
        <v>2456</v>
      </c>
      <c r="U1297" s="25" t="s">
        <v>19</v>
      </c>
      <c r="V1297" s="25" t="str">
        <f>VLOOKUP(P1297,'Customer List'!B:C,2,)</f>
        <v>Pune</v>
      </c>
      <c r="W1297" s="57"/>
      <c r="X1297" s="45">
        <v>45892</v>
      </c>
      <c r="Y1297" s="25">
        <f t="shared" si="159"/>
        <v>4</v>
      </c>
      <c r="Z1297" s="25" t="str">
        <f t="shared" si="160"/>
        <v>Tuesday</v>
      </c>
      <c r="AA1297" s="25" t="str">
        <f t="shared" si="161"/>
        <v>Saturday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hidden="1" x14ac:dyDescent="0.25">
      <c r="A1298" s="25">
        <f t="shared" si="163"/>
        <v>1297</v>
      </c>
      <c r="B1298" s="25" t="s">
        <v>1915</v>
      </c>
      <c r="C1298" s="45">
        <v>45850</v>
      </c>
      <c r="D1298" s="45">
        <v>45856</v>
      </c>
      <c r="E1298" s="8">
        <v>267.39999999999998</v>
      </c>
      <c r="F1298" s="8">
        <f t="shared" si="157"/>
        <v>23531.199999999997</v>
      </c>
      <c r="G1298" s="54">
        <f t="shared" si="162"/>
        <v>23531.199999999997</v>
      </c>
      <c r="H1298" s="25">
        <v>358512</v>
      </c>
      <c r="I1298" s="25" t="s">
        <v>1366</v>
      </c>
      <c r="J1298" s="25">
        <v>1</v>
      </c>
      <c r="K1298" s="25">
        <v>1</v>
      </c>
      <c r="L1298" s="25">
        <f t="shared" si="158"/>
        <v>0</v>
      </c>
      <c r="M1298" s="25" t="s">
        <v>1932</v>
      </c>
      <c r="N1298" s="45">
        <v>45859</v>
      </c>
      <c r="O1298" s="54">
        <v>32661</v>
      </c>
      <c r="P1298" s="25" t="s">
        <v>1014</v>
      </c>
      <c r="Q1298" s="25">
        <v>58153432562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Mumbai</v>
      </c>
      <c r="W1298" s="56"/>
      <c r="X1298" s="45">
        <v>45860</v>
      </c>
      <c r="Y1298" s="25">
        <f t="shared" si="159"/>
        <v>1</v>
      </c>
      <c r="Z1298" s="25" t="str">
        <f t="shared" si="160"/>
        <v>Monday</v>
      </c>
      <c r="AA1298" s="25" t="str">
        <f t="shared" si="161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hidden="1" x14ac:dyDescent="0.25">
      <c r="A1299" s="25">
        <f t="shared" si="163"/>
        <v>1298</v>
      </c>
      <c r="B1299" s="25" t="s">
        <v>1915</v>
      </c>
      <c r="C1299" s="45">
        <v>45850</v>
      </c>
      <c r="D1299" s="45">
        <v>45856</v>
      </c>
      <c r="E1299" s="8">
        <v>326.25</v>
      </c>
      <c r="F1299" s="8">
        <f t="shared" si="157"/>
        <v>28710</v>
      </c>
      <c r="G1299" s="54">
        <f t="shared" si="162"/>
        <v>28710</v>
      </c>
      <c r="H1299" s="25">
        <v>358610</v>
      </c>
      <c r="I1299" s="25" t="s">
        <v>2871</v>
      </c>
      <c r="J1299" s="25">
        <v>1</v>
      </c>
      <c r="K1299" s="25">
        <v>1</v>
      </c>
      <c r="L1299" s="25">
        <f t="shared" si="158"/>
        <v>0</v>
      </c>
      <c r="M1299" s="25" t="s">
        <v>1940</v>
      </c>
      <c r="N1299" s="45">
        <v>45859</v>
      </c>
      <c r="O1299" s="54">
        <v>40455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9"/>
        <v>1</v>
      </c>
      <c r="Z1299" s="25" t="str">
        <f t="shared" si="160"/>
        <v>Monday</v>
      </c>
      <c r="AA1299" s="25" t="str">
        <f t="shared" si="161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hidden="1" x14ac:dyDescent="0.25">
      <c r="A1300" s="25">
        <f t="shared" si="163"/>
        <v>1299</v>
      </c>
      <c r="B1300" s="25" t="s">
        <v>1915</v>
      </c>
      <c r="C1300" s="45">
        <v>45850</v>
      </c>
      <c r="D1300" s="45">
        <v>45856</v>
      </c>
      <c r="E1300" s="8">
        <v>259</v>
      </c>
      <c r="F1300" s="8">
        <f t="shared" si="157"/>
        <v>22792</v>
      </c>
      <c r="G1300" s="54">
        <f t="shared" si="162"/>
        <v>22792</v>
      </c>
      <c r="H1300" s="25">
        <v>363210</v>
      </c>
      <c r="I1300" s="25" t="s">
        <v>2872</v>
      </c>
      <c r="J1300" s="25">
        <v>1</v>
      </c>
      <c r="K1300" s="25">
        <v>1</v>
      </c>
      <c r="L1300" s="25">
        <f t="shared" si="158"/>
        <v>0</v>
      </c>
      <c r="M1300" s="25" t="s">
        <v>1940</v>
      </c>
      <c r="N1300" s="45">
        <v>45859</v>
      </c>
      <c r="O1300" s="54">
        <v>34410</v>
      </c>
      <c r="P1300" s="25" t="s">
        <v>1896</v>
      </c>
      <c r="Q1300" s="25">
        <v>58153427496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Tamilnadu</v>
      </c>
      <c r="W1300" s="56"/>
      <c r="X1300" s="45">
        <v>45860</v>
      </c>
      <c r="Y1300" s="25">
        <f t="shared" si="159"/>
        <v>1</v>
      </c>
      <c r="Z1300" s="25" t="str">
        <f t="shared" si="160"/>
        <v>Monday</v>
      </c>
      <c r="AA1300" s="25" t="str">
        <f t="shared" si="161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hidden="1" x14ac:dyDescent="0.25">
      <c r="A1301" s="25">
        <f t="shared" si="163"/>
        <v>1300</v>
      </c>
      <c r="B1301" s="25" t="s">
        <v>1915</v>
      </c>
      <c r="C1301" s="45">
        <v>45850</v>
      </c>
      <c r="D1301" s="45">
        <v>45856</v>
      </c>
      <c r="E1301" s="8">
        <v>183.4</v>
      </c>
      <c r="F1301" s="8">
        <f t="shared" si="157"/>
        <v>16139.2</v>
      </c>
      <c r="G1301" s="54">
        <f t="shared" si="162"/>
        <v>16139.2</v>
      </c>
      <c r="H1301" s="25">
        <v>366608</v>
      </c>
      <c r="I1301" s="25" t="s">
        <v>2873</v>
      </c>
      <c r="J1301" s="25">
        <v>1</v>
      </c>
      <c r="K1301" s="25">
        <v>1</v>
      </c>
      <c r="L1301" s="25">
        <f t="shared" si="158"/>
        <v>0</v>
      </c>
      <c r="M1301" s="25" t="s">
        <v>1943</v>
      </c>
      <c r="N1301" s="45">
        <v>45859</v>
      </c>
      <c r="O1301" s="54">
        <v>28427</v>
      </c>
      <c r="P1301" s="25" t="s">
        <v>253</v>
      </c>
      <c r="Q1301" s="25">
        <v>58153430226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Gujrat</v>
      </c>
      <c r="W1301" s="56"/>
      <c r="X1301" s="45">
        <v>45861</v>
      </c>
      <c r="Y1301" s="25">
        <f t="shared" si="159"/>
        <v>2</v>
      </c>
      <c r="Z1301" s="25" t="str">
        <f t="shared" si="160"/>
        <v>Monday</v>
      </c>
      <c r="AA1301" s="25" t="str">
        <f t="shared" si="161"/>
        <v>Wednesday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hidden="1" x14ac:dyDescent="0.25">
      <c r="A1302" s="25">
        <f t="shared" si="163"/>
        <v>1301</v>
      </c>
      <c r="B1302" s="25" t="s">
        <v>1915</v>
      </c>
      <c r="C1302" s="45">
        <v>45850</v>
      </c>
      <c r="D1302" s="45">
        <v>45856</v>
      </c>
      <c r="E1302" s="8">
        <v>252</v>
      </c>
      <c r="F1302" s="8">
        <f t="shared" si="157"/>
        <v>22176</v>
      </c>
      <c r="G1302" s="54">
        <f t="shared" si="162"/>
        <v>22176</v>
      </c>
      <c r="H1302" s="25">
        <v>367004</v>
      </c>
      <c r="I1302" s="25" t="s">
        <v>2874</v>
      </c>
      <c r="J1302" s="25">
        <v>1</v>
      </c>
      <c r="K1302" s="25">
        <v>1</v>
      </c>
      <c r="L1302" s="25">
        <f t="shared" si="158"/>
        <v>0</v>
      </c>
      <c r="M1302" s="25" t="s">
        <v>1923</v>
      </c>
      <c r="N1302" s="45">
        <v>45857</v>
      </c>
      <c r="O1302" s="54">
        <v>39060</v>
      </c>
      <c r="P1302" s="25" t="s">
        <v>1900</v>
      </c>
      <c r="Q1302" s="25">
        <v>58153395974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Banglore</v>
      </c>
      <c r="W1302" s="56"/>
      <c r="X1302" s="45">
        <v>45858</v>
      </c>
      <c r="Y1302" s="25">
        <f t="shared" si="159"/>
        <v>1</v>
      </c>
      <c r="Z1302" s="25" t="str">
        <f t="shared" si="160"/>
        <v>Saturday</v>
      </c>
      <c r="AA1302" s="25" t="str">
        <f t="shared" si="161"/>
        <v>Sunday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hidden="1" x14ac:dyDescent="0.25">
      <c r="A1303" s="25">
        <f t="shared" si="163"/>
        <v>1302</v>
      </c>
      <c r="B1303" s="25" t="s">
        <v>1915</v>
      </c>
      <c r="C1303" s="45">
        <v>45850</v>
      </c>
      <c r="D1303" s="45">
        <v>45856</v>
      </c>
      <c r="E1303" s="8">
        <v>305.25</v>
      </c>
      <c r="F1303" s="8">
        <f t="shared" si="157"/>
        <v>26862</v>
      </c>
      <c r="G1303" s="54">
        <f t="shared" si="162"/>
        <v>26862</v>
      </c>
      <c r="H1303" s="25">
        <v>368526</v>
      </c>
      <c r="I1303" s="25" t="s">
        <v>2875</v>
      </c>
      <c r="J1303" s="25">
        <v>1</v>
      </c>
      <c r="K1303" s="25">
        <v>1</v>
      </c>
      <c r="L1303" s="25">
        <f t="shared" si="158"/>
        <v>0</v>
      </c>
      <c r="M1303" s="25" t="s">
        <v>1940</v>
      </c>
      <c r="N1303" s="45">
        <v>45859</v>
      </c>
      <c r="O1303" s="54">
        <v>37851</v>
      </c>
      <c r="P1303" s="25" t="s">
        <v>1896</v>
      </c>
      <c r="Q1303" s="25">
        <v>58153427496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Tamilnadu</v>
      </c>
      <c r="W1303" s="56"/>
      <c r="X1303" s="45">
        <v>45860</v>
      </c>
      <c r="Y1303" s="25">
        <f t="shared" si="159"/>
        <v>1</v>
      </c>
      <c r="Z1303" s="25" t="str">
        <f t="shared" si="160"/>
        <v>Monday</v>
      </c>
      <c r="AA1303" s="25" t="str">
        <f t="shared" si="161"/>
        <v>Tuesday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hidden="1" x14ac:dyDescent="0.25">
      <c r="A1304" s="25">
        <f t="shared" si="163"/>
        <v>1303</v>
      </c>
      <c r="B1304" s="25" t="s">
        <v>1915</v>
      </c>
      <c r="C1304" s="45">
        <v>45850</v>
      </c>
      <c r="D1304" s="45">
        <v>45856</v>
      </c>
      <c r="E1304" s="8">
        <v>196.7</v>
      </c>
      <c r="F1304" s="8">
        <f t="shared" si="157"/>
        <v>17309.599999999999</v>
      </c>
      <c r="G1304" s="54">
        <f t="shared" si="162"/>
        <v>17309.599999999999</v>
      </c>
      <c r="H1304" s="25">
        <v>368532</v>
      </c>
      <c r="I1304" s="25" t="s">
        <v>2876</v>
      </c>
      <c r="J1304" s="25">
        <v>1</v>
      </c>
      <c r="K1304" s="25">
        <v>1</v>
      </c>
      <c r="L1304" s="25">
        <f t="shared" si="158"/>
        <v>0</v>
      </c>
      <c r="M1304" s="25" t="s">
        <v>2013</v>
      </c>
      <c r="N1304" s="45">
        <v>45860</v>
      </c>
      <c r="O1304" s="54">
        <v>26976</v>
      </c>
      <c r="P1304" s="25" t="s">
        <v>209</v>
      </c>
      <c r="Q1304" s="25" t="s">
        <v>1131</v>
      </c>
      <c r="R1304" s="25" t="s">
        <v>2002</v>
      </c>
      <c r="S1304" s="3">
        <v>4</v>
      </c>
      <c r="T1304" s="55"/>
      <c r="U1304" s="25" t="s">
        <v>19</v>
      </c>
      <c r="V1304" s="25" t="str">
        <f>VLOOKUP(P1304,'Customer List'!B:C,2,)</f>
        <v>Delhi</v>
      </c>
      <c r="W1304" s="56"/>
      <c r="X1304" s="45"/>
      <c r="Y1304" s="25" t="str">
        <f t="shared" si="159"/>
        <v/>
      </c>
      <c r="Z1304" s="25" t="str">
        <f t="shared" si="160"/>
        <v>Tuesday</v>
      </c>
      <c r="AA1304" s="25" t="str">
        <f t="shared" si="161"/>
        <v/>
      </c>
      <c r="AB1304" s="25" t="str">
        <f>VLOOKUP(U1304,'Currency Sheet'!A:C,3,)</f>
        <v>DOLLAR</v>
      </c>
      <c r="AC1304" s="67" t="str">
        <f>VLOOKUP(P1304,'Customer List'!B:D,3,)</f>
        <v>Local</v>
      </c>
    </row>
    <row r="1305" spans="1:29" hidden="1" x14ac:dyDescent="0.25">
      <c r="A1305" s="25">
        <f t="shared" si="163"/>
        <v>1304</v>
      </c>
      <c r="B1305" s="25" t="s">
        <v>1915</v>
      </c>
      <c r="C1305" s="45">
        <v>45850</v>
      </c>
      <c r="D1305" s="45">
        <v>45856</v>
      </c>
      <c r="E1305" s="8">
        <v>309.75</v>
      </c>
      <c r="F1305" s="8">
        <f t="shared" si="157"/>
        <v>27258</v>
      </c>
      <c r="G1305" s="54">
        <f t="shared" si="162"/>
        <v>27258</v>
      </c>
      <c r="H1305" s="25">
        <v>369324</v>
      </c>
      <c r="I1305" s="25" t="s">
        <v>2877</v>
      </c>
      <c r="J1305" s="25">
        <v>1</v>
      </c>
      <c r="K1305" s="25">
        <v>1</v>
      </c>
      <c r="L1305" s="25">
        <f t="shared" si="158"/>
        <v>0</v>
      </c>
      <c r="M1305" s="25" t="s">
        <v>1938</v>
      </c>
      <c r="N1305" s="45">
        <v>45859</v>
      </c>
      <c r="O1305" s="54">
        <v>38409</v>
      </c>
      <c r="P1305" s="25" t="s">
        <v>1048</v>
      </c>
      <c r="Q1305" s="25">
        <v>58153427323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45860</v>
      </c>
      <c r="Y1305" s="25">
        <f t="shared" si="159"/>
        <v>1</v>
      </c>
      <c r="Z1305" s="25" t="str">
        <f t="shared" si="160"/>
        <v>Monday</v>
      </c>
      <c r="AA1305" s="25" t="str">
        <f t="shared" si="161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hidden="1" x14ac:dyDescent="0.25">
      <c r="A1306" s="25">
        <f t="shared" si="163"/>
        <v>1305</v>
      </c>
      <c r="B1306" s="25" t="s">
        <v>1915</v>
      </c>
      <c r="C1306" s="45">
        <v>45850</v>
      </c>
      <c r="D1306" s="45">
        <v>45856</v>
      </c>
      <c r="E1306" s="8">
        <v>102.2</v>
      </c>
      <c r="F1306" s="8">
        <f t="shared" si="157"/>
        <v>8993.6</v>
      </c>
      <c r="G1306" s="54">
        <f t="shared" si="162"/>
        <v>8993.6</v>
      </c>
      <c r="H1306" s="25">
        <v>369505</v>
      </c>
      <c r="I1306" s="25" t="s">
        <v>2878</v>
      </c>
      <c r="J1306" s="25">
        <v>1</v>
      </c>
      <c r="K1306" s="25">
        <v>1</v>
      </c>
      <c r="L1306" s="25">
        <f t="shared" si="158"/>
        <v>0</v>
      </c>
      <c r="M1306" s="25" t="s">
        <v>2003</v>
      </c>
      <c r="N1306" s="45">
        <v>45860</v>
      </c>
      <c r="O1306" s="54">
        <v>16293.6</v>
      </c>
      <c r="P1306" s="25" t="s">
        <v>1914</v>
      </c>
      <c r="Q1306" s="25">
        <v>58153477454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45861</v>
      </c>
      <c r="Y1306" s="25">
        <f t="shared" si="159"/>
        <v>1</v>
      </c>
      <c r="Z1306" s="25" t="str">
        <f t="shared" si="160"/>
        <v>Tuesday</v>
      </c>
      <c r="AA1306" s="25" t="str">
        <f t="shared" si="161"/>
        <v>Wednesday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hidden="1" x14ac:dyDescent="0.25">
      <c r="A1307" s="25">
        <f t="shared" si="163"/>
        <v>1306</v>
      </c>
      <c r="B1307" s="25" t="s">
        <v>1915</v>
      </c>
      <c r="C1307" s="45">
        <v>45850</v>
      </c>
      <c r="D1307" s="45">
        <v>45856</v>
      </c>
      <c r="E1307" s="8">
        <v>326.25</v>
      </c>
      <c r="F1307" s="8">
        <f t="shared" si="157"/>
        <v>28710</v>
      </c>
      <c r="G1307" s="54">
        <f t="shared" si="162"/>
        <v>28710</v>
      </c>
      <c r="H1307" s="25">
        <v>372710</v>
      </c>
      <c r="I1307" s="25" t="s">
        <v>2879</v>
      </c>
      <c r="J1307" s="25">
        <v>1</v>
      </c>
      <c r="K1307" s="25">
        <v>1</v>
      </c>
      <c r="L1307" s="25">
        <f t="shared" si="158"/>
        <v>0</v>
      </c>
      <c r="M1307" s="25" t="s">
        <v>1923</v>
      </c>
      <c r="N1307" s="45">
        <v>45857</v>
      </c>
      <c r="O1307" s="54">
        <v>47197.5</v>
      </c>
      <c r="P1307" s="25" t="s">
        <v>1900</v>
      </c>
      <c r="Q1307" s="25">
        <v>58153395974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45858</v>
      </c>
      <c r="Y1307" s="25">
        <f t="shared" si="159"/>
        <v>1</v>
      </c>
      <c r="Z1307" s="25" t="str">
        <f t="shared" si="160"/>
        <v>Saturday</v>
      </c>
      <c r="AA1307" s="25" t="str">
        <f t="shared" si="161"/>
        <v>Sunday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hidden="1" x14ac:dyDescent="0.25">
      <c r="A1308" s="25">
        <f t="shared" si="163"/>
        <v>1307</v>
      </c>
      <c r="B1308" s="25" t="s">
        <v>1915</v>
      </c>
      <c r="C1308" s="45">
        <v>45850</v>
      </c>
      <c r="D1308" s="45">
        <v>45856</v>
      </c>
      <c r="E1308" s="8">
        <v>279.3</v>
      </c>
      <c r="F1308" s="8">
        <f t="shared" si="157"/>
        <v>24578.400000000001</v>
      </c>
      <c r="G1308" s="54">
        <f t="shared" si="162"/>
        <v>24578.400000000001</v>
      </c>
      <c r="H1308" s="25">
        <v>381506</v>
      </c>
      <c r="I1308" s="25" t="s">
        <v>1409</v>
      </c>
      <c r="J1308" s="25">
        <v>1</v>
      </c>
      <c r="K1308" s="25">
        <v>1</v>
      </c>
      <c r="L1308" s="25">
        <f t="shared" si="158"/>
        <v>0</v>
      </c>
      <c r="M1308" s="25" t="s">
        <v>1942</v>
      </c>
      <c r="N1308" s="45">
        <v>45859</v>
      </c>
      <c r="O1308" s="54">
        <v>40199.25</v>
      </c>
      <c r="P1308" s="25" t="s">
        <v>1912</v>
      </c>
      <c r="Q1308" s="25">
        <v>58153429681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Lucknow</v>
      </c>
      <c r="W1308" s="56"/>
      <c r="X1308" s="45">
        <v>45862</v>
      </c>
      <c r="Y1308" s="25">
        <f t="shared" si="159"/>
        <v>3</v>
      </c>
      <c r="Z1308" s="25" t="str">
        <f t="shared" si="160"/>
        <v>Monday</v>
      </c>
      <c r="AA1308" s="25" t="str">
        <f t="shared" si="161"/>
        <v>Thursday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hidden="1" x14ac:dyDescent="0.25">
      <c r="A1309" s="25">
        <f t="shared" si="163"/>
        <v>1308</v>
      </c>
      <c r="B1309" s="25" t="s">
        <v>1915</v>
      </c>
      <c r="C1309" s="45">
        <v>45850</v>
      </c>
      <c r="D1309" s="45">
        <v>45856</v>
      </c>
      <c r="E1309" s="8">
        <v>254.1</v>
      </c>
      <c r="F1309" s="8">
        <f t="shared" si="157"/>
        <v>22360.799999999999</v>
      </c>
      <c r="G1309" s="54">
        <f t="shared" si="162"/>
        <v>22360.799999999999</v>
      </c>
      <c r="H1309" s="25">
        <v>384704</v>
      </c>
      <c r="I1309" s="25" t="s">
        <v>2880</v>
      </c>
      <c r="J1309" s="25">
        <v>1</v>
      </c>
      <c r="K1309" s="25">
        <v>1</v>
      </c>
      <c r="L1309" s="25">
        <f t="shared" si="158"/>
        <v>0</v>
      </c>
      <c r="M1309" s="25" t="s">
        <v>2006</v>
      </c>
      <c r="N1309" s="45">
        <v>45860</v>
      </c>
      <c r="O1309" s="54">
        <v>42198.75</v>
      </c>
      <c r="P1309" s="25" t="s">
        <v>673</v>
      </c>
      <c r="Q1309" s="25">
        <v>58153476533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Hyderabad</v>
      </c>
      <c r="W1309" s="56"/>
      <c r="X1309" s="45">
        <v>45861</v>
      </c>
      <c r="Y1309" s="25">
        <f t="shared" si="159"/>
        <v>1</v>
      </c>
      <c r="Z1309" s="25" t="str">
        <f t="shared" si="160"/>
        <v>Tuesday</v>
      </c>
      <c r="AA1309" s="25" t="str">
        <f t="shared" si="161"/>
        <v>Wednesday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hidden="1" x14ac:dyDescent="0.25">
      <c r="A1310" s="25">
        <f t="shared" si="163"/>
        <v>1309</v>
      </c>
      <c r="B1310" s="25" t="s">
        <v>1915</v>
      </c>
      <c r="C1310" s="45">
        <v>45850</v>
      </c>
      <c r="D1310" s="45">
        <v>45856</v>
      </c>
      <c r="E1310" s="8">
        <v>227.5</v>
      </c>
      <c r="F1310" s="8">
        <f t="shared" si="157"/>
        <v>20020</v>
      </c>
      <c r="G1310" s="54">
        <f t="shared" si="162"/>
        <v>20020</v>
      </c>
      <c r="H1310" s="25">
        <v>392204</v>
      </c>
      <c r="I1310" s="25" t="s">
        <v>2881</v>
      </c>
      <c r="J1310" s="25">
        <v>1</v>
      </c>
      <c r="K1310" s="25">
        <v>1</v>
      </c>
      <c r="L1310" s="25">
        <f t="shared" si="158"/>
        <v>0</v>
      </c>
      <c r="M1310" s="25" t="s">
        <v>1941</v>
      </c>
      <c r="N1310" s="45">
        <v>45859</v>
      </c>
      <c r="O1310" s="54">
        <v>30875</v>
      </c>
      <c r="P1310" s="25" t="s">
        <v>949</v>
      </c>
      <c r="Q1310" s="25">
        <v>58153427802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45860</v>
      </c>
      <c r="Y1310" s="25">
        <f t="shared" si="159"/>
        <v>1</v>
      </c>
      <c r="Z1310" s="25" t="str">
        <f t="shared" si="160"/>
        <v>Monday</v>
      </c>
      <c r="AA1310" s="25" t="str">
        <f t="shared" si="161"/>
        <v>Tuesday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hidden="1" x14ac:dyDescent="0.25">
      <c r="A1311" s="25">
        <f t="shared" si="163"/>
        <v>1310</v>
      </c>
      <c r="B1311" s="25" t="s">
        <v>1915</v>
      </c>
      <c r="C1311" s="45">
        <v>45850</v>
      </c>
      <c r="D1311" s="45">
        <v>45856</v>
      </c>
      <c r="E1311" s="8">
        <v>53.9</v>
      </c>
      <c r="F1311" s="8">
        <f t="shared" si="157"/>
        <v>4743.2</v>
      </c>
      <c r="G1311" s="54">
        <f t="shared" si="162"/>
        <v>4743.2</v>
      </c>
      <c r="H1311" s="25">
        <v>400112</v>
      </c>
      <c r="I1311" s="25" t="s">
        <v>2882</v>
      </c>
      <c r="J1311" s="25">
        <v>1</v>
      </c>
      <c r="K1311" s="25">
        <v>1</v>
      </c>
      <c r="L1311" s="25">
        <f t="shared" si="158"/>
        <v>0</v>
      </c>
      <c r="M1311" s="25" t="s">
        <v>1923</v>
      </c>
      <c r="N1311" s="45">
        <v>45857</v>
      </c>
      <c r="O1311" s="54">
        <v>8354.5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9"/>
        <v>1</v>
      </c>
      <c r="Z1311" s="25" t="str">
        <f t="shared" si="160"/>
        <v>Saturday</v>
      </c>
      <c r="AA1311" s="25" t="str">
        <f t="shared" si="161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hidden="1" x14ac:dyDescent="0.25">
      <c r="A1312" s="25">
        <f t="shared" si="163"/>
        <v>1311</v>
      </c>
      <c r="B1312" s="25" t="s">
        <v>1915</v>
      </c>
      <c r="C1312" s="45">
        <v>45850</v>
      </c>
      <c r="D1312" s="45">
        <v>45856</v>
      </c>
      <c r="E1312" s="8">
        <v>42.7</v>
      </c>
      <c r="F1312" s="8">
        <f t="shared" si="157"/>
        <v>3757.6000000000004</v>
      </c>
      <c r="G1312" s="54">
        <f t="shared" si="162"/>
        <v>3757.6000000000004</v>
      </c>
      <c r="H1312" s="25">
        <v>400113</v>
      </c>
      <c r="I1312" s="25" t="s">
        <v>2883</v>
      </c>
      <c r="J1312" s="25">
        <v>1</v>
      </c>
      <c r="K1312" s="25">
        <v>1</v>
      </c>
      <c r="L1312" s="25">
        <f t="shared" si="158"/>
        <v>0</v>
      </c>
      <c r="M1312" s="25" t="s">
        <v>1924</v>
      </c>
      <c r="N1312" s="45">
        <v>45857</v>
      </c>
      <c r="O1312" s="54">
        <v>6618.5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9"/>
        <v>1</v>
      </c>
      <c r="Z1312" s="25" t="str">
        <f t="shared" si="160"/>
        <v>Saturday</v>
      </c>
      <c r="AA1312" s="25" t="str">
        <f t="shared" si="161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hidden="1" x14ac:dyDescent="0.25">
      <c r="A1313" s="25">
        <f t="shared" si="163"/>
        <v>1312</v>
      </c>
      <c r="B1313" s="25" t="s">
        <v>1915</v>
      </c>
      <c r="C1313" s="45">
        <v>45850</v>
      </c>
      <c r="D1313" s="45">
        <v>45856</v>
      </c>
      <c r="E1313" s="8">
        <v>90.3</v>
      </c>
      <c r="F1313" s="8">
        <f t="shared" si="157"/>
        <v>7946.4</v>
      </c>
      <c r="G1313" s="54">
        <f t="shared" si="162"/>
        <v>7946.4</v>
      </c>
      <c r="H1313" s="25">
        <v>400114</v>
      </c>
      <c r="I1313" s="25" t="s">
        <v>2883</v>
      </c>
      <c r="J1313" s="25">
        <v>1</v>
      </c>
      <c r="K1313" s="25">
        <v>1</v>
      </c>
      <c r="L1313" s="25">
        <f t="shared" si="158"/>
        <v>0</v>
      </c>
      <c r="M1313" s="25" t="s">
        <v>1923</v>
      </c>
      <c r="N1313" s="45">
        <v>45857</v>
      </c>
      <c r="O1313" s="54">
        <v>13996.5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9"/>
        <v>1</v>
      </c>
      <c r="Z1313" s="25" t="str">
        <f t="shared" si="160"/>
        <v>Saturday</v>
      </c>
      <c r="AA1313" s="25" t="str">
        <f t="shared" si="161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hidden="1" x14ac:dyDescent="0.25">
      <c r="A1314" s="25">
        <f t="shared" si="163"/>
        <v>1313</v>
      </c>
      <c r="B1314" s="25" t="s">
        <v>1915</v>
      </c>
      <c r="C1314" s="45">
        <v>45850</v>
      </c>
      <c r="D1314" s="45">
        <v>45856</v>
      </c>
      <c r="E1314" s="8">
        <v>74.2</v>
      </c>
      <c r="F1314" s="8">
        <f t="shared" si="157"/>
        <v>6529.6</v>
      </c>
      <c r="G1314" s="54">
        <f t="shared" si="162"/>
        <v>6529.6</v>
      </c>
      <c r="H1314" s="25">
        <v>400125</v>
      </c>
      <c r="I1314" s="25" t="s">
        <v>2884</v>
      </c>
      <c r="J1314" s="25">
        <v>1</v>
      </c>
      <c r="K1314" s="25">
        <v>1</v>
      </c>
      <c r="L1314" s="25">
        <f t="shared" si="158"/>
        <v>0</v>
      </c>
      <c r="M1314" s="25" t="s">
        <v>1924</v>
      </c>
      <c r="N1314" s="45">
        <v>45857</v>
      </c>
      <c r="O1314" s="54">
        <v>11501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59"/>
        <v>1</v>
      </c>
      <c r="Z1314" s="25" t="str">
        <f t="shared" si="160"/>
        <v>Saturday</v>
      </c>
      <c r="AA1314" s="25" t="str">
        <f t="shared" si="161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hidden="1" x14ac:dyDescent="0.25">
      <c r="A1315" s="25">
        <f t="shared" si="163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7"/>
        <v>11026.4</v>
      </c>
      <c r="G1315" s="54">
        <f t="shared" si="162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8"/>
        <v>0</v>
      </c>
      <c r="M1315" s="25" t="s">
        <v>1928</v>
      </c>
      <c r="N1315" s="45">
        <v>45859</v>
      </c>
      <c r="O1315" s="54">
        <v>15304.5</v>
      </c>
      <c r="P1315" s="25" t="s">
        <v>1014</v>
      </c>
      <c r="Q1315" s="25">
        <v>58153432562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Mumbai</v>
      </c>
      <c r="W1315" s="56"/>
      <c r="X1315" s="45">
        <v>45860</v>
      </c>
      <c r="Y1315" s="25">
        <f t="shared" si="159"/>
        <v>1</v>
      </c>
      <c r="Z1315" s="25" t="str">
        <f t="shared" si="160"/>
        <v>Monday</v>
      </c>
      <c r="AA1315" s="25" t="str">
        <f t="shared" si="161"/>
        <v>Tuesday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hidden="1" x14ac:dyDescent="0.25">
      <c r="A1316" s="25">
        <f t="shared" si="163"/>
        <v>1315</v>
      </c>
      <c r="B1316" s="25" t="s">
        <v>1915</v>
      </c>
      <c r="C1316" s="45">
        <v>45850</v>
      </c>
      <c r="D1316" s="45">
        <v>45856</v>
      </c>
      <c r="E1316" s="8">
        <v>125.3</v>
      </c>
      <c r="F1316" s="8">
        <f t="shared" si="157"/>
        <v>11026.4</v>
      </c>
      <c r="G1316" s="54">
        <f t="shared" si="162"/>
        <v>11026.4</v>
      </c>
      <c r="H1316" s="25">
        <v>400128</v>
      </c>
      <c r="I1316" s="25" t="s">
        <v>2885</v>
      </c>
      <c r="J1316" s="25">
        <v>1</v>
      </c>
      <c r="K1316" s="25">
        <v>1</v>
      </c>
      <c r="L1316" s="25">
        <f t="shared" si="158"/>
        <v>0</v>
      </c>
      <c r="M1316" s="25" t="s">
        <v>1924</v>
      </c>
      <c r="N1316" s="45">
        <v>45857</v>
      </c>
      <c r="O1316" s="54">
        <v>19421.5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159"/>
        <v>1</v>
      </c>
      <c r="Z1316" s="25" t="str">
        <f t="shared" si="160"/>
        <v>Saturday</v>
      </c>
      <c r="AA1316" s="25" t="str">
        <f t="shared" si="161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hidden="1" x14ac:dyDescent="0.25">
      <c r="A1317" s="25">
        <f t="shared" si="163"/>
        <v>1316</v>
      </c>
      <c r="B1317" s="25" t="s">
        <v>1915</v>
      </c>
      <c r="C1317" s="45">
        <v>45850</v>
      </c>
      <c r="D1317" s="45">
        <v>45856</v>
      </c>
      <c r="E1317" s="8">
        <v>146.30000000000001</v>
      </c>
      <c r="F1317" s="8">
        <f t="shared" si="157"/>
        <v>12874.400000000001</v>
      </c>
      <c r="G1317" s="54">
        <f t="shared" si="162"/>
        <v>12874.400000000001</v>
      </c>
      <c r="H1317" s="25">
        <v>400130</v>
      </c>
      <c r="I1317" s="25" t="s">
        <v>2886</v>
      </c>
      <c r="J1317" s="25">
        <v>1</v>
      </c>
      <c r="K1317" s="25">
        <v>1</v>
      </c>
      <c r="L1317" s="25">
        <f t="shared" si="158"/>
        <v>0</v>
      </c>
      <c r="M1317" s="25" t="s">
        <v>1928</v>
      </c>
      <c r="N1317" s="45">
        <v>45859</v>
      </c>
      <c r="O1317" s="54">
        <v>17869.5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9"/>
        <v>1</v>
      </c>
      <c r="Z1317" s="25" t="str">
        <f t="shared" si="160"/>
        <v>Monday</v>
      </c>
      <c r="AA1317" s="25" t="str">
        <f t="shared" si="161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hidden="1" x14ac:dyDescent="0.25">
      <c r="A1318" s="25">
        <f t="shared" si="163"/>
        <v>1317</v>
      </c>
      <c r="B1318" s="25" t="s">
        <v>1915</v>
      </c>
      <c r="C1318" s="45">
        <v>45850</v>
      </c>
      <c r="D1318" s="45">
        <v>45856</v>
      </c>
      <c r="E1318" s="8">
        <v>180.6</v>
      </c>
      <c r="F1318" s="8">
        <f t="shared" si="157"/>
        <v>15892.8</v>
      </c>
      <c r="G1318" s="54">
        <f t="shared" si="162"/>
        <v>15892.8</v>
      </c>
      <c r="H1318" s="25">
        <v>400151</v>
      </c>
      <c r="I1318" s="25" t="s">
        <v>2887</v>
      </c>
      <c r="J1318" s="25">
        <v>1</v>
      </c>
      <c r="K1318" s="25">
        <v>1</v>
      </c>
      <c r="L1318" s="25">
        <f t="shared" si="158"/>
        <v>0</v>
      </c>
      <c r="M1318" s="25" t="s">
        <v>1933</v>
      </c>
      <c r="N1318" s="45">
        <v>45859</v>
      </c>
      <c r="O1318" s="54">
        <v>22059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9"/>
        <v>1</v>
      </c>
      <c r="Z1318" s="25" t="str">
        <f t="shared" si="160"/>
        <v>Monday</v>
      </c>
      <c r="AA1318" s="25" t="str">
        <f t="shared" si="161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hidden="1" x14ac:dyDescent="0.25">
      <c r="A1319" s="25">
        <f t="shared" si="163"/>
        <v>1318</v>
      </c>
      <c r="B1319" s="25" t="s">
        <v>1915</v>
      </c>
      <c r="C1319" s="45">
        <v>45850</v>
      </c>
      <c r="D1319" s="45">
        <v>45856</v>
      </c>
      <c r="E1319" s="8">
        <v>309.75</v>
      </c>
      <c r="F1319" s="8">
        <f t="shared" si="157"/>
        <v>27258</v>
      </c>
      <c r="G1319" s="54">
        <f t="shared" si="162"/>
        <v>27258</v>
      </c>
      <c r="H1319" s="25">
        <v>400164</v>
      </c>
      <c r="I1319" s="25" t="s">
        <v>2888</v>
      </c>
      <c r="J1319" s="25">
        <v>1</v>
      </c>
      <c r="K1319" s="25">
        <v>1</v>
      </c>
      <c r="L1319" s="25">
        <f t="shared" si="158"/>
        <v>0</v>
      </c>
      <c r="M1319" s="25" t="s">
        <v>1933</v>
      </c>
      <c r="N1319" s="45">
        <v>45859</v>
      </c>
      <c r="O1319" s="54">
        <v>35311.5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159"/>
        <v>1</v>
      </c>
      <c r="Z1319" s="25" t="str">
        <f t="shared" si="160"/>
        <v>Monday</v>
      </c>
      <c r="AA1319" s="25" t="str">
        <f t="shared" si="161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hidden="1" x14ac:dyDescent="0.25">
      <c r="A1320" s="25">
        <f t="shared" si="163"/>
        <v>1319</v>
      </c>
      <c r="B1320" s="25" t="s">
        <v>1915</v>
      </c>
      <c r="C1320" s="45">
        <v>45850</v>
      </c>
      <c r="D1320" s="45">
        <v>45856</v>
      </c>
      <c r="E1320" s="8">
        <v>32.9</v>
      </c>
      <c r="F1320" s="8">
        <f t="shared" si="157"/>
        <v>2895.2</v>
      </c>
      <c r="G1320" s="54">
        <f t="shared" si="162"/>
        <v>2895.2</v>
      </c>
      <c r="H1320" s="25">
        <v>400209</v>
      </c>
      <c r="I1320" s="25" t="s">
        <v>2889</v>
      </c>
      <c r="J1320" s="25">
        <v>1</v>
      </c>
      <c r="K1320" s="25">
        <v>1</v>
      </c>
      <c r="L1320" s="25">
        <f t="shared" si="158"/>
        <v>0</v>
      </c>
      <c r="M1320" s="25" t="s">
        <v>1924</v>
      </c>
      <c r="N1320" s="45">
        <v>45857</v>
      </c>
      <c r="O1320" s="54">
        <v>5099.5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9"/>
        <v>1</v>
      </c>
      <c r="Z1320" s="25" t="str">
        <f t="shared" si="160"/>
        <v>Saturday</v>
      </c>
      <c r="AA1320" s="25" t="str">
        <f t="shared" si="161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hidden="1" x14ac:dyDescent="0.25">
      <c r="A1321" s="25">
        <f t="shared" si="163"/>
        <v>1320</v>
      </c>
      <c r="B1321" s="25" t="s">
        <v>1915</v>
      </c>
      <c r="C1321" s="45">
        <v>45850</v>
      </c>
      <c r="D1321" s="45">
        <v>45856</v>
      </c>
      <c r="E1321" s="8">
        <v>25.2</v>
      </c>
      <c r="F1321" s="8">
        <f t="shared" si="157"/>
        <v>2217.6</v>
      </c>
      <c r="G1321" s="54">
        <f t="shared" si="162"/>
        <v>2217.6</v>
      </c>
      <c r="H1321" s="25">
        <v>400219</v>
      </c>
      <c r="I1321" s="25" t="s">
        <v>2890</v>
      </c>
      <c r="J1321" s="25">
        <v>1</v>
      </c>
      <c r="K1321" s="25">
        <v>1</v>
      </c>
      <c r="L1321" s="25">
        <f t="shared" si="158"/>
        <v>0</v>
      </c>
      <c r="M1321" s="25" t="s">
        <v>1924</v>
      </c>
      <c r="N1321" s="45">
        <v>45857</v>
      </c>
      <c r="O1321" s="54">
        <v>3906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9"/>
        <v>1</v>
      </c>
      <c r="Z1321" s="25" t="str">
        <f t="shared" si="160"/>
        <v>Saturday</v>
      </c>
      <c r="AA1321" s="25" t="str">
        <f t="shared" si="161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hidden="1" x14ac:dyDescent="0.25">
      <c r="A1322" s="25">
        <f t="shared" si="163"/>
        <v>1321</v>
      </c>
      <c r="B1322" s="25" t="s">
        <v>1915</v>
      </c>
      <c r="C1322" s="45">
        <v>45850</v>
      </c>
      <c r="D1322" s="45">
        <v>45856</v>
      </c>
      <c r="E1322" s="8">
        <v>123.75</v>
      </c>
      <c r="F1322" s="8">
        <f t="shared" si="157"/>
        <v>10890</v>
      </c>
      <c r="G1322" s="54">
        <f t="shared" si="162"/>
        <v>10890</v>
      </c>
      <c r="H1322" s="25">
        <v>400259</v>
      </c>
      <c r="I1322" s="25" t="s">
        <v>2891</v>
      </c>
      <c r="J1322" s="25">
        <v>1</v>
      </c>
      <c r="K1322" s="25">
        <v>1</v>
      </c>
      <c r="L1322" s="25">
        <f t="shared" si="158"/>
        <v>0</v>
      </c>
      <c r="M1322" s="25" t="s">
        <v>1923</v>
      </c>
      <c r="N1322" s="45">
        <v>45857</v>
      </c>
      <c r="O1322" s="54">
        <v>17902.5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9"/>
        <v>1</v>
      </c>
      <c r="Z1322" s="25" t="str">
        <f t="shared" si="160"/>
        <v>Saturday</v>
      </c>
      <c r="AA1322" s="25" t="str">
        <f t="shared" si="161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hidden="1" x14ac:dyDescent="0.25">
      <c r="A1323" s="25">
        <f t="shared" si="163"/>
        <v>1322</v>
      </c>
      <c r="B1323" s="25" t="s">
        <v>1915</v>
      </c>
      <c r="C1323" s="45">
        <v>45850</v>
      </c>
      <c r="D1323" s="45">
        <v>45856</v>
      </c>
      <c r="E1323" s="8">
        <v>144.19999999999999</v>
      </c>
      <c r="F1323" s="8">
        <f t="shared" si="157"/>
        <v>12689.599999999999</v>
      </c>
      <c r="G1323" s="54">
        <f t="shared" si="162"/>
        <v>12689.599999999999</v>
      </c>
      <c r="H1323" s="25">
        <v>400329</v>
      </c>
      <c r="I1323" s="25" t="s">
        <v>2892</v>
      </c>
      <c r="J1323" s="25">
        <v>1</v>
      </c>
      <c r="K1323" s="25">
        <v>1</v>
      </c>
      <c r="L1323" s="25">
        <f t="shared" si="158"/>
        <v>0</v>
      </c>
      <c r="M1323" s="25" t="s">
        <v>1923</v>
      </c>
      <c r="N1323" s="45">
        <v>45857</v>
      </c>
      <c r="O1323" s="54">
        <v>22351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159"/>
        <v>1</v>
      </c>
      <c r="Z1323" s="25" t="str">
        <f t="shared" si="160"/>
        <v>Saturday</v>
      </c>
      <c r="AA1323" s="25" t="str">
        <f t="shared" si="161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hidden="1" x14ac:dyDescent="0.25">
      <c r="A1324" s="25">
        <f t="shared" si="163"/>
        <v>1323</v>
      </c>
      <c r="B1324" s="25" t="s">
        <v>1915</v>
      </c>
      <c r="C1324" s="45">
        <v>45850</v>
      </c>
      <c r="D1324" s="45">
        <v>45856</v>
      </c>
      <c r="E1324" s="8">
        <v>115.5</v>
      </c>
      <c r="F1324" s="8">
        <f t="shared" si="157"/>
        <v>10164</v>
      </c>
      <c r="G1324" s="54">
        <f t="shared" si="162"/>
        <v>10164</v>
      </c>
      <c r="H1324" s="25">
        <v>400406</v>
      </c>
      <c r="I1324" s="25" t="s">
        <v>2893</v>
      </c>
      <c r="J1324" s="25">
        <v>1</v>
      </c>
      <c r="K1324" s="25">
        <v>1</v>
      </c>
      <c r="L1324" s="25">
        <f t="shared" si="158"/>
        <v>0</v>
      </c>
      <c r="M1324" s="25" t="s">
        <v>1931</v>
      </c>
      <c r="N1324" s="45">
        <v>45859</v>
      </c>
      <c r="O1324" s="54">
        <v>14107.5</v>
      </c>
      <c r="P1324" s="25" t="s">
        <v>1014</v>
      </c>
      <c r="Q1324" s="25">
        <v>58153432562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Mumbai</v>
      </c>
      <c r="W1324" s="56"/>
      <c r="X1324" s="45">
        <v>45860</v>
      </c>
      <c r="Y1324" s="25">
        <f t="shared" si="159"/>
        <v>1</v>
      </c>
      <c r="Z1324" s="25" t="str">
        <f t="shared" si="160"/>
        <v>Monday</v>
      </c>
      <c r="AA1324" s="25" t="str">
        <f t="shared" si="161"/>
        <v>Tuesday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hidden="1" x14ac:dyDescent="0.25">
      <c r="A1325" s="25">
        <f t="shared" si="163"/>
        <v>1324</v>
      </c>
      <c r="B1325" s="25" t="s">
        <v>1915</v>
      </c>
      <c r="C1325" s="45">
        <v>45850</v>
      </c>
      <c r="D1325" s="45">
        <v>45856</v>
      </c>
      <c r="E1325" s="8">
        <v>123.2</v>
      </c>
      <c r="F1325" s="8">
        <f t="shared" si="157"/>
        <v>10841.6</v>
      </c>
      <c r="G1325" s="54">
        <f t="shared" si="162"/>
        <v>10841.6</v>
      </c>
      <c r="H1325" s="25">
        <v>400417</v>
      </c>
      <c r="I1325" s="25" t="s">
        <v>2894</v>
      </c>
      <c r="J1325" s="25">
        <v>1</v>
      </c>
      <c r="K1325" s="25">
        <v>1</v>
      </c>
      <c r="L1325" s="25">
        <f t="shared" si="158"/>
        <v>0</v>
      </c>
      <c r="M1325" s="25" t="s">
        <v>1937</v>
      </c>
      <c r="N1325" s="45">
        <v>45859</v>
      </c>
      <c r="O1325" s="54">
        <v>15048</v>
      </c>
      <c r="P1325" s="25" t="s">
        <v>17</v>
      </c>
      <c r="Q1325" s="25" t="s">
        <v>637</v>
      </c>
      <c r="R1325" s="25" t="s">
        <v>638</v>
      </c>
      <c r="S1325" s="3">
        <v>4</v>
      </c>
      <c r="T1325" s="55"/>
      <c r="U1325" s="25" t="s">
        <v>19</v>
      </c>
      <c r="V1325" s="25" t="str">
        <f>VLOOKUP(P1325,'Customer List'!B:C,2,)</f>
        <v>Delhi</v>
      </c>
      <c r="W1325" s="56"/>
      <c r="X1325" s="45">
        <v>45859</v>
      </c>
      <c r="Y1325" s="25">
        <f t="shared" si="159"/>
        <v>0</v>
      </c>
      <c r="Z1325" s="25" t="str">
        <f t="shared" si="160"/>
        <v>Monday</v>
      </c>
      <c r="AA1325" s="25" t="str">
        <f t="shared" si="161"/>
        <v>Monday</v>
      </c>
      <c r="AB1325" s="25" t="str">
        <f>VLOOKUP(U1325,'Currency Sheet'!A:C,3,)</f>
        <v>DOLLAR</v>
      </c>
      <c r="AC1325" s="67" t="str">
        <f>VLOOKUP(P1325,'Customer List'!B:D,3,)</f>
        <v>Local</v>
      </c>
    </row>
    <row r="1326" spans="1:29" hidden="1" x14ac:dyDescent="0.25">
      <c r="A1326" s="25">
        <f t="shared" si="163"/>
        <v>1325</v>
      </c>
      <c r="B1326" s="25" t="s">
        <v>1915</v>
      </c>
      <c r="C1326" s="45">
        <v>45850</v>
      </c>
      <c r="D1326" s="45">
        <v>45856</v>
      </c>
      <c r="E1326" s="8">
        <v>123.75</v>
      </c>
      <c r="F1326" s="8">
        <f t="shared" si="157"/>
        <v>10890</v>
      </c>
      <c r="G1326" s="54">
        <f t="shared" si="162"/>
        <v>21780</v>
      </c>
      <c r="H1326" s="25">
        <v>400435</v>
      </c>
      <c r="I1326" s="25" t="s">
        <v>2895</v>
      </c>
      <c r="J1326" s="25">
        <v>2</v>
      </c>
      <c r="K1326" s="25">
        <v>2</v>
      </c>
      <c r="L1326" s="25">
        <f t="shared" si="158"/>
        <v>0</v>
      </c>
      <c r="M1326" s="25" t="s">
        <v>1928</v>
      </c>
      <c r="N1326" s="45">
        <v>45859</v>
      </c>
      <c r="O1326" s="54">
        <v>28215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9"/>
        <v>1</v>
      </c>
      <c r="Z1326" s="25" t="str">
        <f t="shared" si="160"/>
        <v>Monday</v>
      </c>
      <c r="AA1326" s="25" t="str">
        <f t="shared" si="161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hidden="1" x14ac:dyDescent="0.25">
      <c r="A1327" s="25">
        <f t="shared" si="163"/>
        <v>1326</v>
      </c>
      <c r="B1327" s="25" t="s">
        <v>1915</v>
      </c>
      <c r="C1327" s="45">
        <v>45850</v>
      </c>
      <c r="D1327" s="45">
        <v>45856</v>
      </c>
      <c r="E1327" s="8">
        <v>189.75</v>
      </c>
      <c r="F1327" s="8">
        <f t="shared" si="157"/>
        <v>16698</v>
      </c>
      <c r="G1327" s="54">
        <f t="shared" si="162"/>
        <v>33396</v>
      </c>
      <c r="H1327" s="25">
        <v>400438</v>
      </c>
      <c r="I1327" s="25" t="s">
        <v>2896</v>
      </c>
      <c r="J1327" s="25">
        <v>2</v>
      </c>
      <c r="K1327" s="25">
        <v>2</v>
      </c>
      <c r="L1327" s="25">
        <f t="shared" si="158"/>
        <v>0</v>
      </c>
      <c r="M1327" s="25" t="s">
        <v>1928</v>
      </c>
      <c r="N1327" s="45">
        <v>45859</v>
      </c>
      <c r="O1327" s="54">
        <v>43263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9"/>
        <v>1</v>
      </c>
      <c r="Z1327" s="25" t="str">
        <f t="shared" si="160"/>
        <v>Monday</v>
      </c>
      <c r="AA1327" s="25" t="str">
        <f t="shared" si="161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hidden="1" x14ac:dyDescent="0.25">
      <c r="A1328" s="25">
        <f t="shared" si="163"/>
        <v>1327</v>
      </c>
      <c r="B1328" s="25" t="s">
        <v>1915</v>
      </c>
      <c r="C1328" s="45">
        <v>45850</v>
      </c>
      <c r="D1328" s="45">
        <v>45856</v>
      </c>
      <c r="E1328" s="8">
        <v>74.900000000000006</v>
      </c>
      <c r="F1328" s="8">
        <f t="shared" si="157"/>
        <v>6591.2000000000007</v>
      </c>
      <c r="G1328" s="54">
        <f t="shared" si="162"/>
        <v>6591.2000000000007</v>
      </c>
      <c r="H1328" s="25">
        <v>400512</v>
      </c>
      <c r="I1328" s="25" t="s">
        <v>2897</v>
      </c>
      <c r="J1328" s="25">
        <v>1</v>
      </c>
      <c r="K1328" s="25">
        <v>1</v>
      </c>
      <c r="L1328" s="25">
        <f t="shared" si="158"/>
        <v>0</v>
      </c>
      <c r="M1328" s="25" t="s">
        <v>1928</v>
      </c>
      <c r="N1328" s="45">
        <v>45859</v>
      </c>
      <c r="O1328" s="54">
        <v>9148.5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9"/>
        <v>1</v>
      </c>
      <c r="Z1328" s="25" t="str">
        <f t="shared" si="160"/>
        <v>Monday</v>
      </c>
      <c r="AA1328" s="25" t="str">
        <f t="shared" si="161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hidden="1" x14ac:dyDescent="0.25">
      <c r="A1329" s="25">
        <f t="shared" si="163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7"/>
        <v>10841.6</v>
      </c>
      <c r="G1329" s="54">
        <f t="shared" si="162"/>
        <v>10841.6</v>
      </c>
      <c r="H1329" s="25">
        <v>400522</v>
      </c>
      <c r="I1329" s="25" t="s">
        <v>2898</v>
      </c>
      <c r="J1329" s="25">
        <v>1</v>
      </c>
      <c r="K1329" s="25">
        <v>1</v>
      </c>
      <c r="L1329" s="25">
        <f t="shared" si="158"/>
        <v>0</v>
      </c>
      <c r="M1329" s="25" t="s">
        <v>1931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9"/>
        <v>1</v>
      </c>
      <c r="Z1329" s="25" t="str">
        <f t="shared" si="160"/>
        <v>Monday</v>
      </c>
      <c r="AA1329" s="25" t="str">
        <f t="shared" si="161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hidden="1" x14ac:dyDescent="0.25">
      <c r="A1330" s="25">
        <f t="shared" si="163"/>
        <v>1329</v>
      </c>
      <c r="B1330" s="25" t="s">
        <v>1915</v>
      </c>
      <c r="C1330" s="45">
        <v>45850</v>
      </c>
      <c r="D1330" s="45">
        <v>45856</v>
      </c>
      <c r="E1330" s="8">
        <v>123.2</v>
      </c>
      <c r="F1330" s="8">
        <f t="shared" si="157"/>
        <v>10841.6</v>
      </c>
      <c r="G1330" s="54">
        <f t="shared" si="162"/>
        <v>10841.6</v>
      </c>
      <c r="H1330" s="25">
        <v>400524</v>
      </c>
      <c r="I1330" s="25" t="s">
        <v>2899</v>
      </c>
      <c r="J1330" s="25">
        <v>1</v>
      </c>
      <c r="K1330" s="25">
        <v>1</v>
      </c>
      <c r="L1330" s="25">
        <f t="shared" si="158"/>
        <v>0</v>
      </c>
      <c r="M1330" s="25" t="s">
        <v>1928</v>
      </c>
      <c r="N1330" s="45">
        <v>45859</v>
      </c>
      <c r="O1330" s="54">
        <v>15048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9"/>
        <v>1</v>
      </c>
      <c r="Z1330" s="25" t="str">
        <f t="shared" si="160"/>
        <v>Monday</v>
      </c>
      <c r="AA1330" s="25" t="str">
        <f t="shared" si="161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hidden="1" x14ac:dyDescent="0.25">
      <c r="A1331" s="25">
        <f t="shared" si="163"/>
        <v>1330</v>
      </c>
      <c r="B1331" s="25" t="s">
        <v>1915</v>
      </c>
      <c r="C1331" s="45">
        <v>45850</v>
      </c>
      <c r="D1331" s="45">
        <v>45856</v>
      </c>
      <c r="E1331" s="8">
        <v>201.6</v>
      </c>
      <c r="F1331" s="8">
        <f t="shared" si="157"/>
        <v>17740.8</v>
      </c>
      <c r="G1331" s="54">
        <f t="shared" si="162"/>
        <v>17740.8</v>
      </c>
      <c r="H1331" s="25">
        <v>400558</v>
      </c>
      <c r="I1331" s="25" t="s">
        <v>2900</v>
      </c>
      <c r="J1331" s="25">
        <v>1</v>
      </c>
      <c r="K1331" s="25">
        <v>1</v>
      </c>
      <c r="L1331" s="25">
        <f t="shared" si="158"/>
        <v>0</v>
      </c>
      <c r="M1331" s="25" t="s">
        <v>1931</v>
      </c>
      <c r="N1331" s="45">
        <v>45859</v>
      </c>
      <c r="O1331" s="54">
        <v>24624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59"/>
        <v>1</v>
      </c>
      <c r="Z1331" s="25" t="str">
        <f t="shared" si="160"/>
        <v>Monday</v>
      </c>
      <c r="AA1331" s="25" t="str">
        <f t="shared" si="161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hidden="1" x14ac:dyDescent="0.25">
      <c r="A1332" s="25">
        <f t="shared" si="163"/>
        <v>1331</v>
      </c>
      <c r="B1332" s="25" t="s">
        <v>1915</v>
      </c>
      <c r="C1332" s="45">
        <v>45850</v>
      </c>
      <c r="D1332" s="45">
        <v>45856</v>
      </c>
      <c r="E1332" s="8">
        <v>116.2</v>
      </c>
      <c r="F1332" s="8">
        <f t="shared" si="157"/>
        <v>10225.6</v>
      </c>
      <c r="G1332" s="54">
        <f t="shared" si="162"/>
        <v>10225.6</v>
      </c>
      <c r="H1332" s="25">
        <v>401210</v>
      </c>
      <c r="I1332" s="25" t="s">
        <v>2901</v>
      </c>
      <c r="J1332" s="25">
        <v>1</v>
      </c>
      <c r="K1332" s="25">
        <v>1</v>
      </c>
      <c r="L1332" s="25">
        <f t="shared" si="158"/>
        <v>0</v>
      </c>
      <c r="M1332" s="25" t="s">
        <v>1924</v>
      </c>
      <c r="N1332" s="45">
        <v>45857</v>
      </c>
      <c r="O1332" s="54">
        <v>18011</v>
      </c>
      <c r="P1332" s="25" t="s">
        <v>1900</v>
      </c>
      <c r="Q1332" s="25">
        <v>58153395974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Banglore</v>
      </c>
      <c r="W1332" s="56"/>
      <c r="X1332" s="45">
        <v>45858</v>
      </c>
      <c r="Y1332" s="25">
        <f t="shared" si="159"/>
        <v>1</v>
      </c>
      <c r="Z1332" s="25" t="str">
        <f t="shared" si="160"/>
        <v>Saturday</v>
      </c>
      <c r="AA1332" s="25" t="str">
        <f t="shared" si="161"/>
        <v>Sunday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hidden="1" x14ac:dyDescent="0.25">
      <c r="A1333" s="25">
        <f t="shared" si="163"/>
        <v>1332</v>
      </c>
      <c r="B1333" s="25" t="s">
        <v>1915</v>
      </c>
      <c r="C1333" s="45">
        <v>45850</v>
      </c>
      <c r="D1333" s="45">
        <v>45856</v>
      </c>
      <c r="E1333" s="8">
        <v>182.7</v>
      </c>
      <c r="F1333" s="8">
        <f t="shared" si="157"/>
        <v>16077.599999999999</v>
      </c>
      <c r="G1333" s="54">
        <f t="shared" si="162"/>
        <v>16077.599999999999</v>
      </c>
      <c r="H1333" s="25">
        <v>405714</v>
      </c>
      <c r="I1333" s="25" t="s">
        <v>2902</v>
      </c>
      <c r="J1333" s="25">
        <v>1</v>
      </c>
      <c r="K1333" s="25">
        <v>1</v>
      </c>
      <c r="L1333" s="25">
        <f t="shared" si="158"/>
        <v>0</v>
      </c>
      <c r="M1333" s="25" t="s">
        <v>1932</v>
      </c>
      <c r="N1333" s="45">
        <v>45859</v>
      </c>
      <c r="O1333" s="54">
        <v>22315.5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59"/>
        <v>1</v>
      </c>
      <c r="Z1333" s="25" t="str">
        <f t="shared" si="160"/>
        <v>Monday</v>
      </c>
      <c r="AA1333" s="25" t="str">
        <f t="shared" si="161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hidden="1" x14ac:dyDescent="0.25">
      <c r="A1334" s="25">
        <f t="shared" si="163"/>
        <v>1333</v>
      </c>
      <c r="B1334" s="25" t="s">
        <v>1915</v>
      </c>
      <c r="C1334" s="45">
        <v>45850</v>
      </c>
      <c r="D1334" s="45">
        <v>45856</v>
      </c>
      <c r="E1334" s="8">
        <v>226.1</v>
      </c>
      <c r="F1334" s="8">
        <f t="shared" si="157"/>
        <v>19896.8</v>
      </c>
      <c r="G1334" s="54">
        <f t="shared" si="162"/>
        <v>19896.8</v>
      </c>
      <c r="H1334" s="25">
        <v>410708</v>
      </c>
      <c r="I1334" s="25" t="s">
        <v>1763</v>
      </c>
      <c r="J1334" s="25">
        <v>1</v>
      </c>
      <c r="K1334" s="25">
        <v>1</v>
      </c>
      <c r="L1334" s="25">
        <f t="shared" si="158"/>
        <v>0</v>
      </c>
      <c r="M1334" s="25" t="s">
        <v>1936</v>
      </c>
      <c r="N1334" s="45">
        <v>45859</v>
      </c>
      <c r="O1334" s="54">
        <v>35045.5</v>
      </c>
      <c r="P1334" s="25" t="s">
        <v>1034</v>
      </c>
      <c r="Q1334" s="25">
        <v>58153426936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Kerala</v>
      </c>
      <c r="W1334" s="56"/>
      <c r="X1334" s="45">
        <v>45862</v>
      </c>
      <c r="Y1334" s="25">
        <f t="shared" si="159"/>
        <v>3</v>
      </c>
      <c r="Z1334" s="25" t="str">
        <f t="shared" si="160"/>
        <v>Monday</v>
      </c>
      <c r="AA1334" s="25" t="str">
        <f t="shared" si="161"/>
        <v>Thursday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hidden="1" x14ac:dyDescent="0.25">
      <c r="A1335" s="25">
        <f t="shared" si="163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7"/>
        <v>4004</v>
      </c>
      <c r="G1335" s="54">
        <f t="shared" si="162"/>
        <v>8008</v>
      </c>
      <c r="H1335" s="25">
        <v>420301</v>
      </c>
      <c r="I1335" s="25" t="s">
        <v>2903</v>
      </c>
      <c r="J1335" s="25">
        <v>2</v>
      </c>
      <c r="K1335" s="25">
        <v>2</v>
      </c>
      <c r="L1335" s="25">
        <f t="shared" si="158"/>
        <v>0</v>
      </c>
      <c r="M1335" s="25" t="s">
        <v>1929</v>
      </c>
      <c r="N1335" s="45">
        <v>45859</v>
      </c>
      <c r="O1335" s="54">
        <v>11115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159"/>
        <v>1</v>
      </c>
      <c r="Z1335" s="25" t="str">
        <f t="shared" si="160"/>
        <v>Monday</v>
      </c>
      <c r="AA1335" s="25" t="str">
        <f t="shared" si="161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hidden="1" x14ac:dyDescent="0.25">
      <c r="A1336" s="25">
        <f t="shared" si="163"/>
        <v>1335</v>
      </c>
      <c r="B1336" s="25" t="s">
        <v>1915</v>
      </c>
      <c r="C1336" s="45">
        <v>45850</v>
      </c>
      <c r="D1336" s="45">
        <v>45856</v>
      </c>
      <c r="E1336" s="8">
        <v>45.5</v>
      </c>
      <c r="F1336" s="8">
        <f t="shared" si="157"/>
        <v>4004</v>
      </c>
      <c r="G1336" s="54">
        <f t="shared" si="162"/>
        <v>4004</v>
      </c>
      <c r="H1336" s="25">
        <v>420301</v>
      </c>
      <c r="I1336" s="25" t="s">
        <v>2903</v>
      </c>
      <c r="J1336" s="25">
        <v>1</v>
      </c>
      <c r="K1336" s="25">
        <v>1</v>
      </c>
      <c r="L1336" s="25">
        <f t="shared" si="158"/>
        <v>0</v>
      </c>
      <c r="M1336" s="25" t="s">
        <v>2232</v>
      </c>
      <c r="N1336" s="45">
        <v>45871</v>
      </c>
      <c r="O1336" s="54">
        <v>6548.75</v>
      </c>
      <c r="P1336" s="25" t="s">
        <v>1017</v>
      </c>
      <c r="Q1336" s="25" t="s">
        <v>2078</v>
      </c>
      <c r="R1336" s="25" t="s">
        <v>638</v>
      </c>
      <c r="S1336" s="3">
        <v>4</v>
      </c>
      <c r="T1336" s="55" t="s">
        <v>2231</v>
      </c>
      <c r="U1336" s="25" t="s">
        <v>19</v>
      </c>
      <c r="V1336" s="25" t="str">
        <f>VLOOKUP(P1336,'Customer List'!B:C,2,)</f>
        <v>Faridabad</v>
      </c>
      <c r="W1336" s="56"/>
      <c r="X1336" s="45">
        <v>45871</v>
      </c>
      <c r="Y1336" s="25">
        <f t="shared" si="159"/>
        <v>0</v>
      </c>
      <c r="Z1336" s="25" t="str">
        <f t="shared" si="160"/>
        <v>Saturday</v>
      </c>
      <c r="AA1336" s="25" t="str">
        <f t="shared" si="161"/>
        <v>Saturday</v>
      </c>
      <c r="AB1336" s="25" t="str">
        <f>VLOOKUP(U1336,'Currency Sheet'!A:C,3,)</f>
        <v>DOLLAR</v>
      </c>
      <c r="AC1336" s="67" t="str">
        <f>VLOOKUP(P1336,'Customer List'!B:D,3,)</f>
        <v>Local</v>
      </c>
    </row>
    <row r="1337" spans="1:29" ht="15.75" hidden="1" x14ac:dyDescent="0.25">
      <c r="A1337" s="25">
        <f t="shared" si="163"/>
        <v>1336</v>
      </c>
      <c r="B1337" s="25" t="s">
        <v>1915</v>
      </c>
      <c r="C1337" s="45">
        <v>45850</v>
      </c>
      <c r="D1337" s="45">
        <v>45856</v>
      </c>
      <c r="E1337" s="8">
        <v>41.3</v>
      </c>
      <c r="F1337" s="8">
        <f t="shared" si="157"/>
        <v>3634.3999999999996</v>
      </c>
      <c r="G1337" s="54">
        <f t="shared" si="162"/>
        <v>3634.3999999999996</v>
      </c>
      <c r="H1337" s="25">
        <v>420404</v>
      </c>
      <c r="I1337" s="25" t="s">
        <v>15</v>
      </c>
      <c r="J1337" s="25">
        <v>1</v>
      </c>
      <c r="K1337" s="25">
        <v>1</v>
      </c>
      <c r="L1337" s="25">
        <f t="shared" si="158"/>
        <v>0</v>
      </c>
      <c r="M1337" s="25" t="s">
        <v>2473</v>
      </c>
      <c r="N1337" s="45">
        <v>45860</v>
      </c>
      <c r="O1337" s="54">
        <v>6401.5</v>
      </c>
      <c r="P1337" s="12" t="s">
        <v>1901</v>
      </c>
      <c r="Q1337" s="25">
        <v>58153477303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45861</v>
      </c>
      <c r="Y1337" s="25">
        <f t="shared" si="159"/>
        <v>1</v>
      </c>
      <c r="Z1337" s="25" t="str">
        <f t="shared" si="160"/>
        <v>Tuesday</v>
      </c>
      <c r="AA1337" s="25" t="str">
        <f t="shared" si="161"/>
        <v>Wednesday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hidden="1" x14ac:dyDescent="0.25">
      <c r="A1338" s="25">
        <f t="shared" si="163"/>
        <v>1337</v>
      </c>
      <c r="B1338" s="25" t="s">
        <v>1915</v>
      </c>
      <c r="C1338" s="45">
        <v>45850</v>
      </c>
      <c r="D1338" s="45">
        <v>45856</v>
      </c>
      <c r="E1338" s="8">
        <v>37.799999999999997</v>
      </c>
      <c r="F1338" s="8">
        <f t="shared" si="157"/>
        <v>3326.3999999999996</v>
      </c>
      <c r="G1338" s="54">
        <f t="shared" si="162"/>
        <v>3326.3999999999996</v>
      </c>
      <c r="H1338" s="25">
        <v>421301</v>
      </c>
      <c r="I1338" s="25" t="s">
        <v>1611</v>
      </c>
      <c r="J1338" s="25">
        <v>1</v>
      </c>
      <c r="K1338" s="25">
        <v>1</v>
      </c>
      <c r="L1338" s="25">
        <f t="shared" si="158"/>
        <v>0</v>
      </c>
      <c r="M1338" s="25" t="s">
        <v>2232</v>
      </c>
      <c r="N1338" s="45">
        <v>45871</v>
      </c>
      <c r="O1338" s="54">
        <v>5440.5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159"/>
        <v>0</v>
      </c>
      <c r="Z1338" s="25" t="str">
        <f t="shared" si="160"/>
        <v>Saturday</v>
      </c>
      <c r="AA1338" s="25" t="str">
        <f t="shared" si="161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hidden="1" x14ac:dyDescent="0.25">
      <c r="A1339" s="25">
        <f t="shared" si="163"/>
        <v>1338</v>
      </c>
      <c r="B1339" s="25" t="s">
        <v>1915</v>
      </c>
      <c r="C1339" s="45">
        <v>45850</v>
      </c>
      <c r="D1339" s="45">
        <v>45856</v>
      </c>
      <c r="E1339" s="8">
        <v>160.29999999999998</v>
      </c>
      <c r="F1339" s="8">
        <f t="shared" si="157"/>
        <v>14106.399999999998</v>
      </c>
      <c r="G1339" s="54">
        <f t="shared" si="162"/>
        <v>42319.199999999997</v>
      </c>
      <c r="H1339" s="25">
        <v>422302</v>
      </c>
      <c r="I1339" s="25" t="s">
        <v>2813</v>
      </c>
      <c r="J1339" s="25">
        <v>3</v>
      </c>
      <c r="K1339" s="25">
        <v>3</v>
      </c>
      <c r="L1339" s="25">
        <f t="shared" si="158"/>
        <v>0</v>
      </c>
      <c r="M1339" s="25" t="s">
        <v>1945</v>
      </c>
      <c r="N1339" s="45">
        <v>45859</v>
      </c>
      <c r="O1339" s="54">
        <v>74539.5</v>
      </c>
      <c r="P1339" s="25" t="s">
        <v>253</v>
      </c>
      <c r="Q1339" s="25">
        <v>58153430226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Gujrat</v>
      </c>
      <c r="W1339" s="56"/>
      <c r="X1339" s="45">
        <v>45861</v>
      </c>
      <c r="Y1339" s="25">
        <f t="shared" si="159"/>
        <v>2</v>
      </c>
      <c r="Z1339" s="25" t="str">
        <f t="shared" si="160"/>
        <v>Monday</v>
      </c>
      <c r="AA1339" s="25" t="str">
        <f t="shared" si="161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hidden="1" x14ac:dyDescent="0.25">
      <c r="A1340" s="25">
        <f t="shared" si="163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7"/>
        <v>5482.4</v>
      </c>
      <c r="G1340" s="54">
        <f t="shared" si="162"/>
        <v>5482.4</v>
      </c>
      <c r="H1340" s="25">
        <v>423101</v>
      </c>
      <c r="I1340" s="25" t="s">
        <v>1270</v>
      </c>
      <c r="J1340" s="25">
        <v>1</v>
      </c>
      <c r="K1340" s="25">
        <v>1</v>
      </c>
      <c r="L1340" s="25">
        <f t="shared" si="158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9"/>
        <v>1</v>
      </c>
      <c r="Z1340" s="25" t="str">
        <f t="shared" si="160"/>
        <v>Monday</v>
      </c>
      <c r="AA1340" s="25" t="str">
        <f t="shared" si="161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hidden="1" x14ac:dyDescent="0.25">
      <c r="A1341" s="25">
        <f t="shared" si="163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7"/>
        <v>5482.4</v>
      </c>
      <c r="G1341" s="54">
        <f t="shared" si="162"/>
        <v>5482.4</v>
      </c>
      <c r="H1341" s="25">
        <v>423105</v>
      </c>
      <c r="I1341" s="25" t="s">
        <v>20</v>
      </c>
      <c r="J1341" s="25">
        <v>1</v>
      </c>
      <c r="K1341" s="25">
        <v>1</v>
      </c>
      <c r="L1341" s="25">
        <f t="shared" si="158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9"/>
        <v>1</v>
      </c>
      <c r="Z1341" s="25" t="str">
        <f t="shared" si="160"/>
        <v>Monday</v>
      </c>
      <c r="AA1341" s="25" t="str">
        <f t="shared" si="161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hidden="1" x14ac:dyDescent="0.25">
      <c r="A1342" s="25">
        <f t="shared" si="163"/>
        <v>1341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57"/>
        <v>5482.4</v>
      </c>
      <c r="G1342" s="54">
        <f t="shared" si="162"/>
        <v>5482.4</v>
      </c>
      <c r="H1342" s="25">
        <v>423109</v>
      </c>
      <c r="I1342" s="25" t="s">
        <v>2904</v>
      </c>
      <c r="J1342" s="25">
        <v>1</v>
      </c>
      <c r="K1342" s="25">
        <v>1</v>
      </c>
      <c r="L1342" s="25">
        <f t="shared" si="158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59"/>
        <v>1</v>
      </c>
      <c r="Z1342" s="25" t="str">
        <f t="shared" si="160"/>
        <v>Monday</v>
      </c>
      <c r="AA1342" s="25" t="str">
        <f t="shared" si="161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hidden="1" x14ac:dyDescent="0.25">
      <c r="A1343" s="25">
        <f t="shared" si="163"/>
        <v>1342</v>
      </c>
      <c r="B1343" s="25" t="s">
        <v>1915</v>
      </c>
      <c r="C1343" s="45">
        <v>45850</v>
      </c>
      <c r="D1343" s="45">
        <v>45856</v>
      </c>
      <c r="E1343" s="8">
        <v>234.5</v>
      </c>
      <c r="F1343" s="8">
        <f t="shared" si="157"/>
        <v>20636</v>
      </c>
      <c r="G1343" s="54">
        <f t="shared" si="162"/>
        <v>20636</v>
      </c>
      <c r="H1343" s="25">
        <v>423110</v>
      </c>
      <c r="I1343" s="25" t="s">
        <v>2904</v>
      </c>
      <c r="J1343" s="25">
        <v>1</v>
      </c>
      <c r="K1343" s="25">
        <v>1</v>
      </c>
      <c r="L1343" s="25">
        <f t="shared" si="158"/>
        <v>0</v>
      </c>
      <c r="M1343" s="25" t="s">
        <v>2009</v>
      </c>
      <c r="N1343" s="45">
        <v>45860</v>
      </c>
      <c r="O1343" s="54">
        <v>33751.25</v>
      </c>
      <c r="P1343" s="25" t="s">
        <v>517</v>
      </c>
      <c r="Q1343" s="25">
        <v>58153477126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Pune</v>
      </c>
      <c r="W1343" s="56"/>
      <c r="X1343" s="45">
        <v>45861</v>
      </c>
      <c r="Y1343" s="25">
        <f t="shared" si="159"/>
        <v>1</v>
      </c>
      <c r="Z1343" s="25" t="str">
        <f t="shared" si="160"/>
        <v>Tuesday</v>
      </c>
      <c r="AA1343" s="25" t="str">
        <f t="shared" si="161"/>
        <v>Wednesday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hidden="1" x14ac:dyDescent="0.25">
      <c r="A1344" s="25">
        <f t="shared" si="163"/>
        <v>1343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157"/>
        <v>5482.4</v>
      </c>
      <c r="G1344" s="54">
        <f t="shared" si="162"/>
        <v>5482.4</v>
      </c>
      <c r="H1344" s="25">
        <v>423111</v>
      </c>
      <c r="I1344" s="25" t="s">
        <v>1656</v>
      </c>
      <c r="J1344" s="25">
        <v>1</v>
      </c>
      <c r="K1344" s="25">
        <v>1</v>
      </c>
      <c r="L1344" s="25">
        <f t="shared" si="158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159"/>
        <v>1</v>
      </c>
      <c r="Z1344" s="25" t="str">
        <f t="shared" si="160"/>
        <v>Monday</v>
      </c>
      <c r="AA1344" s="25" t="str">
        <f t="shared" si="161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hidden="1" x14ac:dyDescent="0.25">
      <c r="A1345" s="25">
        <f t="shared" si="163"/>
        <v>1344</v>
      </c>
      <c r="B1345" s="25" t="s">
        <v>1915</v>
      </c>
      <c r="C1345" s="45">
        <v>45850</v>
      </c>
      <c r="D1345" s="45">
        <v>45856</v>
      </c>
      <c r="E1345" s="8">
        <v>115.5</v>
      </c>
      <c r="F1345" s="8">
        <f t="shared" si="157"/>
        <v>10164</v>
      </c>
      <c r="G1345" s="54">
        <f t="shared" si="162"/>
        <v>10164</v>
      </c>
      <c r="H1345" s="25">
        <v>424401</v>
      </c>
      <c r="I1345" s="25" t="s">
        <v>1347</v>
      </c>
      <c r="J1345" s="25">
        <v>1</v>
      </c>
      <c r="K1345" s="25">
        <v>1</v>
      </c>
      <c r="L1345" s="25">
        <f t="shared" si="158"/>
        <v>0</v>
      </c>
      <c r="M1345" s="25" t="s">
        <v>2007</v>
      </c>
      <c r="N1345" s="45">
        <v>45860</v>
      </c>
      <c r="O1345" s="54">
        <v>12540</v>
      </c>
      <c r="P1345" s="25" t="s">
        <v>841</v>
      </c>
      <c r="Q1345" s="25">
        <v>58153479053</v>
      </c>
      <c r="R1345" s="25" t="s">
        <v>41</v>
      </c>
      <c r="S1345" s="3">
        <v>4</v>
      </c>
      <c r="T1345" s="55"/>
      <c r="U1345" s="25" t="s">
        <v>19</v>
      </c>
      <c r="V1345" s="25" t="str">
        <f>VLOOKUP(P1345,'Customer List'!B:C,2,)</f>
        <v>Hyderabad</v>
      </c>
      <c r="W1345" s="56"/>
      <c r="X1345" s="45">
        <v>45861</v>
      </c>
      <c r="Y1345" s="25">
        <f t="shared" si="159"/>
        <v>1</v>
      </c>
      <c r="Z1345" s="25" t="str">
        <f t="shared" si="160"/>
        <v>Tuesday</v>
      </c>
      <c r="AA1345" s="25" t="str">
        <f t="shared" si="161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hidden="1" x14ac:dyDescent="0.25">
      <c r="A1346" s="25">
        <f t="shared" si="163"/>
        <v>1345</v>
      </c>
      <c r="B1346" s="25" t="s">
        <v>1915</v>
      </c>
      <c r="C1346" s="45">
        <v>45850</v>
      </c>
      <c r="D1346" s="45">
        <v>45856</v>
      </c>
      <c r="E1346" s="8">
        <v>53.9</v>
      </c>
      <c r="F1346" s="8">
        <f t="shared" si="157"/>
        <v>4743.2</v>
      </c>
      <c r="G1346" s="54">
        <f t="shared" si="162"/>
        <v>4743.2</v>
      </c>
      <c r="H1346" s="25">
        <v>424801</v>
      </c>
      <c r="I1346" s="25" t="s">
        <v>2905</v>
      </c>
      <c r="J1346" s="25">
        <v>1</v>
      </c>
      <c r="K1346" s="25">
        <v>1</v>
      </c>
      <c r="L1346" s="25">
        <f t="shared" si="158"/>
        <v>0</v>
      </c>
      <c r="M1346" s="25" t="s">
        <v>2232</v>
      </c>
      <c r="N1346" s="45">
        <v>45871</v>
      </c>
      <c r="O1346" s="54">
        <v>7757.75</v>
      </c>
      <c r="P1346" s="25" t="s">
        <v>1017</v>
      </c>
      <c r="Q1346" s="25" t="s">
        <v>2078</v>
      </c>
      <c r="R1346" s="25" t="s">
        <v>638</v>
      </c>
      <c r="S1346" s="3">
        <v>-20</v>
      </c>
      <c r="T1346" s="55" t="s">
        <v>2231</v>
      </c>
      <c r="U1346" s="25" t="s">
        <v>19</v>
      </c>
      <c r="V1346" s="25" t="str">
        <f>VLOOKUP(P1346,'Customer List'!B:C,2,)</f>
        <v>Faridabad</v>
      </c>
      <c r="W1346" s="56"/>
      <c r="X1346" s="45">
        <v>45871</v>
      </c>
      <c r="Y1346" s="25">
        <f t="shared" si="159"/>
        <v>0</v>
      </c>
      <c r="Z1346" s="25" t="str">
        <f t="shared" si="160"/>
        <v>Saturday</v>
      </c>
      <c r="AA1346" s="25" t="str">
        <f t="shared" si="161"/>
        <v>Saturday</v>
      </c>
      <c r="AB1346" s="25" t="str">
        <f>VLOOKUP(U1346,'Currency Sheet'!A:C,3,)</f>
        <v>DOLLAR</v>
      </c>
      <c r="AC1346" s="67" t="str">
        <f>VLOOKUP(P1346,'Customer List'!B:D,3,)</f>
        <v>Local</v>
      </c>
    </row>
    <row r="1347" spans="1:29" hidden="1" x14ac:dyDescent="0.25">
      <c r="A1347" s="25">
        <f t="shared" si="163"/>
        <v>1346</v>
      </c>
      <c r="B1347" s="25" t="s">
        <v>1915</v>
      </c>
      <c r="C1347" s="45">
        <v>45850</v>
      </c>
      <c r="D1347" s="45">
        <v>45856</v>
      </c>
      <c r="E1347" s="8">
        <v>148.5</v>
      </c>
      <c r="F1347" s="8">
        <f t="shared" ref="F1347:F1410" si="164">IF(AB1347="DOLLAR",E1347*88,E1347)</f>
        <v>13068</v>
      </c>
      <c r="G1347" s="54">
        <f t="shared" si="162"/>
        <v>13068</v>
      </c>
      <c r="H1347" s="25">
        <v>480009</v>
      </c>
      <c r="I1347" s="25" t="s">
        <v>2906</v>
      </c>
      <c r="J1347" s="25">
        <v>1</v>
      </c>
      <c r="K1347" s="25">
        <v>1</v>
      </c>
      <c r="L1347" s="25">
        <f t="shared" ref="L1347:L1410" si="165">J1347-K1347</f>
        <v>0</v>
      </c>
      <c r="M1347" s="25" t="s">
        <v>2003</v>
      </c>
      <c r="N1347" s="45">
        <v>45860</v>
      </c>
      <c r="O1347" s="54">
        <v>22096.799999999999</v>
      </c>
      <c r="P1347" s="25" t="s">
        <v>1914</v>
      </c>
      <c r="Q1347" s="25">
        <v>58153477454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Banglore</v>
      </c>
      <c r="W1347" s="56"/>
      <c r="X1347" s="45">
        <v>45861</v>
      </c>
      <c r="Y1347" s="25">
        <f t="shared" ref="Y1347:Y1410" si="166">IF(X1347="", "", X1347-N1347)</f>
        <v>1</v>
      </c>
      <c r="Z1347" s="25" t="str">
        <f t="shared" ref="Z1347:Z1410" si="167">IF(N1347="", "", TEXT(N1347, "dddd"))</f>
        <v>Tuesday</v>
      </c>
      <c r="AA1347" s="25" t="str">
        <f t="shared" ref="AA1347:AA1410" si="168">IF(X1347="", "", TEXT(X1347, "dddd"))</f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hidden="1" x14ac:dyDescent="0.25">
      <c r="A1348" s="25">
        <f t="shared" si="163"/>
        <v>1347</v>
      </c>
      <c r="B1348" s="25" t="s">
        <v>1915</v>
      </c>
      <c r="C1348" s="45">
        <v>45850</v>
      </c>
      <c r="D1348" s="45">
        <v>45856</v>
      </c>
      <c r="E1348" s="8">
        <v>338.25</v>
      </c>
      <c r="F1348" s="8">
        <f t="shared" si="164"/>
        <v>29766</v>
      </c>
      <c r="G1348" s="54">
        <f t="shared" si="162"/>
        <v>29766</v>
      </c>
      <c r="H1348" s="25">
        <v>502938</v>
      </c>
      <c r="I1348" s="25" t="s">
        <v>2907</v>
      </c>
      <c r="J1348" s="25">
        <v>1</v>
      </c>
      <c r="K1348" s="25">
        <v>1</v>
      </c>
      <c r="L1348" s="25">
        <f t="shared" si="165"/>
        <v>0</v>
      </c>
      <c r="M1348" s="25" t="s">
        <v>1932</v>
      </c>
      <c r="N1348" s="45">
        <v>45859</v>
      </c>
      <c r="O1348" s="54">
        <v>38560.5</v>
      </c>
      <c r="P1348" s="25" t="s">
        <v>1014</v>
      </c>
      <c r="Q1348" s="25">
        <v>58153432562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Mumbai</v>
      </c>
      <c r="W1348" s="56"/>
      <c r="X1348" s="45">
        <v>45860</v>
      </c>
      <c r="Y1348" s="25">
        <f t="shared" si="166"/>
        <v>1</v>
      </c>
      <c r="Z1348" s="25" t="str">
        <f t="shared" si="167"/>
        <v>Monday</v>
      </c>
      <c r="AA1348" s="25" t="str">
        <f t="shared" si="168"/>
        <v>Tuesday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hidden="1" x14ac:dyDescent="0.25">
      <c r="A1349" s="25">
        <f t="shared" si="163"/>
        <v>1348</v>
      </c>
      <c r="B1349" s="25" t="s">
        <v>1915</v>
      </c>
      <c r="C1349" s="45">
        <v>45850</v>
      </c>
      <c r="D1349" s="45">
        <v>45856</v>
      </c>
      <c r="E1349" s="8">
        <v>187.6</v>
      </c>
      <c r="F1349" s="8">
        <f t="shared" si="164"/>
        <v>16508.8</v>
      </c>
      <c r="G1349" s="54">
        <f t="shared" ref="G1349:G1412" si="169">F1349*J1349</f>
        <v>16508.8</v>
      </c>
      <c r="H1349" s="25">
        <v>504109</v>
      </c>
      <c r="I1349" s="25" t="s">
        <v>2908</v>
      </c>
      <c r="J1349" s="25">
        <v>1</v>
      </c>
      <c r="K1349" s="25">
        <v>1</v>
      </c>
      <c r="L1349" s="25">
        <f t="shared" si="165"/>
        <v>0</v>
      </c>
      <c r="M1349" s="25" t="s">
        <v>2007</v>
      </c>
      <c r="N1349" s="45">
        <v>45860</v>
      </c>
      <c r="O1349" s="54">
        <v>20368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6"/>
        <v>1</v>
      </c>
      <c r="Z1349" s="25" t="str">
        <f t="shared" si="167"/>
        <v>Tuesday</v>
      </c>
      <c r="AA1349" s="25" t="str">
        <f t="shared" si="168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hidden="1" x14ac:dyDescent="0.25">
      <c r="A1350" s="25">
        <f t="shared" ref="A1350:A1413" si="170">A1349+1</f>
        <v>1349</v>
      </c>
      <c r="B1350" s="25" t="s">
        <v>1915</v>
      </c>
      <c r="C1350" s="45">
        <v>45850</v>
      </c>
      <c r="D1350" s="45">
        <v>45856</v>
      </c>
      <c r="E1350" s="8">
        <v>204.75</v>
      </c>
      <c r="F1350" s="8">
        <f t="shared" si="164"/>
        <v>18018</v>
      </c>
      <c r="G1350" s="54">
        <f t="shared" si="169"/>
        <v>18018</v>
      </c>
      <c r="H1350" s="25">
        <v>505031</v>
      </c>
      <c r="I1350" s="25" t="s">
        <v>2909</v>
      </c>
      <c r="J1350" s="25">
        <v>1</v>
      </c>
      <c r="K1350" s="25">
        <v>1</v>
      </c>
      <c r="L1350" s="25">
        <f t="shared" si="165"/>
        <v>0</v>
      </c>
      <c r="M1350" s="25" t="s">
        <v>2007</v>
      </c>
      <c r="N1350" s="45">
        <v>45860</v>
      </c>
      <c r="O1350" s="54">
        <v>20748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6"/>
        <v>1</v>
      </c>
      <c r="Z1350" s="25" t="str">
        <f t="shared" si="167"/>
        <v>Tuesday</v>
      </c>
      <c r="AA1350" s="25" t="str">
        <f t="shared" si="168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hidden="1" x14ac:dyDescent="0.25">
      <c r="A1351" s="25">
        <f t="shared" si="170"/>
        <v>1350</v>
      </c>
      <c r="B1351" s="25" t="s">
        <v>1915</v>
      </c>
      <c r="C1351" s="45">
        <v>45850</v>
      </c>
      <c r="D1351" s="45">
        <v>45856</v>
      </c>
      <c r="E1351" s="8">
        <v>194.25</v>
      </c>
      <c r="F1351" s="8">
        <f t="shared" si="164"/>
        <v>17094</v>
      </c>
      <c r="G1351" s="54">
        <f t="shared" si="169"/>
        <v>17094</v>
      </c>
      <c r="H1351" s="25">
        <v>505842</v>
      </c>
      <c r="I1351" s="25" t="s">
        <v>1349</v>
      </c>
      <c r="J1351" s="25">
        <v>1</v>
      </c>
      <c r="K1351" s="25">
        <v>1</v>
      </c>
      <c r="L1351" s="25">
        <f t="shared" si="165"/>
        <v>0</v>
      </c>
      <c r="M1351" s="25" t="s">
        <v>2007</v>
      </c>
      <c r="N1351" s="45">
        <v>45860</v>
      </c>
      <c r="O1351" s="54">
        <v>19684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166"/>
        <v>1</v>
      </c>
      <c r="Z1351" s="25" t="str">
        <f t="shared" si="167"/>
        <v>Tuesday</v>
      </c>
      <c r="AA1351" s="25" t="str">
        <f t="shared" si="168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hidden="1" x14ac:dyDescent="0.25">
      <c r="A1352" s="25">
        <f t="shared" si="170"/>
        <v>1351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164"/>
        <v>18018</v>
      </c>
      <c r="G1352" s="54">
        <f t="shared" si="169"/>
        <v>36036</v>
      </c>
      <c r="H1352" s="25">
        <v>506333</v>
      </c>
      <c r="I1352" s="25" t="s">
        <v>1524</v>
      </c>
      <c r="J1352" s="25">
        <v>2</v>
      </c>
      <c r="K1352" s="25">
        <v>2</v>
      </c>
      <c r="L1352" s="25">
        <f t="shared" si="165"/>
        <v>0</v>
      </c>
      <c r="M1352" s="25" t="s">
        <v>1931</v>
      </c>
      <c r="N1352" s="45">
        <v>45859</v>
      </c>
      <c r="O1352" s="54">
        <v>46683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6"/>
        <v>1</v>
      </c>
      <c r="Z1352" s="25" t="str">
        <f t="shared" si="167"/>
        <v>Monday</v>
      </c>
      <c r="AA1352" s="25" t="str">
        <f t="shared" si="168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hidden="1" x14ac:dyDescent="0.25">
      <c r="A1353" s="25">
        <f t="shared" si="170"/>
        <v>1352</v>
      </c>
      <c r="B1353" s="25" t="s">
        <v>1915</v>
      </c>
      <c r="C1353" s="45">
        <v>45850</v>
      </c>
      <c r="D1353" s="45">
        <v>45856</v>
      </c>
      <c r="E1353" s="8">
        <v>267.39999999999998</v>
      </c>
      <c r="F1353" s="8">
        <f t="shared" si="164"/>
        <v>23531.199999999997</v>
      </c>
      <c r="G1353" s="54">
        <f t="shared" si="169"/>
        <v>23531.199999999997</v>
      </c>
      <c r="H1353" s="25">
        <v>515408</v>
      </c>
      <c r="I1353" s="25" t="s">
        <v>2910</v>
      </c>
      <c r="J1353" s="25">
        <v>1</v>
      </c>
      <c r="K1353" s="25">
        <v>1</v>
      </c>
      <c r="L1353" s="25">
        <f t="shared" si="165"/>
        <v>0</v>
      </c>
      <c r="M1353" s="25" t="s">
        <v>1932</v>
      </c>
      <c r="N1353" s="45">
        <v>45859</v>
      </c>
      <c r="O1353" s="54">
        <v>32661</v>
      </c>
      <c r="P1353" s="25" t="s">
        <v>1014</v>
      </c>
      <c r="Q1353" s="25">
        <v>58153432562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Mumbai</v>
      </c>
      <c r="W1353" s="56"/>
      <c r="X1353" s="45">
        <v>45860</v>
      </c>
      <c r="Y1353" s="25">
        <f t="shared" si="166"/>
        <v>1</v>
      </c>
      <c r="Z1353" s="25" t="str">
        <f t="shared" si="167"/>
        <v>Monday</v>
      </c>
      <c r="AA1353" s="25" t="str">
        <f t="shared" si="168"/>
        <v>Tuesday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hidden="1" x14ac:dyDescent="0.25">
      <c r="A1354" s="25">
        <f t="shared" si="170"/>
        <v>1353</v>
      </c>
      <c r="B1354" s="25" t="s">
        <v>1915</v>
      </c>
      <c r="C1354" s="45">
        <v>45850</v>
      </c>
      <c r="D1354" s="45">
        <v>45856</v>
      </c>
      <c r="E1354" s="8">
        <v>160.30000000000001</v>
      </c>
      <c r="F1354" s="8">
        <f t="shared" si="164"/>
        <v>14106.400000000001</v>
      </c>
      <c r="G1354" s="54">
        <f t="shared" si="169"/>
        <v>14106.400000000001</v>
      </c>
      <c r="H1354" s="25">
        <v>570206</v>
      </c>
      <c r="I1354" s="25" t="s">
        <v>2911</v>
      </c>
      <c r="J1354" s="25">
        <v>1</v>
      </c>
      <c r="K1354" s="25">
        <v>1</v>
      </c>
      <c r="L1354" s="25">
        <f t="shared" si="165"/>
        <v>0</v>
      </c>
      <c r="M1354" s="25" t="s">
        <v>2003</v>
      </c>
      <c r="N1354" s="45">
        <v>45860</v>
      </c>
      <c r="O1354" s="54">
        <v>25556.400000000001</v>
      </c>
      <c r="P1354" s="25" t="s">
        <v>1914</v>
      </c>
      <c r="Q1354" s="25">
        <v>58153477454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Banglore</v>
      </c>
      <c r="W1354" s="56"/>
      <c r="X1354" s="45">
        <v>45861</v>
      </c>
      <c r="Y1354" s="25">
        <f t="shared" si="166"/>
        <v>1</v>
      </c>
      <c r="Z1354" s="25" t="str">
        <f t="shared" si="167"/>
        <v>Tuesday</v>
      </c>
      <c r="AA1354" s="25" t="str">
        <f t="shared" si="168"/>
        <v>Wednesday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hidden="1" x14ac:dyDescent="0.25">
      <c r="A1355" s="25">
        <f t="shared" si="170"/>
        <v>1354</v>
      </c>
      <c r="B1355" s="25" t="s">
        <v>1915</v>
      </c>
      <c r="C1355" s="45">
        <v>45850</v>
      </c>
      <c r="D1355" s="45">
        <v>45856</v>
      </c>
      <c r="E1355" s="8">
        <v>70.7</v>
      </c>
      <c r="F1355" s="8">
        <f t="shared" si="164"/>
        <v>6221.6</v>
      </c>
      <c r="G1355" s="54">
        <f t="shared" si="169"/>
        <v>6221.6</v>
      </c>
      <c r="H1355" s="25">
        <v>576402</v>
      </c>
      <c r="I1355" s="25" t="s">
        <v>2912</v>
      </c>
      <c r="J1355" s="25">
        <v>1</v>
      </c>
      <c r="K1355" s="25">
        <v>1</v>
      </c>
      <c r="L1355" s="25">
        <f t="shared" si="165"/>
        <v>0</v>
      </c>
      <c r="M1355" s="25" t="s">
        <v>1942</v>
      </c>
      <c r="N1355" s="45">
        <v>45859</v>
      </c>
      <c r="O1355" s="54">
        <v>10175.75</v>
      </c>
      <c r="P1355" s="25" t="s">
        <v>1912</v>
      </c>
      <c r="Q1355" s="25">
        <v>58153429681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Lucknow</v>
      </c>
      <c r="W1355" s="56"/>
      <c r="X1355" s="45">
        <v>45862</v>
      </c>
      <c r="Y1355" s="25">
        <f t="shared" si="166"/>
        <v>3</v>
      </c>
      <c r="Z1355" s="25" t="str">
        <f t="shared" si="167"/>
        <v>Monday</v>
      </c>
      <c r="AA1355" s="25" t="str">
        <f t="shared" si="168"/>
        <v>Thursday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hidden="1" x14ac:dyDescent="0.25">
      <c r="A1356" s="25">
        <f t="shared" si="170"/>
        <v>1355</v>
      </c>
      <c r="B1356" s="25" t="s">
        <v>1915</v>
      </c>
      <c r="C1356" s="45">
        <v>45850</v>
      </c>
      <c r="D1356" s="45">
        <v>45856</v>
      </c>
      <c r="E1356" s="8">
        <v>177.1</v>
      </c>
      <c r="F1356" s="8">
        <f t="shared" si="164"/>
        <v>15584.8</v>
      </c>
      <c r="G1356" s="54">
        <f t="shared" si="169"/>
        <v>15584.8</v>
      </c>
      <c r="H1356" s="25">
        <v>592704</v>
      </c>
      <c r="I1356" s="25" t="s">
        <v>2913</v>
      </c>
      <c r="J1356" s="25">
        <v>1</v>
      </c>
      <c r="K1356" s="25">
        <v>1</v>
      </c>
      <c r="L1356" s="25">
        <f t="shared" si="165"/>
        <v>0</v>
      </c>
      <c r="M1356" s="25" t="s">
        <v>2003</v>
      </c>
      <c r="N1356" s="45">
        <v>45860</v>
      </c>
      <c r="O1356" s="54">
        <v>28234.799999999999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6"/>
        <v>1</v>
      </c>
      <c r="Z1356" s="25" t="str">
        <f t="shared" si="167"/>
        <v>Tuesday</v>
      </c>
      <c r="AA1356" s="25" t="str">
        <f t="shared" si="168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hidden="1" x14ac:dyDescent="0.25">
      <c r="A1357" s="25">
        <f t="shared" si="170"/>
        <v>1356</v>
      </c>
      <c r="B1357" s="25" t="s">
        <v>1915</v>
      </c>
      <c r="C1357" s="45">
        <v>45850</v>
      </c>
      <c r="D1357" s="45">
        <v>45856</v>
      </c>
      <c r="E1357" s="8">
        <v>126</v>
      </c>
      <c r="F1357" s="8">
        <f t="shared" si="164"/>
        <v>11088</v>
      </c>
      <c r="G1357" s="54">
        <f t="shared" si="169"/>
        <v>11088</v>
      </c>
      <c r="H1357" s="25">
        <v>600653</v>
      </c>
      <c r="I1357" s="25" t="s">
        <v>2914</v>
      </c>
      <c r="J1357" s="25">
        <v>1</v>
      </c>
      <c r="K1357" s="25">
        <v>1</v>
      </c>
      <c r="L1357" s="25">
        <f t="shared" si="165"/>
        <v>0</v>
      </c>
      <c r="M1357" s="25" t="s">
        <v>2003</v>
      </c>
      <c r="N1357" s="45">
        <v>45860</v>
      </c>
      <c r="O1357" s="54">
        <v>20088</v>
      </c>
      <c r="P1357" s="25" t="s">
        <v>1914</v>
      </c>
      <c r="Q1357" s="25">
        <v>58153477454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45861</v>
      </c>
      <c r="Y1357" s="25">
        <f t="shared" si="166"/>
        <v>1</v>
      </c>
      <c r="Z1357" s="25" t="str">
        <f t="shared" si="167"/>
        <v>Tuesday</v>
      </c>
      <c r="AA1357" s="25" t="str">
        <f t="shared" si="168"/>
        <v>Wednesday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hidden="1" x14ac:dyDescent="0.25">
      <c r="A1358" s="25">
        <f t="shared" si="170"/>
        <v>1357</v>
      </c>
      <c r="B1358" s="25" t="s">
        <v>1915</v>
      </c>
      <c r="C1358" s="45">
        <v>45850</v>
      </c>
      <c r="D1358" s="45">
        <v>45856</v>
      </c>
      <c r="E1358" s="8">
        <v>259</v>
      </c>
      <c r="F1358" s="8">
        <f t="shared" si="164"/>
        <v>22792</v>
      </c>
      <c r="G1358" s="54">
        <f t="shared" si="169"/>
        <v>22792</v>
      </c>
      <c r="H1358" s="25">
        <v>621616</v>
      </c>
      <c r="I1358" s="25" t="s">
        <v>2915</v>
      </c>
      <c r="J1358" s="25">
        <v>1</v>
      </c>
      <c r="K1358" s="25">
        <v>1</v>
      </c>
      <c r="L1358" s="25">
        <f t="shared" si="165"/>
        <v>0</v>
      </c>
      <c r="M1358" s="25" t="s">
        <v>1924</v>
      </c>
      <c r="N1358" s="45">
        <v>45857</v>
      </c>
      <c r="O1358" s="54">
        <v>40145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6"/>
        <v>1</v>
      </c>
      <c r="Z1358" s="25" t="str">
        <f t="shared" si="167"/>
        <v>Saturday</v>
      </c>
      <c r="AA1358" s="25" t="str">
        <f t="shared" si="168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hidden="1" x14ac:dyDescent="0.25">
      <c r="A1359" s="25">
        <f t="shared" si="170"/>
        <v>1358</v>
      </c>
      <c r="B1359" s="25" t="s">
        <v>1915</v>
      </c>
      <c r="C1359" s="45">
        <v>45850</v>
      </c>
      <c r="D1359" s="45">
        <v>45856</v>
      </c>
      <c r="E1359" s="8">
        <v>267.39999999999998</v>
      </c>
      <c r="F1359" s="8">
        <f t="shared" si="164"/>
        <v>23531.199999999997</v>
      </c>
      <c r="G1359" s="54">
        <f t="shared" si="169"/>
        <v>23531.199999999997</v>
      </c>
      <c r="H1359" s="25">
        <v>626810</v>
      </c>
      <c r="I1359" s="25" t="s">
        <v>2916</v>
      </c>
      <c r="J1359" s="25">
        <v>1</v>
      </c>
      <c r="K1359" s="25">
        <v>1</v>
      </c>
      <c r="L1359" s="25">
        <f t="shared" si="165"/>
        <v>0</v>
      </c>
      <c r="M1359" s="25" t="s">
        <v>1924</v>
      </c>
      <c r="N1359" s="45">
        <v>45857</v>
      </c>
      <c r="O1359" s="54">
        <v>41447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6"/>
        <v>1</v>
      </c>
      <c r="Z1359" s="25" t="str">
        <f t="shared" si="167"/>
        <v>Saturday</v>
      </c>
      <c r="AA1359" s="25" t="str">
        <f t="shared" si="168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hidden="1" x14ac:dyDescent="0.25">
      <c r="A1360" s="25">
        <f t="shared" si="170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64"/>
        <v>22792</v>
      </c>
      <c r="G1360" s="54">
        <f t="shared" si="169"/>
        <v>22792</v>
      </c>
      <c r="H1360" s="25">
        <v>626812</v>
      </c>
      <c r="I1360" s="25" t="s">
        <v>1259</v>
      </c>
      <c r="J1360" s="25">
        <v>1</v>
      </c>
      <c r="K1360" s="25">
        <v>1</v>
      </c>
      <c r="L1360" s="25">
        <f t="shared" si="165"/>
        <v>0</v>
      </c>
      <c r="M1360" s="25" t="s">
        <v>1922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166"/>
        <v>1</v>
      </c>
      <c r="Z1360" s="25" t="str">
        <f t="shared" si="167"/>
        <v>Saturday</v>
      </c>
      <c r="AA1360" s="25" t="str">
        <f t="shared" si="168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idden="1" x14ac:dyDescent="0.25">
      <c r="A1361" s="25">
        <f t="shared" si="170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64"/>
        <v>22792</v>
      </c>
      <c r="G1361" s="54">
        <f t="shared" si="169"/>
        <v>136752</v>
      </c>
      <c r="H1361" s="25">
        <v>626812</v>
      </c>
      <c r="I1361" s="25" t="s">
        <v>1259</v>
      </c>
      <c r="J1361" s="25">
        <v>6</v>
      </c>
      <c r="K1361" s="25">
        <v>6</v>
      </c>
      <c r="L1361" s="25">
        <f t="shared" si="165"/>
        <v>0</v>
      </c>
      <c r="M1361" s="25" t="s">
        <v>2112</v>
      </c>
      <c r="N1361" s="45">
        <v>45866</v>
      </c>
      <c r="O1361" s="54">
        <f>2*120435</f>
        <v>240870</v>
      </c>
      <c r="P1361" s="25" t="s">
        <v>1900</v>
      </c>
      <c r="Q1361" s="25">
        <v>58153728301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45867</v>
      </c>
      <c r="Y1361" s="25">
        <f t="shared" si="166"/>
        <v>1</v>
      </c>
      <c r="Z1361" s="25" t="str">
        <f t="shared" si="167"/>
        <v>Monday</v>
      </c>
      <c r="AA1361" s="25" t="str">
        <f t="shared" si="168"/>
        <v>Tuesday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idden="1" x14ac:dyDescent="0.25">
      <c r="A1362" s="25">
        <f t="shared" si="170"/>
        <v>1361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164"/>
        <v>22792</v>
      </c>
      <c r="G1362" s="54">
        <f t="shared" si="169"/>
        <v>68376</v>
      </c>
      <c r="H1362" s="25">
        <v>626812</v>
      </c>
      <c r="I1362" s="25" t="s">
        <v>1259</v>
      </c>
      <c r="J1362" s="25">
        <v>3</v>
      </c>
      <c r="K1362" s="25">
        <v>3</v>
      </c>
      <c r="L1362" s="25">
        <f t="shared" si="165"/>
        <v>0</v>
      </c>
      <c r="M1362" s="25" t="s">
        <v>2541</v>
      </c>
      <c r="N1362" s="45">
        <v>45892</v>
      </c>
      <c r="O1362" s="54">
        <v>120435</v>
      </c>
      <c r="P1362" s="25" t="s">
        <v>1900</v>
      </c>
      <c r="Q1362" s="25">
        <v>58154747405</v>
      </c>
      <c r="R1362" s="25" t="s">
        <v>41</v>
      </c>
      <c r="S1362" s="3">
        <v>4</v>
      </c>
      <c r="T1362" s="55" t="s">
        <v>1949</v>
      </c>
      <c r="U1362" s="25" t="s">
        <v>19</v>
      </c>
      <c r="V1362" s="25" t="str">
        <f>VLOOKUP(P1362,'Customer List'!B:C,2,)</f>
        <v>Banglore</v>
      </c>
      <c r="W1362" s="56"/>
      <c r="X1362" s="45">
        <v>45893</v>
      </c>
      <c r="Y1362" s="25">
        <f t="shared" si="166"/>
        <v>1</v>
      </c>
      <c r="Z1362" s="25" t="str">
        <f t="shared" si="167"/>
        <v>Saturday</v>
      </c>
      <c r="AA1362" s="25" t="str">
        <f t="shared" si="168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t="14.25" hidden="1" customHeight="1" x14ac:dyDescent="0.25">
      <c r="A1363" s="25">
        <f t="shared" si="170"/>
        <v>1362</v>
      </c>
      <c r="B1363" s="25" t="s">
        <v>1915</v>
      </c>
      <c r="C1363" s="45">
        <v>45850</v>
      </c>
      <c r="D1363" s="45">
        <v>45856</v>
      </c>
      <c r="E1363" s="8">
        <v>252</v>
      </c>
      <c r="F1363" s="8">
        <f t="shared" si="164"/>
        <v>22176</v>
      </c>
      <c r="G1363" s="54">
        <f t="shared" si="169"/>
        <v>22176</v>
      </c>
      <c r="H1363" s="25">
        <v>637310</v>
      </c>
      <c r="I1363" s="25" t="s">
        <v>2917</v>
      </c>
      <c r="J1363" s="25">
        <v>1</v>
      </c>
      <c r="K1363" s="25">
        <v>1</v>
      </c>
      <c r="L1363" s="25">
        <f t="shared" si="165"/>
        <v>0</v>
      </c>
      <c r="M1363" s="25" t="s">
        <v>1924</v>
      </c>
      <c r="N1363" s="45">
        <v>45857</v>
      </c>
      <c r="O1363" s="54">
        <v>39060</v>
      </c>
      <c r="P1363" s="25" t="s">
        <v>1900</v>
      </c>
      <c r="Q1363" s="25">
        <v>58153395974</v>
      </c>
      <c r="R1363" s="25" t="s">
        <v>41</v>
      </c>
      <c r="S1363" s="3">
        <v>4</v>
      </c>
      <c r="T1363" s="55"/>
      <c r="U1363" s="25" t="s">
        <v>19</v>
      </c>
      <c r="V1363" s="25" t="str">
        <f>VLOOKUP(P1363,'Customer List'!B:C,2,)</f>
        <v>Banglore</v>
      </c>
      <c r="W1363" s="56"/>
      <c r="X1363" s="45">
        <v>45858</v>
      </c>
      <c r="Y1363" s="25">
        <f t="shared" si="166"/>
        <v>1</v>
      </c>
      <c r="Z1363" s="25" t="str">
        <f t="shared" si="167"/>
        <v>Saturday</v>
      </c>
      <c r="AA1363" s="25" t="str">
        <f t="shared" si="168"/>
        <v>Sunday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hidden="1" x14ac:dyDescent="0.25">
      <c r="A1364" s="25">
        <f t="shared" si="170"/>
        <v>1363</v>
      </c>
      <c r="B1364" s="25" t="s">
        <v>1915</v>
      </c>
      <c r="C1364" s="45">
        <v>45850</v>
      </c>
      <c r="D1364" s="45">
        <v>45856</v>
      </c>
      <c r="E1364" s="8">
        <v>177.1</v>
      </c>
      <c r="F1364" s="8">
        <f t="shared" si="164"/>
        <v>15584.8</v>
      </c>
      <c r="G1364" s="54">
        <f t="shared" si="169"/>
        <v>15584.8</v>
      </c>
      <c r="H1364" s="25">
        <v>640922</v>
      </c>
      <c r="I1364" s="25" t="s">
        <v>2918</v>
      </c>
      <c r="J1364" s="25">
        <v>1</v>
      </c>
      <c r="K1364" s="25">
        <v>1</v>
      </c>
      <c r="L1364" s="25">
        <f t="shared" si="165"/>
        <v>0</v>
      </c>
      <c r="M1364" s="25" t="s">
        <v>2232</v>
      </c>
      <c r="N1364" s="45">
        <v>45871</v>
      </c>
      <c r="O1364" s="54">
        <v>25489.75</v>
      </c>
      <c r="P1364" s="25" t="s">
        <v>1017</v>
      </c>
      <c r="Q1364" s="25" t="s">
        <v>2078</v>
      </c>
      <c r="R1364" s="25" t="s">
        <v>638</v>
      </c>
      <c r="S1364" s="3">
        <v>4</v>
      </c>
      <c r="T1364" s="55" t="s">
        <v>2231</v>
      </c>
      <c r="U1364" s="25" t="s">
        <v>19</v>
      </c>
      <c r="V1364" s="25" t="str">
        <f>VLOOKUP(P1364,'Customer List'!B:C,2,)</f>
        <v>Faridabad</v>
      </c>
      <c r="W1364" s="56"/>
      <c r="X1364" s="45">
        <v>45871</v>
      </c>
      <c r="Y1364" s="25">
        <f t="shared" si="166"/>
        <v>0</v>
      </c>
      <c r="Z1364" s="25" t="str">
        <f t="shared" si="167"/>
        <v>Saturday</v>
      </c>
      <c r="AA1364" s="25" t="str">
        <f t="shared" si="168"/>
        <v>Saturday</v>
      </c>
      <c r="AB1364" s="25" t="str">
        <f>VLOOKUP(U1364,'Currency Sheet'!A:C,3,)</f>
        <v>DOLLAR</v>
      </c>
      <c r="AC1364" s="67" t="str">
        <f>VLOOKUP(P1364,'Customer List'!B:D,3,)</f>
        <v>Local</v>
      </c>
    </row>
    <row r="1365" spans="1:29" hidden="1" x14ac:dyDescent="0.25">
      <c r="A1365" s="25">
        <f t="shared" si="170"/>
        <v>1364</v>
      </c>
      <c r="B1365" s="25" t="s">
        <v>1915</v>
      </c>
      <c r="C1365" s="45">
        <v>45850</v>
      </c>
      <c r="D1365" s="45">
        <v>45856</v>
      </c>
      <c r="E1365" s="8">
        <v>283.5</v>
      </c>
      <c r="F1365" s="8">
        <f t="shared" si="164"/>
        <v>24948</v>
      </c>
      <c r="G1365" s="54">
        <f t="shared" si="169"/>
        <v>24948</v>
      </c>
      <c r="H1365" s="25">
        <v>640945</v>
      </c>
      <c r="I1365" s="25" t="s">
        <v>1623</v>
      </c>
      <c r="J1365" s="25">
        <v>1</v>
      </c>
      <c r="K1365" s="25">
        <v>1</v>
      </c>
      <c r="L1365" s="25">
        <f t="shared" si="165"/>
        <v>0</v>
      </c>
      <c r="M1365" s="25" t="s">
        <v>1942</v>
      </c>
      <c r="N1365" s="45">
        <v>45859</v>
      </c>
      <c r="O1365" s="54">
        <v>40803.75</v>
      </c>
      <c r="P1365" s="25" t="s">
        <v>1912</v>
      </c>
      <c r="Q1365" s="25">
        <v>58153429681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Lucknow</v>
      </c>
      <c r="W1365" s="56"/>
      <c r="X1365" s="45">
        <v>45862</v>
      </c>
      <c r="Y1365" s="25">
        <f t="shared" si="166"/>
        <v>3</v>
      </c>
      <c r="Z1365" s="25" t="str">
        <f t="shared" si="167"/>
        <v>Monday</v>
      </c>
      <c r="AA1365" s="25" t="str">
        <f t="shared" si="168"/>
        <v>Thursday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hidden="1" x14ac:dyDescent="0.25">
      <c r="A1366" s="25">
        <f t="shared" si="170"/>
        <v>1365</v>
      </c>
      <c r="B1366" s="25" t="s">
        <v>1915</v>
      </c>
      <c r="C1366" s="45">
        <v>45850</v>
      </c>
      <c r="D1366" s="45">
        <v>45856</v>
      </c>
      <c r="E1366" s="8">
        <v>252</v>
      </c>
      <c r="F1366" s="8">
        <f t="shared" si="164"/>
        <v>22176</v>
      </c>
      <c r="G1366" s="54">
        <f t="shared" si="169"/>
        <v>22176</v>
      </c>
      <c r="H1366" s="25">
        <v>652404</v>
      </c>
      <c r="I1366" s="25" t="s">
        <v>2919</v>
      </c>
      <c r="J1366" s="25">
        <v>1</v>
      </c>
      <c r="K1366" s="25">
        <v>1</v>
      </c>
      <c r="L1366" s="25">
        <f t="shared" si="165"/>
        <v>0</v>
      </c>
      <c r="M1366" s="25" t="s">
        <v>1931</v>
      </c>
      <c r="N1366" s="45">
        <v>45859</v>
      </c>
      <c r="O1366" s="54">
        <v>30780</v>
      </c>
      <c r="P1366" s="25" t="s">
        <v>1014</v>
      </c>
      <c r="Q1366" s="25">
        <v>58153432562</v>
      </c>
      <c r="R1366" s="25" t="s">
        <v>41</v>
      </c>
      <c r="S1366" s="3">
        <v>4</v>
      </c>
      <c r="T1366" s="55"/>
      <c r="U1366" s="25" t="s">
        <v>19</v>
      </c>
      <c r="V1366" s="25" t="str">
        <f>VLOOKUP(P1366,'Customer List'!B:C,2,)</f>
        <v>Mumbai</v>
      </c>
      <c r="W1366" s="56"/>
      <c r="X1366" s="45">
        <v>45860</v>
      </c>
      <c r="Y1366" s="25">
        <f t="shared" si="166"/>
        <v>1</v>
      </c>
      <c r="Z1366" s="25" t="str">
        <f t="shared" si="167"/>
        <v>Monday</v>
      </c>
      <c r="AA1366" s="25" t="str">
        <f t="shared" si="168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hidden="1" x14ac:dyDescent="0.25">
      <c r="A1367" s="25">
        <f t="shared" si="170"/>
        <v>1366</v>
      </c>
      <c r="B1367" s="25" t="s">
        <v>1915</v>
      </c>
      <c r="C1367" s="45">
        <v>45850</v>
      </c>
      <c r="D1367" s="45">
        <v>45856</v>
      </c>
      <c r="E1367" s="8">
        <v>105</v>
      </c>
      <c r="F1367" s="8">
        <f t="shared" si="164"/>
        <v>9240</v>
      </c>
      <c r="G1367" s="54">
        <f t="shared" si="169"/>
        <v>9240</v>
      </c>
      <c r="H1367" s="25">
        <v>696807</v>
      </c>
      <c r="I1367" s="25" t="s">
        <v>2920</v>
      </c>
      <c r="J1367" s="25">
        <v>1</v>
      </c>
      <c r="K1367" s="25">
        <v>1</v>
      </c>
      <c r="L1367" s="25">
        <f t="shared" si="165"/>
        <v>0</v>
      </c>
      <c r="M1367" s="25" t="s">
        <v>1946</v>
      </c>
      <c r="N1367" s="45">
        <v>45859</v>
      </c>
      <c r="O1367" s="54">
        <v>0</v>
      </c>
      <c r="P1367" s="25" t="s">
        <v>173</v>
      </c>
      <c r="Q1367" s="25">
        <v>58153433030</v>
      </c>
      <c r="R1367" s="25" t="s">
        <v>41</v>
      </c>
      <c r="S1367" s="3">
        <v>4</v>
      </c>
      <c r="T1367" s="55" t="s">
        <v>610</v>
      </c>
      <c r="U1367" s="25" t="s">
        <v>19</v>
      </c>
      <c r="V1367" s="25" t="str">
        <f>VLOOKUP(P1367,'Customer List'!B:C,2,)</f>
        <v>Kolkata</v>
      </c>
      <c r="W1367" s="56"/>
      <c r="X1367" s="45">
        <v>45860</v>
      </c>
      <c r="Y1367" s="25">
        <f t="shared" si="166"/>
        <v>1</v>
      </c>
      <c r="Z1367" s="25" t="str">
        <f t="shared" si="167"/>
        <v>Monday</v>
      </c>
      <c r="AA1367" s="25" t="str">
        <f t="shared" si="168"/>
        <v>Tuesday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hidden="1" x14ac:dyDescent="0.25">
      <c r="A1368" s="25">
        <f t="shared" si="170"/>
        <v>1367</v>
      </c>
      <c r="B1368" s="25" t="s">
        <v>1915</v>
      </c>
      <c r="C1368" s="45">
        <v>45850</v>
      </c>
      <c r="D1368" s="45">
        <v>45856</v>
      </c>
      <c r="E1368" s="8">
        <v>74.2</v>
      </c>
      <c r="F1368" s="8">
        <f t="shared" si="164"/>
        <v>6529.6</v>
      </c>
      <c r="G1368" s="54">
        <f t="shared" si="169"/>
        <v>13059.2</v>
      </c>
      <c r="H1368" s="25">
        <v>765202</v>
      </c>
      <c r="I1368" s="25" t="s">
        <v>2921</v>
      </c>
      <c r="J1368" s="25">
        <v>2</v>
      </c>
      <c r="K1368" s="25">
        <v>2</v>
      </c>
      <c r="L1368" s="25">
        <f t="shared" si="165"/>
        <v>0</v>
      </c>
      <c r="M1368" s="25" t="s">
        <v>2139</v>
      </c>
      <c r="N1368" s="45">
        <v>45867</v>
      </c>
      <c r="O1368" s="54">
        <v>24645</v>
      </c>
      <c r="P1368" s="25" t="s">
        <v>371</v>
      </c>
      <c r="Q1368" s="25">
        <v>58153779283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Gujrat</v>
      </c>
      <c r="W1368" s="56"/>
      <c r="X1368" s="45">
        <v>45869</v>
      </c>
      <c r="Y1368" s="25">
        <f t="shared" si="166"/>
        <v>2</v>
      </c>
      <c r="Z1368" s="25" t="str">
        <f t="shared" si="167"/>
        <v>Tuesday</v>
      </c>
      <c r="AA1368" s="25" t="str">
        <f t="shared" si="168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hidden="1" x14ac:dyDescent="0.25">
      <c r="A1369" s="25">
        <f t="shared" si="170"/>
        <v>1368</v>
      </c>
      <c r="B1369" s="25" t="s">
        <v>1915</v>
      </c>
      <c r="C1369" s="45">
        <v>45850</v>
      </c>
      <c r="D1369" s="45">
        <v>45856</v>
      </c>
      <c r="E1369" s="8">
        <v>152.6</v>
      </c>
      <c r="F1369" s="8">
        <f t="shared" si="164"/>
        <v>13428.8</v>
      </c>
      <c r="G1369" s="54">
        <f t="shared" si="169"/>
        <v>13428.8</v>
      </c>
      <c r="H1369" s="25">
        <v>769402</v>
      </c>
      <c r="I1369" s="25" t="s">
        <v>2922</v>
      </c>
      <c r="J1369" s="25">
        <v>1</v>
      </c>
      <c r="K1369" s="25">
        <v>1</v>
      </c>
      <c r="L1369" s="25">
        <f t="shared" si="165"/>
        <v>0</v>
      </c>
      <c r="M1369" s="25" t="s">
        <v>1942</v>
      </c>
      <c r="N1369" s="45">
        <v>45859</v>
      </c>
      <c r="O1369" s="54">
        <v>21963.5</v>
      </c>
      <c r="P1369" s="25" t="s">
        <v>1912</v>
      </c>
      <c r="Q1369" s="25">
        <v>58153429681</v>
      </c>
      <c r="R1369" s="25" t="s">
        <v>41</v>
      </c>
      <c r="S1369" s="3">
        <v>-20</v>
      </c>
      <c r="T1369" s="55"/>
      <c r="U1369" s="25" t="s">
        <v>19</v>
      </c>
      <c r="V1369" s="25" t="str">
        <f>VLOOKUP(P1369,'Customer List'!B:C,2,)</f>
        <v>Lucknow</v>
      </c>
      <c r="W1369" s="56"/>
      <c r="X1369" s="45">
        <v>45862</v>
      </c>
      <c r="Y1369" s="25">
        <f t="shared" si="166"/>
        <v>3</v>
      </c>
      <c r="Z1369" s="25" t="str">
        <f t="shared" si="167"/>
        <v>Monday</v>
      </c>
      <c r="AA1369" s="25" t="str">
        <f t="shared" si="168"/>
        <v>Thursday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hidden="1" x14ac:dyDescent="0.25">
      <c r="A1370" s="25">
        <f t="shared" si="170"/>
        <v>1369</v>
      </c>
      <c r="B1370" s="25" t="s">
        <v>1915</v>
      </c>
      <c r="C1370" s="45">
        <v>45850</v>
      </c>
      <c r="D1370" s="45">
        <v>45856</v>
      </c>
      <c r="E1370" s="8">
        <v>328.3</v>
      </c>
      <c r="F1370" s="8">
        <f t="shared" si="164"/>
        <v>28890.400000000001</v>
      </c>
      <c r="G1370" s="54">
        <f t="shared" si="169"/>
        <v>28890.400000000001</v>
      </c>
      <c r="H1370" s="25">
        <v>901518</v>
      </c>
      <c r="I1370" s="25" t="s">
        <v>2923</v>
      </c>
      <c r="J1370" s="25">
        <v>1</v>
      </c>
      <c r="K1370" s="25">
        <v>1</v>
      </c>
      <c r="L1370" s="25">
        <f t="shared" si="165"/>
        <v>0</v>
      </c>
      <c r="M1370" s="25" t="s">
        <v>1923</v>
      </c>
      <c r="N1370" s="45">
        <v>45857</v>
      </c>
      <c r="O1370" s="54">
        <v>50886.5</v>
      </c>
      <c r="P1370" s="25" t="s">
        <v>1900</v>
      </c>
      <c r="Q1370" s="25">
        <v>58153395974</v>
      </c>
      <c r="R1370" s="25" t="s">
        <v>41</v>
      </c>
      <c r="S1370" s="3">
        <v>4</v>
      </c>
      <c r="T1370" s="55"/>
      <c r="U1370" s="25" t="s">
        <v>19</v>
      </c>
      <c r="V1370" s="25" t="str">
        <f>VLOOKUP(P1370,'Customer List'!B:C,2,)</f>
        <v>Banglore</v>
      </c>
      <c r="W1370" s="56"/>
      <c r="X1370" s="45">
        <v>45858</v>
      </c>
      <c r="Y1370" s="25">
        <f t="shared" si="166"/>
        <v>1</v>
      </c>
      <c r="Z1370" s="25" t="str">
        <f t="shared" si="167"/>
        <v>Saturday</v>
      </c>
      <c r="AA1370" s="25" t="str">
        <f t="shared" si="168"/>
        <v>Sunday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hidden="1" x14ac:dyDescent="0.25">
      <c r="A1371" s="25">
        <f t="shared" si="170"/>
        <v>1370</v>
      </c>
      <c r="B1371" s="25" t="s">
        <v>1916</v>
      </c>
      <c r="C1371" s="45">
        <v>45846</v>
      </c>
      <c r="D1371" s="45">
        <v>45856</v>
      </c>
      <c r="E1371" s="8">
        <v>198.1</v>
      </c>
      <c r="F1371" s="8">
        <f t="shared" si="164"/>
        <v>17432.8</v>
      </c>
      <c r="G1371" s="54">
        <f t="shared" si="169"/>
        <v>17432.8</v>
      </c>
      <c r="H1371" s="25">
        <v>127608</v>
      </c>
      <c r="I1371" s="25" t="s">
        <v>2924</v>
      </c>
      <c r="J1371" s="25">
        <v>1</v>
      </c>
      <c r="K1371" s="25">
        <v>1</v>
      </c>
      <c r="L1371" s="25">
        <f t="shared" si="165"/>
        <v>0</v>
      </c>
      <c r="M1371" s="25" t="s">
        <v>2010</v>
      </c>
      <c r="N1371" s="45">
        <v>45860</v>
      </c>
      <c r="O1371" s="54">
        <v>25527.31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6"/>
        <v>0</v>
      </c>
      <c r="Z1371" s="25" t="str">
        <f t="shared" si="167"/>
        <v>Tuesday</v>
      </c>
      <c r="AA1371" s="25" t="str">
        <f t="shared" si="168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hidden="1" x14ac:dyDescent="0.25">
      <c r="A1372" s="25">
        <f t="shared" si="170"/>
        <v>1371</v>
      </c>
      <c r="B1372" s="25" t="s">
        <v>1916</v>
      </c>
      <c r="C1372" s="45">
        <v>45846</v>
      </c>
      <c r="D1372" s="45">
        <v>45856</v>
      </c>
      <c r="E1372" s="8">
        <v>45.5</v>
      </c>
      <c r="F1372" s="8">
        <f t="shared" si="164"/>
        <v>4004</v>
      </c>
      <c r="G1372" s="54">
        <f t="shared" si="169"/>
        <v>4004</v>
      </c>
      <c r="H1372" s="25">
        <v>156603</v>
      </c>
      <c r="I1372" s="25" t="s">
        <v>2925</v>
      </c>
      <c r="J1372" s="25">
        <v>1</v>
      </c>
      <c r="K1372" s="25">
        <v>1</v>
      </c>
      <c r="L1372" s="25">
        <f t="shared" si="165"/>
        <v>0</v>
      </c>
      <c r="M1372" s="25" t="s">
        <v>2010</v>
      </c>
      <c r="N1372" s="45">
        <v>45860</v>
      </c>
      <c r="O1372" s="54">
        <v>5863.16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6"/>
        <v>0</v>
      </c>
      <c r="Z1372" s="25" t="str">
        <f t="shared" si="167"/>
        <v>Tuesday</v>
      </c>
      <c r="AA1372" s="25" t="str">
        <f t="shared" si="168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hidden="1" x14ac:dyDescent="0.25">
      <c r="A1373" s="25">
        <f t="shared" si="170"/>
        <v>1372</v>
      </c>
      <c r="B1373" s="25" t="s">
        <v>1916</v>
      </c>
      <c r="C1373" s="45">
        <v>45846</v>
      </c>
      <c r="D1373" s="45">
        <v>45856</v>
      </c>
      <c r="E1373" s="8">
        <v>187.6</v>
      </c>
      <c r="F1373" s="8">
        <f t="shared" si="164"/>
        <v>16508.8</v>
      </c>
      <c r="G1373" s="54">
        <f t="shared" si="169"/>
        <v>16508.8</v>
      </c>
      <c r="H1373" s="25">
        <v>300526</v>
      </c>
      <c r="I1373" s="25" t="s">
        <v>1721</v>
      </c>
      <c r="J1373" s="25">
        <v>1</v>
      </c>
      <c r="K1373" s="25">
        <v>1</v>
      </c>
      <c r="L1373" s="25">
        <f t="shared" si="165"/>
        <v>0</v>
      </c>
      <c r="M1373" s="25" t="s">
        <v>2011</v>
      </c>
      <c r="N1373" s="45">
        <v>45860</v>
      </c>
      <c r="O1373" s="54">
        <v>24174.27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6"/>
        <v>0</v>
      </c>
      <c r="Z1373" s="25" t="str">
        <f t="shared" si="167"/>
        <v>Tuesday</v>
      </c>
      <c r="AA1373" s="25" t="str">
        <f t="shared" si="168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hidden="1" x14ac:dyDescent="0.25">
      <c r="A1374" s="25">
        <f t="shared" si="170"/>
        <v>1373</v>
      </c>
      <c r="B1374" s="25" t="s">
        <v>1916</v>
      </c>
      <c r="C1374" s="45">
        <v>45846</v>
      </c>
      <c r="D1374" s="45">
        <v>45856</v>
      </c>
      <c r="E1374" s="8">
        <v>161.25</v>
      </c>
      <c r="F1374" s="8">
        <f t="shared" si="164"/>
        <v>14190</v>
      </c>
      <c r="G1374" s="54">
        <f t="shared" si="169"/>
        <v>14190</v>
      </c>
      <c r="H1374" s="25">
        <v>302239</v>
      </c>
      <c r="I1374" s="25" t="s">
        <v>1478</v>
      </c>
      <c r="J1374" s="25">
        <v>1</v>
      </c>
      <c r="K1374" s="25">
        <v>1</v>
      </c>
      <c r="L1374" s="25">
        <f t="shared" si="165"/>
        <v>0</v>
      </c>
      <c r="M1374" s="25" t="s">
        <v>2011</v>
      </c>
      <c r="N1374" s="45">
        <v>45860</v>
      </c>
      <c r="O1374" s="54">
        <v>19393.54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6"/>
        <v>0</v>
      </c>
      <c r="Z1374" s="25" t="str">
        <f t="shared" si="167"/>
        <v>Tuesday</v>
      </c>
      <c r="AA1374" s="25" t="str">
        <f t="shared" si="168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hidden="1" x14ac:dyDescent="0.25">
      <c r="A1375" s="25">
        <f t="shared" si="170"/>
        <v>1374</v>
      </c>
      <c r="B1375" s="25" t="s">
        <v>1916</v>
      </c>
      <c r="C1375" s="45">
        <v>45846</v>
      </c>
      <c r="D1375" s="45">
        <v>45856</v>
      </c>
      <c r="E1375" s="8">
        <v>254.8</v>
      </c>
      <c r="F1375" s="8">
        <f t="shared" si="164"/>
        <v>22422.400000000001</v>
      </c>
      <c r="G1375" s="54">
        <f t="shared" si="169"/>
        <v>22422.400000000001</v>
      </c>
      <c r="H1375" s="25">
        <v>348918</v>
      </c>
      <c r="I1375" s="25" t="s">
        <v>2926</v>
      </c>
      <c r="J1375" s="25">
        <v>1</v>
      </c>
      <c r="K1375" s="25">
        <v>1</v>
      </c>
      <c r="L1375" s="25">
        <f t="shared" si="165"/>
        <v>0</v>
      </c>
      <c r="M1375" s="25" t="s">
        <v>2011</v>
      </c>
      <c r="N1375" s="45">
        <v>45860</v>
      </c>
      <c r="O1375" s="54">
        <v>32833.71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6"/>
        <v>0</v>
      </c>
      <c r="Z1375" s="25" t="str">
        <f t="shared" si="167"/>
        <v>Tuesday</v>
      </c>
      <c r="AA1375" s="25" t="str">
        <f t="shared" si="168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hidden="1" x14ac:dyDescent="0.25">
      <c r="A1376" s="25">
        <f t="shared" si="170"/>
        <v>1375</v>
      </c>
      <c r="B1376" s="25" t="s">
        <v>1916</v>
      </c>
      <c r="C1376" s="45">
        <v>45846</v>
      </c>
      <c r="D1376" s="45">
        <v>45856</v>
      </c>
      <c r="E1376" s="8">
        <v>115.5</v>
      </c>
      <c r="F1376" s="8">
        <f t="shared" si="164"/>
        <v>10164</v>
      </c>
      <c r="G1376" s="54">
        <f t="shared" si="169"/>
        <v>10164</v>
      </c>
      <c r="H1376" s="25">
        <v>353303</v>
      </c>
      <c r="I1376" s="25" t="s">
        <v>2927</v>
      </c>
      <c r="J1376" s="25">
        <v>1</v>
      </c>
      <c r="K1376" s="25">
        <v>1</v>
      </c>
      <c r="L1376" s="25">
        <f t="shared" si="165"/>
        <v>0</v>
      </c>
      <c r="M1376" s="25" t="s">
        <v>2011</v>
      </c>
      <c r="N1376" s="45">
        <v>45860</v>
      </c>
      <c r="O1376" s="54">
        <v>14883.41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6"/>
        <v>0</v>
      </c>
      <c r="Z1376" s="25" t="str">
        <f t="shared" si="167"/>
        <v>Tuesday</v>
      </c>
      <c r="AA1376" s="25" t="str">
        <f t="shared" si="168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hidden="1" x14ac:dyDescent="0.25">
      <c r="A1377" s="25">
        <f t="shared" si="170"/>
        <v>1376</v>
      </c>
      <c r="B1377" s="25" t="s">
        <v>1916</v>
      </c>
      <c r="C1377" s="45">
        <v>45846</v>
      </c>
      <c r="D1377" s="45">
        <v>45856</v>
      </c>
      <c r="E1377" s="8">
        <v>107.1</v>
      </c>
      <c r="F1377" s="8">
        <f t="shared" si="164"/>
        <v>9424.7999999999993</v>
      </c>
      <c r="G1377" s="54">
        <f t="shared" si="169"/>
        <v>9424.7999999999993</v>
      </c>
      <c r="H1377" s="25">
        <v>355115</v>
      </c>
      <c r="I1377" s="25" t="s">
        <v>2928</v>
      </c>
      <c r="J1377" s="25">
        <v>1</v>
      </c>
      <c r="K1377" s="25">
        <v>1</v>
      </c>
      <c r="L1377" s="25">
        <f t="shared" si="165"/>
        <v>0</v>
      </c>
      <c r="M1377" s="25" t="s">
        <v>2011</v>
      </c>
      <c r="N1377" s="45">
        <v>45860</v>
      </c>
      <c r="O1377" s="54">
        <v>13800.98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6"/>
        <v>0</v>
      </c>
      <c r="Z1377" s="25" t="str">
        <f t="shared" si="167"/>
        <v>Tuesday</v>
      </c>
      <c r="AA1377" s="25" t="str">
        <f t="shared" si="168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hidden="1" x14ac:dyDescent="0.25">
      <c r="A1378" s="25">
        <f t="shared" si="170"/>
        <v>1377</v>
      </c>
      <c r="B1378" s="25" t="s">
        <v>1916</v>
      </c>
      <c r="C1378" s="45">
        <v>45846</v>
      </c>
      <c r="D1378" s="45">
        <v>45856</v>
      </c>
      <c r="E1378" s="8">
        <v>254.8</v>
      </c>
      <c r="F1378" s="8">
        <f t="shared" si="164"/>
        <v>22422.400000000001</v>
      </c>
      <c r="G1378" s="54">
        <f t="shared" si="169"/>
        <v>22422.400000000001</v>
      </c>
      <c r="H1378" s="25">
        <v>356906</v>
      </c>
      <c r="I1378" s="25" t="s">
        <v>2929</v>
      </c>
      <c r="J1378" s="25">
        <v>1</v>
      </c>
      <c r="K1378" s="25">
        <v>1</v>
      </c>
      <c r="L1378" s="25">
        <f t="shared" si="165"/>
        <v>0</v>
      </c>
      <c r="M1378" s="25" t="s">
        <v>2011</v>
      </c>
      <c r="N1378" s="45">
        <v>45860</v>
      </c>
      <c r="O1378" s="54">
        <v>32833.71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6"/>
        <v>0</v>
      </c>
      <c r="Z1378" s="25" t="str">
        <f t="shared" si="167"/>
        <v>Tuesday</v>
      </c>
      <c r="AA1378" s="25" t="str">
        <f t="shared" si="168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hidden="1" x14ac:dyDescent="0.25">
      <c r="A1379" s="25">
        <f t="shared" si="170"/>
        <v>1378</v>
      </c>
      <c r="B1379" s="25" t="s">
        <v>1916</v>
      </c>
      <c r="C1379" s="45">
        <v>45846</v>
      </c>
      <c r="D1379" s="45">
        <v>45856</v>
      </c>
      <c r="E1379" s="8">
        <v>279.3</v>
      </c>
      <c r="F1379" s="8">
        <f t="shared" si="164"/>
        <v>24578.400000000001</v>
      </c>
      <c r="G1379" s="54">
        <f t="shared" si="169"/>
        <v>24578.400000000001</v>
      </c>
      <c r="H1379" s="25">
        <v>381508</v>
      </c>
      <c r="I1379" s="25" t="s">
        <v>2930</v>
      </c>
      <c r="J1379" s="25">
        <v>1</v>
      </c>
      <c r="K1379" s="25">
        <v>1</v>
      </c>
      <c r="L1379" s="25">
        <f t="shared" si="165"/>
        <v>0</v>
      </c>
      <c r="M1379" s="25" t="s">
        <v>2011</v>
      </c>
      <c r="N1379" s="45">
        <v>45860</v>
      </c>
      <c r="O1379" s="54">
        <v>35990.800000000003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166"/>
        <v>0</v>
      </c>
      <c r="Z1379" s="25" t="str">
        <f t="shared" si="167"/>
        <v>Tuesday</v>
      </c>
      <c r="AA1379" s="25" t="str">
        <f t="shared" si="168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hidden="1" x14ac:dyDescent="0.25">
      <c r="A1380" s="25">
        <f t="shared" si="170"/>
        <v>1379</v>
      </c>
      <c r="B1380" s="25" t="s">
        <v>1956</v>
      </c>
      <c r="C1380" s="45" t="s">
        <v>1956</v>
      </c>
      <c r="D1380" s="45">
        <v>45860</v>
      </c>
      <c r="E1380" s="8">
        <v>141</v>
      </c>
      <c r="F1380" s="8">
        <f t="shared" si="164"/>
        <v>12408</v>
      </c>
      <c r="G1380" s="54">
        <f t="shared" si="169"/>
        <v>12408</v>
      </c>
      <c r="H1380" s="25">
        <v>424602</v>
      </c>
      <c r="I1380" s="25" t="s">
        <v>1245</v>
      </c>
      <c r="J1380" s="25">
        <v>1</v>
      </c>
      <c r="K1380" s="25">
        <v>1</v>
      </c>
      <c r="L1380" s="25">
        <f t="shared" si="165"/>
        <v>0</v>
      </c>
      <c r="M1380" s="25" t="s">
        <v>3303</v>
      </c>
      <c r="N1380" s="45">
        <v>45901</v>
      </c>
      <c r="O1380" s="54">
        <v>34603.75</v>
      </c>
      <c r="P1380" s="25" t="s">
        <v>31</v>
      </c>
      <c r="Q1380" s="25" t="s">
        <v>2078</v>
      </c>
      <c r="R1380" s="25" t="s">
        <v>638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/>
      <c r="Y1380" s="25" t="str">
        <f t="shared" si="166"/>
        <v/>
      </c>
      <c r="Z1380" s="25" t="str">
        <f t="shared" si="167"/>
        <v>Monday</v>
      </c>
      <c r="AA1380" s="25" t="str">
        <f t="shared" si="168"/>
        <v/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hidden="1" x14ac:dyDescent="0.25">
      <c r="A1381" s="25">
        <f t="shared" si="170"/>
        <v>1380</v>
      </c>
      <c r="B1381" s="25" t="s">
        <v>1956</v>
      </c>
      <c r="C1381" s="45" t="s">
        <v>1956</v>
      </c>
      <c r="D1381" s="45">
        <v>45860</v>
      </c>
      <c r="E1381" s="8">
        <v>61.1</v>
      </c>
      <c r="F1381" s="8">
        <f t="shared" si="164"/>
        <v>5376.8</v>
      </c>
      <c r="G1381" s="54">
        <f t="shared" si="169"/>
        <v>5376.8</v>
      </c>
      <c r="H1381" s="25">
        <v>421002</v>
      </c>
      <c r="I1381" s="25" t="s">
        <v>1246</v>
      </c>
      <c r="J1381" s="25">
        <v>1</v>
      </c>
      <c r="K1381" s="25">
        <v>1</v>
      </c>
      <c r="L1381" s="25">
        <f t="shared" si="165"/>
        <v>0</v>
      </c>
      <c r="M1381" s="25" t="s">
        <v>2542</v>
      </c>
      <c r="N1381" s="45">
        <v>45892</v>
      </c>
      <c r="O1381" s="54">
        <v>8742</v>
      </c>
      <c r="P1381" s="25" t="s">
        <v>673</v>
      </c>
      <c r="Q1381" s="25">
        <v>58154746893</v>
      </c>
      <c r="R1381" s="25" t="s">
        <v>41</v>
      </c>
      <c r="S1381" s="3">
        <v>4</v>
      </c>
      <c r="T1381" s="55"/>
      <c r="U1381" s="25" t="s">
        <v>19</v>
      </c>
      <c r="V1381" s="25" t="str">
        <f>VLOOKUP(P1381,'Customer List'!B:C,2,)</f>
        <v>Hyderabad</v>
      </c>
      <c r="W1381" s="56"/>
      <c r="X1381" s="45">
        <v>45894</v>
      </c>
      <c r="Y1381" s="25">
        <f t="shared" si="166"/>
        <v>2</v>
      </c>
      <c r="Z1381" s="25" t="str">
        <f t="shared" si="167"/>
        <v>Saturday</v>
      </c>
      <c r="AA1381" s="25" t="str">
        <f t="shared" si="168"/>
        <v>Monday</v>
      </c>
      <c r="AB1381" s="25" t="str">
        <f>VLOOKUP(U1381,'Currency Sheet'!A:C,3,)</f>
        <v>DOLLAR</v>
      </c>
      <c r="AC1381" s="67" t="str">
        <f>VLOOKUP(P1381,'Customer List'!B:D,3,)</f>
        <v>OutStation</v>
      </c>
    </row>
    <row r="1382" spans="1:29" hidden="1" x14ac:dyDescent="0.25">
      <c r="A1382" s="25">
        <f t="shared" si="170"/>
        <v>1381</v>
      </c>
      <c r="B1382" s="25" t="s">
        <v>1956</v>
      </c>
      <c r="C1382" s="45" t="s">
        <v>1956</v>
      </c>
      <c r="D1382" s="45">
        <v>45860</v>
      </c>
      <c r="E1382" s="8">
        <v>38.35</v>
      </c>
      <c r="F1382" s="8">
        <f t="shared" si="164"/>
        <v>3374.8</v>
      </c>
      <c r="G1382" s="54">
        <f t="shared" si="169"/>
        <v>6749.6</v>
      </c>
      <c r="H1382" s="25">
        <v>420801</v>
      </c>
      <c r="I1382" s="25" t="s">
        <v>1247</v>
      </c>
      <c r="J1382" s="25">
        <v>2</v>
      </c>
      <c r="K1382" s="25">
        <v>2</v>
      </c>
      <c r="L1382" s="25">
        <f t="shared" si="165"/>
        <v>0</v>
      </c>
      <c r="M1382" s="25" t="s">
        <v>3303</v>
      </c>
      <c r="N1382" s="45">
        <v>45901</v>
      </c>
      <c r="O1382" s="54">
        <v>17375.5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/>
      <c r="Y1382" s="25" t="str">
        <f t="shared" si="166"/>
        <v/>
      </c>
      <c r="Z1382" s="25" t="str">
        <f t="shared" si="167"/>
        <v>Monday</v>
      </c>
      <c r="AA1382" s="25" t="str">
        <f t="shared" si="168"/>
        <v/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hidden="1" x14ac:dyDescent="0.25">
      <c r="A1383" s="25">
        <f t="shared" si="170"/>
        <v>1382</v>
      </c>
      <c r="B1383" s="25" t="s">
        <v>1956</v>
      </c>
      <c r="C1383" s="45" t="s">
        <v>1956</v>
      </c>
      <c r="D1383" s="45">
        <v>45860</v>
      </c>
      <c r="E1383" s="8">
        <v>84.6</v>
      </c>
      <c r="F1383" s="8">
        <f t="shared" si="164"/>
        <v>7444.7999999999993</v>
      </c>
      <c r="G1383" s="54">
        <f t="shared" si="169"/>
        <v>7444.7999999999993</v>
      </c>
      <c r="H1383" s="25">
        <v>421403</v>
      </c>
      <c r="I1383" s="25" t="s">
        <v>1248</v>
      </c>
      <c r="J1383" s="25">
        <v>1</v>
      </c>
      <c r="K1383" s="25"/>
      <c r="L1383" s="25">
        <f t="shared" si="165"/>
        <v>1</v>
      </c>
      <c r="M1383" s="25"/>
      <c r="N1383" s="45"/>
      <c r="O1383" s="54"/>
      <c r="P1383" s="25" t="s">
        <v>1149</v>
      </c>
      <c r="Q1383" s="25"/>
      <c r="R1383" s="25"/>
      <c r="S1383" s="3">
        <v>4</v>
      </c>
      <c r="T1383" s="55"/>
      <c r="U1383" s="25" t="s">
        <v>19</v>
      </c>
      <c r="V1383" s="25" t="str">
        <f>VLOOKUP(P1383,'Customer List'!B:C,2,)</f>
        <v>STOCK</v>
      </c>
      <c r="W1383" s="56" t="s">
        <v>1149</v>
      </c>
      <c r="X1383" s="45"/>
      <c r="Y1383" s="25" t="str">
        <f t="shared" si="166"/>
        <v/>
      </c>
      <c r="Z1383" s="25" t="str">
        <f t="shared" si="167"/>
        <v/>
      </c>
      <c r="AA1383" s="25" t="str">
        <f t="shared" si="168"/>
        <v/>
      </c>
      <c r="AB1383" s="25" t="str">
        <f>VLOOKUP(U1383,'Currency Sheet'!A:C,3,)</f>
        <v>DOLLAR</v>
      </c>
      <c r="AC1383" s="67" t="str">
        <f>VLOOKUP(P1383,'Customer List'!B:D,3,)</f>
        <v>STOCK</v>
      </c>
    </row>
    <row r="1384" spans="1:29" hidden="1" x14ac:dyDescent="0.25">
      <c r="A1384" s="25">
        <f t="shared" si="170"/>
        <v>1383</v>
      </c>
      <c r="B1384" s="25" t="s">
        <v>1957</v>
      </c>
      <c r="C1384" s="45">
        <v>45855</v>
      </c>
      <c r="D1384" s="45">
        <v>45860</v>
      </c>
      <c r="E1384" s="8">
        <v>5</v>
      </c>
      <c r="F1384" s="8">
        <f t="shared" si="164"/>
        <v>440</v>
      </c>
      <c r="G1384" s="54">
        <f t="shared" si="169"/>
        <v>440</v>
      </c>
      <c r="H1384" s="25" t="s">
        <v>1960</v>
      </c>
      <c r="I1384" s="25"/>
      <c r="J1384" s="25">
        <v>1</v>
      </c>
      <c r="K1384" s="25">
        <v>1</v>
      </c>
      <c r="L1384" s="25">
        <f t="shared" si="165"/>
        <v>0</v>
      </c>
      <c r="M1384" s="25" t="s">
        <v>2079</v>
      </c>
      <c r="N1384" s="45">
        <v>45866</v>
      </c>
      <c r="O1384" s="54">
        <v>0</v>
      </c>
      <c r="P1384" s="25" t="s">
        <v>31</v>
      </c>
      <c r="Q1384" s="25" t="s">
        <v>637</v>
      </c>
      <c r="R1384" s="25" t="s">
        <v>638</v>
      </c>
      <c r="S1384" s="3">
        <v>-20</v>
      </c>
      <c r="T1384" s="55" t="s">
        <v>649</v>
      </c>
      <c r="U1384" s="25" t="s">
        <v>521</v>
      </c>
      <c r="V1384" s="25" t="str">
        <f>VLOOKUP(P1384,'Customer List'!B:C,2,)</f>
        <v>Delhi</v>
      </c>
      <c r="W1384" s="56"/>
      <c r="X1384" s="45">
        <v>45866</v>
      </c>
      <c r="Y1384" s="25">
        <f t="shared" si="166"/>
        <v>0</v>
      </c>
      <c r="Z1384" s="25" t="str">
        <f t="shared" si="167"/>
        <v>Monday</v>
      </c>
      <c r="AA1384" s="25" t="str">
        <f t="shared" si="168"/>
        <v>Monday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hidden="1" x14ac:dyDescent="0.25">
      <c r="A1385" s="25">
        <f t="shared" si="170"/>
        <v>1384</v>
      </c>
      <c r="B1385" s="25" t="s">
        <v>1957</v>
      </c>
      <c r="C1385" s="45">
        <v>45855</v>
      </c>
      <c r="D1385" s="45">
        <v>45860</v>
      </c>
      <c r="E1385" s="8">
        <v>38.4</v>
      </c>
      <c r="F1385" s="8">
        <f t="shared" si="164"/>
        <v>3379.2</v>
      </c>
      <c r="G1385" s="54">
        <f t="shared" si="169"/>
        <v>3379.2</v>
      </c>
      <c r="H1385" s="25" t="s">
        <v>1961</v>
      </c>
      <c r="I1385" s="25"/>
      <c r="J1385" s="25">
        <v>1</v>
      </c>
      <c r="K1385" s="25">
        <v>1</v>
      </c>
      <c r="L1385" s="25">
        <f t="shared" si="165"/>
        <v>0</v>
      </c>
      <c r="M1385" s="25" t="s">
        <v>2051</v>
      </c>
      <c r="N1385" s="45">
        <v>45862</v>
      </c>
      <c r="O1385" s="54">
        <v>4872</v>
      </c>
      <c r="P1385" s="25" t="s">
        <v>1979</v>
      </c>
      <c r="Q1385" s="25" t="s">
        <v>637</v>
      </c>
      <c r="R1385" s="25" t="s">
        <v>849</v>
      </c>
      <c r="S1385" s="3">
        <v>-20</v>
      </c>
      <c r="T1385" s="55"/>
      <c r="U1385" s="25" t="s">
        <v>521</v>
      </c>
      <c r="V1385" s="25" t="str">
        <f>VLOOKUP(P1385,'Customer List'!B:C,2,)</f>
        <v>Delhi</v>
      </c>
      <c r="W1385" s="56"/>
      <c r="X1385" s="45">
        <v>45862</v>
      </c>
      <c r="Y1385" s="25">
        <f t="shared" si="166"/>
        <v>0</v>
      </c>
      <c r="Z1385" s="25" t="str">
        <f t="shared" si="167"/>
        <v>Thursday</v>
      </c>
      <c r="AA1385" s="25" t="str">
        <f t="shared" si="168"/>
        <v>Thursday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hidden="1" x14ac:dyDescent="0.25">
      <c r="A1386" s="25">
        <f t="shared" si="170"/>
        <v>1385</v>
      </c>
      <c r="B1386" s="25" t="s">
        <v>1958</v>
      </c>
      <c r="C1386" s="45">
        <v>45855</v>
      </c>
      <c r="D1386" s="45">
        <v>45860</v>
      </c>
      <c r="E1386" s="8">
        <v>21.5</v>
      </c>
      <c r="F1386" s="8">
        <f t="shared" si="164"/>
        <v>1892</v>
      </c>
      <c r="G1386" s="54">
        <f t="shared" si="169"/>
        <v>1892</v>
      </c>
      <c r="H1386" s="25" t="s">
        <v>1962</v>
      </c>
      <c r="I1386" s="25"/>
      <c r="J1386" s="25">
        <v>1</v>
      </c>
      <c r="K1386" s="25">
        <v>1</v>
      </c>
      <c r="L1386" s="25">
        <f t="shared" si="165"/>
        <v>0</v>
      </c>
      <c r="M1386" s="25" t="s">
        <v>2145</v>
      </c>
      <c r="N1386" s="45">
        <v>45867</v>
      </c>
      <c r="O1386" s="54">
        <v>4676.25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6"/>
        <v>0</v>
      </c>
      <c r="Z1386" s="25" t="str">
        <f t="shared" si="167"/>
        <v>Tuesday</v>
      </c>
      <c r="AA1386" s="25" t="str">
        <f t="shared" si="168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hidden="1" x14ac:dyDescent="0.25">
      <c r="A1387" s="25">
        <f t="shared" si="170"/>
        <v>1386</v>
      </c>
      <c r="B1387" s="25" t="s">
        <v>1958</v>
      </c>
      <c r="C1387" s="45">
        <v>45855</v>
      </c>
      <c r="D1387" s="45">
        <v>45860</v>
      </c>
      <c r="E1387" s="8">
        <v>25</v>
      </c>
      <c r="F1387" s="8">
        <f t="shared" si="164"/>
        <v>2200</v>
      </c>
      <c r="G1387" s="54">
        <f t="shared" si="169"/>
        <v>2200</v>
      </c>
      <c r="H1387" s="25" t="s">
        <v>1963</v>
      </c>
      <c r="I1387" s="25"/>
      <c r="J1387" s="25">
        <v>1</v>
      </c>
      <c r="K1387" s="25">
        <v>1</v>
      </c>
      <c r="L1387" s="25">
        <f t="shared" si="165"/>
        <v>0</v>
      </c>
      <c r="M1387" s="25" t="s">
        <v>2145</v>
      </c>
      <c r="N1387" s="45">
        <v>45867</v>
      </c>
      <c r="O1387" s="54">
        <v>5437.5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6"/>
        <v>0</v>
      </c>
      <c r="Z1387" s="25" t="str">
        <f t="shared" si="167"/>
        <v>Tuesday</v>
      </c>
      <c r="AA1387" s="25" t="str">
        <f t="shared" si="168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hidden="1" x14ac:dyDescent="0.25">
      <c r="A1388" s="25">
        <f t="shared" si="170"/>
        <v>1387</v>
      </c>
      <c r="B1388" s="25" t="s">
        <v>1958</v>
      </c>
      <c r="C1388" s="45">
        <v>45855</v>
      </c>
      <c r="D1388" s="45">
        <v>45860</v>
      </c>
      <c r="E1388" s="8">
        <v>14.5</v>
      </c>
      <c r="F1388" s="8">
        <f t="shared" si="164"/>
        <v>1276</v>
      </c>
      <c r="G1388" s="54">
        <f t="shared" si="169"/>
        <v>1276</v>
      </c>
      <c r="H1388" s="25" t="s">
        <v>1964</v>
      </c>
      <c r="I1388" s="25"/>
      <c r="J1388" s="25">
        <v>1</v>
      </c>
      <c r="K1388" s="25">
        <v>1</v>
      </c>
      <c r="L1388" s="25">
        <f t="shared" si="165"/>
        <v>0</v>
      </c>
      <c r="M1388" s="25" t="s">
        <v>2145</v>
      </c>
      <c r="N1388" s="45">
        <v>45867</v>
      </c>
      <c r="O1388" s="54">
        <v>3153.75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6"/>
        <v>0</v>
      </c>
      <c r="Z1388" s="25" t="str">
        <f t="shared" si="167"/>
        <v>Tuesday</v>
      </c>
      <c r="AA1388" s="25" t="str">
        <f t="shared" si="168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hidden="1" x14ac:dyDescent="0.25">
      <c r="A1389" s="25">
        <f t="shared" si="170"/>
        <v>1388</v>
      </c>
      <c r="B1389" s="25" t="s">
        <v>1958</v>
      </c>
      <c r="C1389" s="45">
        <v>45855</v>
      </c>
      <c r="D1389" s="45">
        <v>45860</v>
      </c>
      <c r="E1389" s="8">
        <v>146.5</v>
      </c>
      <c r="F1389" s="8">
        <f t="shared" si="164"/>
        <v>12892</v>
      </c>
      <c r="G1389" s="54">
        <f t="shared" si="169"/>
        <v>12892</v>
      </c>
      <c r="H1389" s="25" t="s">
        <v>1965</v>
      </c>
      <c r="I1389" s="25"/>
      <c r="J1389" s="25">
        <v>1</v>
      </c>
      <c r="K1389" s="25">
        <v>1</v>
      </c>
      <c r="L1389" s="25">
        <f t="shared" si="165"/>
        <v>0</v>
      </c>
      <c r="M1389" s="25" t="s">
        <v>2145</v>
      </c>
      <c r="N1389" s="45">
        <v>45867</v>
      </c>
      <c r="O1389" s="54">
        <v>31863.75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6"/>
        <v>0</v>
      </c>
      <c r="Z1389" s="25" t="str">
        <f t="shared" si="167"/>
        <v>Tuesday</v>
      </c>
      <c r="AA1389" s="25" t="str">
        <f t="shared" si="168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hidden="1" x14ac:dyDescent="0.25">
      <c r="A1390" s="25">
        <f t="shared" si="170"/>
        <v>1389</v>
      </c>
      <c r="B1390" s="25" t="s">
        <v>1958</v>
      </c>
      <c r="C1390" s="45">
        <v>45855</v>
      </c>
      <c r="D1390" s="45">
        <v>45860</v>
      </c>
      <c r="E1390" s="8">
        <v>153.5</v>
      </c>
      <c r="F1390" s="8">
        <f t="shared" si="164"/>
        <v>13508</v>
      </c>
      <c r="G1390" s="54">
        <f t="shared" si="169"/>
        <v>13508</v>
      </c>
      <c r="H1390" s="25" t="s">
        <v>1966</v>
      </c>
      <c r="I1390" s="25"/>
      <c r="J1390" s="25">
        <v>1</v>
      </c>
      <c r="K1390" s="25">
        <v>1</v>
      </c>
      <c r="L1390" s="25">
        <f t="shared" si="165"/>
        <v>0</v>
      </c>
      <c r="M1390" s="25" t="s">
        <v>2145</v>
      </c>
      <c r="N1390" s="45">
        <v>45867</v>
      </c>
      <c r="O1390" s="54">
        <v>10005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6"/>
        <v>0</v>
      </c>
      <c r="Z1390" s="25" t="str">
        <f t="shared" si="167"/>
        <v>Tuesday</v>
      </c>
      <c r="AA1390" s="25" t="str">
        <f t="shared" si="168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hidden="1" x14ac:dyDescent="0.25">
      <c r="A1391" s="25">
        <f t="shared" si="170"/>
        <v>1390</v>
      </c>
      <c r="B1391" s="25" t="s">
        <v>1958</v>
      </c>
      <c r="C1391" s="45">
        <v>45855</v>
      </c>
      <c r="D1391" s="45">
        <v>45860</v>
      </c>
      <c r="E1391" s="8">
        <v>46</v>
      </c>
      <c r="F1391" s="8">
        <f t="shared" si="164"/>
        <v>4048</v>
      </c>
      <c r="G1391" s="54">
        <f t="shared" si="169"/>
        <v>4048</v>
      </c>
      <c r="H1391" s="25" t="s">
        <v>1966</v>
      </c>
      <c r="I1391" s="25"/>
      <c r="J1391" s="25">
        <v>1</v>
      </c>
      <c r="K1391" s="25">
        <v>1</v>
      </c>
      <c r="L1391" s="25">
        <f t="shared" si="165"/>
        <v>0</v>
      </c>
      <c r="M1391" s="25" t="s">
        <v>2145</v>
      </c>
      <c r="N1391" s="45">
        <v>45867</v>
      </c>
      <c r="O1391" s="54">
        <v>33386.25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166"/>
        <v>0</v>
      </c>
      <c r="Z1391" s="25" t="str">
        <f t="shared" si="167"/>
        <v>Tuesday</v>
      </c>
      <c r="AA1391" s="25" t="str">
        <f t="shared" si="168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hidden="1" x14ac:dyDescent="0.25">
      <c r="A1392" s="25">
        <f t="shared" si="170"/>
        <v>1391</v>
      </c>
      <c r="B1392" s="25" t="s">
        <v>1959</v>
      </c>
      <c r="C1392" s="45">
        <v>45855</v>
      </c>
      <c r="D1392" s="45">
        <v>45860</v>
      </c>
      <c r="E1392" s="8">
        <v>136.80000000000001</v>
      </c>
      <c r="F1392" s="8">
        <f t="shared" si="164"/>
        <v>12038.400000000001</v>
      </c>
      <c r="G1392" s="54">
        <f t="shared" si="169"/>
        <v>12038.400000000001</v>
      </c>
      <c r="H1392" s="25" t="s">
        <v>1967</v>
      </c>
      <c r="I1392" s="25"/>
      <c r="J1392" s="25">
        <v>1</v>
      </c>
      <c r="K1392" s="25">
        <v>1</v>
      </c>
      <c r="L1392" s="25">
        <f t="shared" si="165"/>
        <v>0</v>
      </c>
      <c r="M1392" s="25" t="s">
        <v>2474</v>
      </c>
      <c r="N1392" s="45">
        <v>45864</v>
      </c>
      <c r="O1392" s="54">
        <v>19836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6"/>
        <v>2</v>
      </c>
      <c r="Z1392" s="25" t="str">
        <f t="shared" si="167"/>
        <v>Saturday</v>
      </c>
      <c r="AA1392" s="25" t="str">
        <f t="shared" si="168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hidden="1" x14ac:dyDescent="0.25">
      <c r="A1393" s="25">
        <f t="shared" si="170"/>
        <v>1392</v>
      </c>
      <c r="B1393" s="25" t="s">
        <v>1959</v>
      </c>
      <c r="C1393" s="45">
        <v>45855</v>
      </c>
      <c r="D1393" s="45">
        <v>45860</v>
      </c>
      <c r="E1393" s="8">
        <v>27</v>
      </c>
      <c r="F1393" s="8">
        <f t="shared" si="164"/>
        <v>2376</v>
      </c>
      <c r="G1393" s="54">
        <f t="shared" si="169"/>
        <v>2376</v>
      </c>
      <c r="H1393" s="25" t="s">
        <v>1968</v>
      </c>
      <c r="I1393" s="25"/>
      <c r="J1393" s="25">
        <v>1</v>
      </c>
      <c r="K1393" s="25">
        <v>1</v>
      </c>
      <c r="L1393" s="25">
        <f t="shared" si="165"/>
        <v>0</v>
      </c>
      <c r="M1393" s="25" t="s">
        <v>2474</v>
      </c>
      <c r="N1393" s="45">
        <v>45864</v>
      </c>
      <c r="O1393" s="54">
        <v>3915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6"/>
        <v>2</v>
      </c>
      <c r="Z1393" s="25" t="str">
        <f t="shared" si="167"/>
        <v>Saturday</v>
      </c>
      <c r="AA1393" s="25" t="str">
        <f t="shared" si="168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hidden="1" x14ac:dyDescent="0.25">
      <c r="A1394" s="25">
        <f t="shared" si="170"/>
        <v>1393</v>
      </c>
      <c r="B1394" s="25" t="s">
        <v>1959</v>
      </c>
      <c r="C1394" s="45">
        <v>45855</v>
      </c>
      <c r="D1394" s="45">
        <v>45860</v>
      </c>
      <c r="E1394" s="8">
        <v>21.6</v>
      </c>
      <c r="F1394" s="8">
        <f t="shared" si="164"/>
        <v>1900.8000000000002</v>
      </c>
      <c r="G1394" s="54">
        <f t="shared" si="169"/>
        <v>1900.8000000000002</v>
      </c>
      <c r="H1394" s="25" t="s">
        <v>1969</v>
      </c>
      <c r="I1394" s="25"/>
      <c r="J1394" s="25">
        <v>1</v>
      </c>
      <c r="K1394" s="25">
        <v>1</v>
      </c>
      <c r="L1394" s="25">
        <f t="shared" si="165"/>
        <v>0</v>
      </c>
      <c r="M1394" s="25" t="s">
        <v>2474</v>
      </c>
      <c r="N1394" s="45">
        <v>45864</v>
      </c>
      <c r="O1394" s="54">
        <v>3132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6"/>
        <v>2</v>
      </c>
      <c r="Z1394" s="25" t="str">
        <f t="shared" si="167"/>
        <v>Saturday</v>
      </c>
      <c r="AA1394" s="25" t="str">
        <f t="shared" si="168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hidden="1" x14ac:dyDescent="0.25">
      <c r="A1395" s="25">
        <f t="shared" si="170"/>
        <v>1394</v>
      </c>
      <c r="B1395" s="25" t="s">
        <v>1959</v>
      </c>
      <c r="C1395" s="45">
        <v>45855</v>
      </c>
      <c r="D1395" s="45">
        <v>45860</v>
      </c>
      <c r="E1395" s="8">
        <v>26.4</v>
      </c>
      <c r="F1395" s="8">
        <f t="shared" si="164"/>
        <v>2323.1999999999998</v>
      </c>
      <c r="G1395" s="54">
        <f t="shared" si="169"/>
        <v>2323.1999999999998</v>
      </c>
      <c r="H1395" s="25" t="s">
        <v>1970</v>
      </c>
      <c r="I1395" s="25"/>
      <c r="J1395" s="25">
        <v>1</v>
      </c>
      <c r="K1395" s="25">
        <v>1</v>
      </c>
      <c r="L1395" s="25">
        <f t="shared" si="165"/>
        <v>0</v>
      </c>
      <c r="M1395" s="25" t="s">
        <v>2474</v>
      </c>
      <c r="N1395" s="45">
        <v>45864</v>
      </c>
      <c r="O1395" s="54">
        <v>3828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6"/>
        <v>2</v>
      </c>
      <c r="Z1395" s="25" t="str">
        <f t="shared" si="167"/>
        <v>Saturday</v>
      </c>
      <c r="AA1395" s="25" t="str">
        <f t="shared" si="168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hidden="1" x14ac:dyDescent="0.25">
      <c r="A1396" s="25">
        <f t="shared" si="170"/>
        <v>1395</v>
      </c>
      <c r="B1396" s="25" t="s">
        <v>1959</v>
      </c>
      <c r="C1396" s="45">
        <v>45855</v>
      </c>
      <c r="D1396" s="45">
        <v>45860</v>
      </c>
      <c r="E1396" s="8">
        <v>70.8</v>
      </c>
      <c r="F1396" s="8">
        <f t="shared" si="164"/>
        <v>6230.4</v>
      </c>
      <c r="G1396" s="54">
        <f t="shared" si="169"/>
        <v>6230.4</v>
      </c>
      <c r="H1396" s="25" t="s">
        <v>1971</v>
      </c>
      <c r="I1396" s="25"/>
      <c r="J1396" s="25">
        <v>1</v>
      </c>
      <c r="K1396" s="25">
        <v>1</v>
      </c>
      <c r="L1396" s="25">
        <f t="shared" si="165"/>
        <v>0</v>
      </c>
      <c r="M1396" s="25" t="s">
        <v>2474</v>
      </c>
      <c r="N1396" s="45">
        <v>45864</v>
      </c>
      <c r="O1396" s="54">
        <v>10266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6"/>
        <v>2</v>
      </c>
      <c r="Z1396" s="25" t="str">
        <f t="shared" si="167"/>
        <v>Saturday</v>
      </c>
      <c r="AA1396" s="25" t="str">
        <f t="shared" si="168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hidden="1" x14ac:dyDescent="0.25">
      <c r="A1397" s="25">
        <f t="shared" si="170"/>
        <v>1396</v>
      </c>
      <c r="B1397" s="25" t="s">
        <v>1959</v>
      </c>
      <c r="C1397" s="45">
        <v>45855</v>
      </c>
      <c r="D1397" s="45">
        <v>45860</v>
      </c>
      <c r="E1397" s="8">
        <v>69</v>
      </c>
      <c r="F1397" s="8">
        <f t="shared" si="164"/>
        <v>6072</v>
      </c>
      <c r="G1397" s="54">
        <f t="shared" si="169"/>
        <v>6072</v>
      </c>
      <c r="H1397" s="25" t="s">
        <v>1972</v>
      </c>
      <c r="I1397" s="25"/>
      <c r="J1397" s="25">
        <v>1</v>
      </c>
      <c r="K1397" s="25">
        <v>1</v>
      </c>
      <c r="L1397" s="25">
        <f t="shared" si="165"/>
        <v>0</v>
      </c>
      <c r="M1397" s="25" t="s">
        <v>2474</v>
      </c>
      <c r="N1397" s="45">
        <v>45864</v>
      </c>
      <c r="O1397" s="54">
        <v>10005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6"/>
        <v>2</v>
      </c>
      <c r="Z1397" s="25" t="str">
        <f t="shared" si="167"/>
        <v>Saturday</v>
      </c>
      <c r="AA1397" s="25" t="str">
        <f t="shared" si="168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hidden="1" x14ac:dyDescent="0.25">
      <c r="A1398" s="25">
        <f t="shared" si="170"/>
        <v>1397</v>
      </c>
      <c r="B1398" s="25" t="s">
        <v>1959</v>
      </c>
      <c r="C1398" s="45">
        <v>45855</v>
      </c>
      <c r="D1398" s="45">
        <v>45860</v>
      </c>
      <c r="E1398" s="8">
        <v>73.2</v>
      </c>
      <c r="F1398" s="8">
        <f t="shared" si="164"/>
        <v>6441.6</v>
      </c>
      <c r="G1398" s="54">
        <f t="shared" si="169"/>
        <v>6441.6</v>
      </c>
      <c r="H1398" s="25" t="s">
        <v>1973</v>
      </c>
      <c r="I1398" s="25"/>
      <c r="J1398" s="25">
        <v>1</v>
      </c>
      <c r="K1398" s="25">
        <v>1</v>
      </c>
      <c r="L1398" s="25">
        <f t="shared" si="165"/>
        <v>0</v>
      </c>
      <c r="M1398" s="25" t="s">
        <v>2474</v>
      </c>
      <c r="N1398" s="45">
        <v>45864</v>
      </c>
      <c r="O1398" s="54">
        <v>10614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6"/>
        <v>2</v>
      </c>
      <c r="Z1398" s="25" t="str">
        <f t="shared" si="167"/>
        <v>Saturday</v>
      </c>
      <c r="AA1398" s="25" t="str">
        <f t="shared" si="168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hidden="1" x14ac:dyDescent="0.25">
      <c r="A1399" s="25">
        <f t="shared" si="170"/>
        <v>1398</v>
      </c>
      <c r="B1399" s="25" t="s">
        <v>1959</v>
      </c>
      <c r="C1399" s="45">
        <v>45855</v>
      </c>
      <c r="D1399" s="45">
        <v>45860</v>
      </c>
      <c r="E1399" s="8">
        <v>27</v>
      </c>
      <c r="F1399" s="8">
        <f t="shared" si="164"/>
        <v>2376</v>
      </c>
      <c r="G1399" s="54">
        <f t="shared" si="169"/>
        <v>2376</v>
      </c>
      <c r="H1399" s="25" t="s">
        <v>1974</v>
      </c>
      <c r="I1399" s="25"/>
      <c r="J1399" s="25">
        <v>1</v>
      </c>
      <c r="K1399" s="25">
        <v>1</v>
      </c>
      <c r="L1399" s="25">
        <f t="shared" si="165"/>
        <v>0</v>
      </c>
      <c r="M1399" s="25" t="s">
        <v>2474</v>
      </c>
      <c r="N1399" s="45">
        <v>45864</v>
      </c>
      <c r="O1399" s="54">
        <v>3915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6"/>
        <v>2</v>
      </c>
      <c r="Z1399" s="25" t="str">
        <f t="shared" si="167"/>
        <v>Saturday</v>
      </c>
      <c r="AA1399" s="25" t="str">
        <f t="shared" si="168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hidden="1" x14ac:dyDescent="0.25">
      <c r="A1400" s="25">
        <f t="shared" si="170"/>
        <v>1399</v>
      </c>
      <c r="B1400" s="25" t="s">
        <v>1959</v>
      </c>
      <c r="C1400" s="45">
        <v>45855</v>
      </c>
      <c r="D1400" s="45">
        <v>45860</v>
      </c>
      <c r="E1400" s="8">
        <v>48</v>
      </c>
      <c r="F1400" s="8">
        <f t="shared" si="164"/>
        <v>4224</v>
      </c>
      <c r="G1400" s="54">
        <f t="shared" si="169"/>
        <v>4224</v>
      </c>
      <c r="H1400" s="25" t="s">
        <v>1975</v>
      </c>
      <c r="I1400" s="25"/>
      <c r="J1400" s="25">
        <v>1</v>
      </c>
      <c r="K1400" s="25">
        <v>1</v>
      </c>
      <c r="L1400" s="25">
        <f t="shared" si="165"/>
        <v>0</v>
      </c>
      <c r="M1400" s="25" t="s">
        <v>2474</v>
      </c>
      <c r="N1400" s="45">
        <v>45864</v>
      </c>
      <c r="O1400" s="54">
        <v>6960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6"/>
        <v>2</v>
      </c>
      <c r="Z1400" s="25" t="str">
        <f t="shared" si="167"/>
        <v>Saturday</v>
      </c>
      <c r="AA1400" s="25" t="str">
        <f t="shared" si="168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hidden="1" x14ac:dyDescent="0.25">
      <c r="A1401" s="25">
        <f t="shared" si="170"/>
        <v>1400</v>
      </c>
      <c r="B1401" s="25" t="s">
        <v>1959</v>
      </c>
      <c r="C1401" s="45">
        <v>45855</v>
      </c>
      <c r="D1401" s="45">
        <v>45860</v>
      </c>
      <c r="E1401" s="8">
        <v>18.600000000000001</v>
      </c>
      <c r="F1401" s="8">
        <f t="shared" si="164"/>
        <v>1636.8000000000002</v>
      </c>
      <c r="G1401" s="54">
        <f t="shared" si="169"/>
        <v>1636.8000000000002</v>
      </c>
      <c r="H1401" s="25" t="s">
        <v>1976</v>
      </c>
      <c r="I1401" s="25"/>
      <c r="J1401" s="25">
        <v>1</v>
      </c>
      <c r="K1401" s="25">
        <v>1</v>
      </c>
      <c r="L1401" s="25">
        <f t="shared" si="165"/>
        <v>0</v>
      </c>
      <c r="M1401" s="25" t="s">
        <v>2474</v>
      </c>
      <c r="N1401" s="45">
        <v>45864</v>
      </c>
      <c r="O1401" s="54">
        <v>2697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166"/>
        <v>2</v>
      </c>
      <c r="Z1401" s="25" t="str">
        <f t="shared" si="167"/>
        <v>Saturday</v>
      </c>
      <c r="AA1401" s="25" t="str">
        <f t="shared" si="168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hidden="1" x14ac:dyDescent="0.25">
      <c r="A1402" s="25">
        <f t="shared" si="170"/>
        <v>1401</v>
      </c>
      <c r="B1402" s="25" t="s">
        <v>1959</v>
      </c>
      <c r="C1402" s="45">
        <v>45855</v>
      </c>
      <c r="D1402" s="45">
        <v>45860</v>
      </c>
      <c r="E1402" s="8">
        <v>81</v>
      </c>
      <c r="F1402" s="8">
        <f t="shared" si="164"/>
        <v>7128</v>
      </c>
      <c r="G1402" s="54">
        <f t="shared" si="169"/>
        <v>21384</v>
      </c>
      <c r="H1402" s="25" t="s">
        <v>1977</v>
      </c>
      <c r="I1402" s="25"/>
      <c r="J1402" s="25">
        <v>3</v>
      </c>
      <c r="K1402" s="25">
        <v>3</v>
      </c>
      <c r="L1402" s="25">
        <f t="shared" si="165"/>
        <v>0</v>
      </c>
      <c r="M1402" s="25" t="s">
        <v>2022</v>
      </c>
      <c r="N1402" s="45">
        <v>45861</v>
      </c>
      <c r="O1402" s="54">
        <v>13702.5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6"/>
        <v>1</v>
      </c>
      <c r="Z1402" s="25" t="str">
        <f t="shared" si="167"/>
        <v>Wednesday</v>
      </c>
      <c r="AA1402" s="25" t="str">
        <f t="shared" si="168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hidden="1" x14ac:dyDescent="0.25">
      <c r="A1403" s="25">
        <f t="shared" si="170"/>
        <v>1402</v>
      </c>
      <c r="B1403" s="25" t="s">
        <v>1959</v>
      </c>
      <c r="C1403" s="45">
        <v>45855</v>
      </c>
      <c r="D1403" s="45">
        <v>45860</v>
      </c>
      <c r="E1403" s="8">
        <v>26.4</v>
      </c>
      <c r="F1403" s="8">
        <f t="shared" si="164"/>
        <v>2323.1999999999998</v>
      </c>
      <c r="G1403" s="54">
        <f t="shared" si="169"/>
        <v>2323.1999999999998</v>
      </c>
      <c r="H1403" s="25" t="s">
        <v>1978</v>
      </c>
      <c r="I1403" s="25"/>
      <c r="J1403" s="25">
        <v>1</v>
      </c>
      <c r="K1403" s="25">
        <v>1</v>
      </c>
      <c r="L1403" s="25">
        <f t="shared" si="165"/>
        <v>0</v>
      </c>
      <c r="M1403" s="25" t="s">
        <v>2022</v>
      </c>
      <c r="N1403" s="45">
        <v>45861</v>
      </c>
      <c r="O1403" s="54">
        <v>4466</v>
      </c>
      <c r="P1403" s="25" t="s">
        <v>882</v>
      </c>
      <c r="Q1403" s="25">
        <v>58153552995</v>
      </c>
      <c r="R1403" s="25" t="s">
        <v>41</v>
      </c>
      <c r="S1403" s="3">
        <v>-20</v>
      </c>
      <c r="T1403" s="55" t="s">
        <v>2021</v>
      </c>
      <c r="U1403" s="25" t="s">
        <v>521</v>
      </c>
      <c r="V1403" s="25" t="str">
        <f>VLOOKUP(P1403,'Customer List'!B:C,2,)</f>
        <v>Mumbai</v>
      </c>
      <c r="W1403" s="56"/>
      <c r="X1403" s="45">
        <v>45862</v>
      </c>
      <c r="Y1403" s="25">
        <f t="shared" si="166"/>
        <v>1</v>
      </c>
      <c r="Z1403" s="25" t="str">
        <f t="shared" si="167"/>
        <v>Wednesday</v>
      </c>
      <c r="AA1403" s="25" t="str">
        <f t="shared" si="168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hidden="1" x14ac:dyDescent="0.25">
      <c r="A1404" s="25">
        <f t="shared" si="170"/>
        <v>1403</v>
      </c>
      <c r="B1404" s="25" t="s">
        <v>1985</v>
      </c>
      <c r="C1404" s="45">
        <v>45853</v>
      </c>
      <c r="D1404" s="45">
        <v>45860</v>
      </c>
      <c r="E1404" s="8">
        <v>188</v>
      </c>
      <c r="F1404" s="8">
        <f t="shared" si="164"/>
        <v>16544</v>
      </c>
      <c r="G1404" s="54">
        <f t="shared" si="169"/>
        <v>16544</v>
      </c>
      <c r="H1404" s="25" t="s">
        <v>373</v>
      </c>
      <c r="I1404" s="25" t="s">
        <v>4149</v>
      </c>
      <c r="J1404" s="25">
        <v>1</v>
      </c>
      <c r="K1404" s="25">
        <v>1</v>
      </c>
      <c r="L1404" s="25">
        <f t="shared" si="165"/>
        <v>0</v>
      </c>
      <c r="M1404" s="25" t="s">
        <v>2020</v>
      </c>
      <c r="N1404" s="45">
        <v>45861</v>
      </c>
      <c r="O1404" s="54">
        <v>28245</v>
      </c>
      <c r="P1404" s="25" t="s">
        <v>173</v>
      </c>
      <c r="Q1404" s="25">
        <v>58153553625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Kolkata</v>
      </c>
      <c r="W1404" s="56"/>
      <c r="X1404" s="45">
        <v>45862</v>
      </c>
      <c r="Y1404" s="25">
        <f t="shared" si="166"/>
        <v>1</v>
      </c>
      <c r="Z1404" s="25" t="str">
        <f t="shared" si="167"/>
        <v>Wednesday</v>
      </c>
      <c r="AA1404" s="25" t="str">
        <f t="shared" si="168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hidden="1" x14ac:dyDescent="0.25">
      <c r="A1405" s="25">
        <f t="shared" si="170"/>
        <v>1404</v>
      </c>
      <c r="B1405" s="25" t="s">
        <v>1985</v>
      </c>
      <c r="C1405" s="45">
        <v>45853</v>
      </c>
      <c r="D1405" s="45">
        <v>45860</v>
      </c>
      <c r="E1405" s="8">
        <v>291</v>
      </c>
      <c r="F1405" s="8">
        <f t="shared" si="164"/>
        <v>25608</v>
      </c>
      <c r="G1405" s="54">
        <f t="shared" si="169"/>
        <v>25608</v>
      </c>
      <c r="H1405" s="25" t="s">
        <v>1980</v>
      </c>
      <c r="I1405" s="25" t="s">
        <v>4414</v>
      </c>
      <c r="J1405" s="25">
        <v>1</v>
      </c>
      <c r="K1405" s="25">
        <v>1</v>
      </c>
      <c r="L1405" s="25">
        <f t="shared" si="165"/>
        <v>0</v>
      </c>
      <c r="M1405" s="25" t="s">
        <v>2105</v>
      </c>
      <c r="N1405" s="45">
        <v>45864</v>
      </c>
      <c r="O1405" s="54">
        <v>41593.379999999997</v>
      </c>
      <c r="P1405" s="25" t="s">
        <v>270</v>
      </c>
      <c r="Q1405" s="25">
        <v>58153688891</v>
      </c>
      <c r="R1405" s="25" t="s">
        <v>41</v>
      </c>
      <c r="S1405" s="3">
        <v>-20</v>
      </c>
      <c r="T1405" s="55"/>
      <c r="U1405" s="25" t="s">
        <v>321</v>
      </c>
      <c r="V1405" s="25" t="str">
        <f>VLOOKUP(P1405,'Customer List'!B:C,2,)</f>
        <v>Kalyani</v>
      </c>
      <c r="W1405" s="56"/>
      <c r="X1405" s="45">
        <v>45866</v>
      </c>
      <c r="Y1405" s="25">
        <f t="shared" si="166"/>
        <v>2</v>
      </c>
      <c r="Z1405" s="25" t="str">
        <f t="shared" si="167"/>
        <v>Saturday</v>
      </c>
      <c r="AA1405" s="25" t="str">
        <f t="shared" si="168"/>
        <v>Monday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hidden="1" x14ac:dyDescent="0.25">
      <c r="A1406" s="25">
        <f t="shared" si="170"/>
        <v>1405</v>
      </c>
      <c r="B1406" s="25" t="s">
        <v>1985</v>
      </c>
      <c r="C1406" s="45">
        <v>45853</v>
      </c>
      <c r="D1406" s="45">
        <v>45860</v>
      </c>
      <c r="E1406" s="8">
        <v>827</v>
      </c>
      <c r="F1406" s="8">
        <f t="shared" si="164"/>
        <v>72776</v>
      </c>
      <c r="G1406" s="54">
        <f t="shared" si="169"/>
        <v>72776</v>
      </c>
      <c r="H1406" s="25" t="s">
        <v>1981</v>
      </c>
      <c r="I1406" s="25" t="s">
        <v>4415</v>
      </c>
      <c r="J1406" s="25">
        <v>1</v>
      </c>
      <c r="K1406" s="25">
        <v>1</v>
      </c>
      <c r="L1406" s="25">
        <f t="shared" si="165"/>
        <v>0</v>
      </c>
      <c r="M1406" s="25" t="s">
        <v>2014</v>
      </c>
      <c r="N1406" s="45">
        <v>45861</v>
      </c>
      <c r="O1406" s="54">
        <v>124110</v>
      </c>
      <c r="P1406" s="25" t="s">
        <v>622</v>
      </c>
      <c r="Q1406" s="25">
        <v>58153552645</v>
      </c>
      <c r="R1406" s="25" t="s">
        <v>41</v>
      </c>
      <c r="S1406" s="3">
        <v>-80</v>
      </c>
      <c r="T1406" s="55"/>
      <c r="U1406" s="25" t="s">
        <v>321</v>
      </c>
      <c r="V1406" s="25" t="str">
        <f>VLOOKUP(P1406,'Customer List'!B:C,2,)</f>
        <v>Hyderabad</v>
      </c>
      <c r="W1406" s="56"/>
      <c r="X1406" s="45">
        <v>45862</v>
      </c>
      <c r="Y1406" s="25">
        <f t="shared" si="166"/>
        <v>1</v>
      </c>
      <c r="Z1406" s="25" t="str">
        <f t="shared" si="167"/>
        <v>Wednesday</v>
      </c>
      <c r="AA1406" s="25" t="str">
        <f t="shared" si="168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hidden="1" x14ac:dyDescent="0.25">
      <c r="A1407" s="25">
        <f t="shared" si="170"/>
        <v>1406</v>
      </c>
      <c r="B1407" s="25" t="s">
        <v>1985</v>
      </c>
      <c r="C1407" s="45">
        <v>45853</v>
      </c>
      <c r="D1407" s="45">
        <v>45860</v>
      </c>
      <c r="E1407" s="8">
        <v>55</v>
      </c>
      <c r="F1407" s="8">
        <f t="shared" si="164"/>
        <v>4840</v>
      </c>
      <c r="G1407" s="54">
        <f t="shared" si="169"/>
        <v>4840</v>
      </c>
      <c r="H1407" s="25" t="s">
        <v>1982</v>
      </c>
      <c r="I1407" s="25" t="s">
        <v>4416</v>
      </c>
      <c r="J1407" s="25">
        <v>1</v>
      </c>
      <c r="K1407" s="25">
        <v>1</v>
      </c>
      <c r="L1407" s="25">
        <f t="shared" si="165"/>
        <v>0</v>
      </c>
      <c r="M1407" s="25" t="s">
        <v>2151</v>
      </c>
      <c r="N1407" s="45">
        <v>45867</v>
      </c>
      <c r="O1407" s="54">
        <v>7039.29</v>
      </c>
      <c r="P1407" s="25" t="s">
        <v>255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45867</v>
      </c>
      <c r="Y1407" s="25">
        <f t="shared" si="166"/>
        <v>0</v>
      </c>
      <c r="Z1407" s="25" t="str">
        <f t="shared" si="167"/>
        <v>Tuesday</v>
      </c>
      <c r="AA1407" s="25" t="str">
        <f t="shared" si="168"/>
        <v>Tuesday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hidden="1" x14ac:dyDescent="0.25">
      <c r="A1408" s="25">
        <f t="shared" si="170"/>
        <v>1407</v>
      </c>
      <c r="B1408" s="25" t="s">
        <v>1985</v>
      </c>
      <c r="C1408" s="45">
        <v>45853</v>
      </c>
      <c r="D1408" s="45">
        <v>45860</v>
      </c>
      <c r="E1408" s="8">
        <v>377</v>
      </c>
      <c r="F1408" s="8">
        <f t="shared" si="164"/>
        <v>33176</v>
      </c>
      <c r="G1408" s="54">
        <f t="shared" si="169"/>
        <v>33176</v>
      </c>
      <c r="H1408" s="25" t="s">
        <v>1983</v>
      </c>
      <c r="I1408" s="25" t="s">
        <v>4417</v>
      </c>
      <c r="J1408" s="25">
        <v>1</v>
      </c>
      <c r="K1408" s="25">
        <v>1</v>
      </c>
      <c r="L1408" s="25">
        <f t="shared" si="165"/>
        <v>0</v>
      </c>
      <c r="M1408" s="25" t="s">
        <v>2123</v>
      </c>
      <c r="N1408" s="45">
        <v>45866</v>
      </c>
      <c r="O1408" s="54">
        <v>48644.75</v>
      </c>
      <c r="P1408" s="25" t="s">
        <v>31</v>
      </c>
      <c r="Q1408" s="25" t="s">
        <v>637</v>
      </c>
      <c r="R1408" s="25" t="s">
        <v>638</v>
      </c>
      <c r="S1408" s="3">
        <v>-20</v>
      </c>
      <c r="T1408" s="55"/>
      <c r="U1408" s="25" t="s">
        <v>321</v>
      </c>
      <c r="V1408" s="25" t="str">
        <f>VLOOKUP(P1408,'Customer List'!B:C,2,)</f>
        <v>Delhi</v>
      </c>
      <c r="W1408" s="56"/>
      <c r="X1408" s="45">
        <v>45866</v>
      </c>
      <c r="Y1408" s="25">
        <f t="shared" si="166"/>
        <v>0</v>
      </c>
      <c r="Z1408" s="25" t="str">
        <f t="shared" si="167"/>
        <v>Monday</v>
      </c>
      <c r="AA1408" s="25" t="str">
        <f t="shared" si="168"/>
        <v>Monday</v>
      </c>
      <c r="AB1408" s="25" t="str">
        <f>VLOOKUP(U1408,'Currency Sheet'!A:C,3,)</f>
        <v>DOLLAR</v>
      </c>
      <c r="AC1408" s="67" t="str">
        <f>VLOOKUP(P1408,'Customer List'!B:D,3,)</f>
        <v>Local</v>
      </c>
    </row>
    <row r="1409" spans="1:29" hidden="1" x14ac:dyDescent="0.25">
      <c r="A1409" s="25">
        <f t="shared" si="170"/>
        <v>1408</v>
      </c>
      <c r="B1409" s="25" t="s">
        <v>1985</v>
      </c>
      <c r="C1409" s="45">
        <v>45853</v>
      </c>
      <c r="D1409" s="45">
        <v>45860</v>
      </c>
      <c r="E1409" s="8">
        <v>333</v>
      </c>
      <c r="F1409" s="8">
        <f t="shared" si="164"/>
        <v>29304</v>
      </c>
      <c r="G1409" s="54">
        <f t="shared" si="169"/>
        <v>29304</v>
      </c>
      <c r="H1409" s="25" t="s">
        <v>1984</v>
      </c>
      <c r="I1409" s="25" t="s">
        <v>4418</v>
      </c>
      <c r="J1409" s="25">
        <v>1</v>
      </c>
      <c r="K1409" s="25">
        <v>1</v>
      </c>
      <c r="L1409" s="25">
        <f t="shared" si="165"/>
        <v>0</v>
      </c>
      <c r="M1409" s="25" t="s">
        <v>2105</v>
      </c>
      <c r="N1409" s="45">
        <v>45864</v>
      </c>
      <c r="O1409" s="54">
        <v>47606.879999999997</v>
      </c>
      <c r="P1409" s="25" t="s">
        <v>270</v>
      </c>
      <c r="Q1409" s="25">
        <v>58153688891</v>
      </c>
      <c r="R1409" s="25" t="s">
        <v>41</v>
      </c>
      <c r="S1409" s="3">
        <v>-20</v>
      </c>
      <c r="T1409" s="55"/>
      <c r="U1409" s="25" t="s">
        <v>321</v>
      </c>
      <c r="V1409" s="25" t="str">
        <f>VLOOKUP(P1409,'Customer List'!B:C,2,)</f>
        <v>Kalyani</v>
      </c>
      <c r="W1409" s="56"/>
      <c r="X1409" s="45">
        <v>45866</v>
      </c>
      <c r="Y1409" s="25">
        <f t="shared" si="166"/>
        <v>2</v>
      </c>
      <c r="Z1409" s="25" t="str">
        <f t="shared" si="167"/>
        <v>Saturday</v>
      </c>
      <c r="AA1409" s="25" t="str">
        <f t="shared" si="168"/>
        <v>Monday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hidden="1" x14ac:dyDescent="0.25">
      <c r="A1410" s="25">
        <f t="shared" si="170"/>
        <v>1409</v>
      </c>
      <c r="B1410" s="25" t="s">
        <v>1985</v>
      </c>
      <c r="C1410" s="45">
        <v>45853</v>
      </c>
      <c r="D1410" s="45">
        <v>45860</v>
      </c>
      <c r="E1410" s="8">
        <v>69</v>
      </c>
      <c r="F1410" s="8">
        <f t="shared" si="164"/>
        <v>6072</v>
      </c>
      <c r="G1410" s="54">
        <f t="shared" si="169"/>
        <v>6072</v>
      </c>
      <c r="H1410" s="25" t="s">
        <v>356</v>
      </c>
      <c r="I1410" s="25" t="s">
        <v>4150</v>
      </c>
      <c r="J1410" s="25">
        <v>1</v>
      </c>
      <c r="K1410" s="25">
        <v>1</v>
      </c>
      <c r="L1410" s="25">
        <f t="shared" si="165"/>
        <v>0</v>
      </c>
      <c r="M1410" s="25" t="s">
        <v>2016</v>
      </c>
      <c r="N1410" s="45">
        <v>45861</v>
      </c>
      <c r="O1410" s="54">
        <v>8910</v>
      </c>
      <c r="P1410" s="25" t="s">
        <v>229</v>
      </c>
      <c r="Q1410" s="25">
        <v>58153554723</v>
      </c>
      <c r="R1410" s="25" t="s">
        <v>41</v>
      </c>
      <c r="S1410" s="3">
        <v>4</v>
      </c>
      <c r="T1410" s="55"/>
      <c r="U1410" s="25" t="s">
        <v>321</v>
      </c>
      <c r="V1410" s="25" t="str">
        <f>VLOOKUP(P1410,'Customer List'!B:C,2,)</f>
        <v>Kolkata</v>
      </c>
      <c r="W1410" s="56"/>
      <c r="X1410" s="45">
        <v>45862</v>
      </c>
      <c r="Y1410" s="25">
        <f t="shared" si="166"/>
        <v>1</v>
      </c>
      <c r="Z1410" s="25" t="str">
        <f t="shared" si="167"/>
        <v>Wednesday</v>
      </c>
      <c r="AA1410" s="25" t="str">
        <f t="shared" si="168"/>
        <v>Thursday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hidden="1" x14ac:dyDescent="0.25">
      <c r="A1411" s="25">
        <f t="shared" si="170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ref="F1411:F1474" si="171">IF(AB1411="DOLLAR",E1411*88,E1411)</f>
        <v>22792</v>
      </c>
      <c r="G1411" s="54">
        <f t="shared" si="169"/>
        <v>22792</v>
      </c>
      <c r="H1411" s="25" t="s">
        <v>1986</v>
      </c>
      <c r="I1411" s="25"/>
      <c r="J1411" s="25">
        <v>1</v>
      </c>
      <c r="K1411" s="25">
        <v>1</v>
      </c>
      <c r="L1411" s="25">
        <f t="shared" ref="L1411:L1474" si="172">J1411-K1411</f>
        <v>0</v>
      </c>
      <c r="M1411" s="25" t="s">
        <v>2106</v>
      </c>
      <c r="N1411" s="45">
        <v>45864</v>
      </c>
      <c r="O1411" s="54">
        <v>43012.5</v>
      </c>
      <c r="P1411" s="25" t="s">
        <v>1034</v>
      </c>
      <c r="Q1411" s="25">
        <v>58153688563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Kerala</v>
      </c>
      <c r="W1411" s="56"/>
      <c r="X1411" s="45">
        <v>45867</v>
      </c>
      <c r="Y1411" s="25">
        <f t="shared" ref="Y1411:Y1474" si="173">IF(X1411="", "", X1411-N1411)</f>
        <v>3</v>
      </c>
      <c r="Z1411" s="25" t="str">
        <f t="shared" ref="Z1411:Z1474" si="174">IF(N1411="", "", TEXT(N1411, "dddd"))</f>
        <v>Saturday</v>
      </c>
      <c r="AA1411" s="25" t="str">
        <f t="shared" ref="AA1411:AA1474" si="175">IF(X1411="", "", TEXT(X1411, "dddd"))</f>
        <v>Tuesday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hidden="1" x14ac:dyDescent="0.25">
      <c r="A1412" s="25">
        <f t="shared" si="170"/>
        <v>1411</v>
      </c>
      <c r="B1412" s="25">
        <v>65451</v>
      </c>
      <c r="C1412" s="45">
        <v>45852</v>
      </c>
      <c r="D1412" s="45">
        <v>45860</v>
      </c>
      <c r="E1412" s="8">
        <v>259</v>
      </c>
      <c r="F1412" s="8">
        <f t="shared" si="171"/>
        <v>22792</v>
      </c>
      <c r="G1412" s="54">
        <f t="shared" si="169"/>
        <v>205128</v>
      </c>
      <c r="H1412" s="25" t="s">
        <v>1987</v>
      </c>
      <c r="I1412" s="25"/>
      <c r="J1412" s="25">
        <v>9</v>
      </c>
      <c r="K1412" s="25">
        <v>9</v>
      </c>
      <c r="L1412" s="25">
        <f t="shared" si="172"/>
        <v>0</v>
      </c>
      <c r="M1412" s="25" t="s">
        <v>2107</v>
      </c>
      <c r="N1412" s="45">
        <v>45864</v>
      </c>
      <c r="O1412" s="54">
        <v>314685</v>
      </c>
      <c r="P1412" s="25" t="s">
        <v>946</v>
      </c>
      <c r="Q1412" s="25">
        <v>58153688482</v>
      </c>
      <c r="R1412" s="25" t="s">
        <v>41</v>
      </c>
      <c r="S1412" s="3">
        <v>-20</v>
      </c>
      <c r="T1412" s="55"/>
      <c r="U1412" s="25" t="s">
        <v>2536</v>
      </c>
      <c r="V1412" s="25" t="str">
        <f>VLOOKUP(P1412,'Customer List'!B:C,2,)</f>
        <v>Banglore</v>
      </c>
      <c r="W1412" s="56"/>
      <c r="X1412" s="45">
        <v>45866</v>
      </c>
      <c r="Y1412" s="25">
        <f t="shared" si="173"/>
        <v>2</v>
      </c>
      <c r="Z1412" s="25" t="str">
        <f t="shared" si="174"/>
        <v>Saturday</v>
      </c>
      <c r="AA1412" s="25" t="str">
        <f t="shared" si="175"/>
        <v>Monday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hidden="1" x14ac:dyDescent="0.25">
      <c r="A1413" s="25">
        <f t="shared" si="170"/>
        <v>1412</v>
      </c>
      <c r="B1413" s="25">
        <v>44451</v>
      </c>
      <c r="C1413" s="45">
        <v>45855</v>
      </c>
      <c r="D1413" s="45">
        <v>45860</v>
      </c>
      <c r="E1413" s="8">
        <v>1094.4000000000001</v>
      </c>
      <c r="F1413" s="8">
        <f t="shared" si="171"/>
        <v>96307.200000000012</v>
      </c>
      <c r="G1413" s="54">
        <f t="shared" ref="G1413:G1476" si="176">F1413*J1413</f>
        <v>770457.60000000009</v>
      </c>
      <c r="H1413" s="25" t="s">
        <v>565</v>
      </c>
      <c r="I1413" s="25" t="s">
        <v>566</v>
      </c>
      <c r="J1413" s="25">
        <v>8</v>
      </c>
      <c r="K1413" s="25">
        <v>8</v>
      </c>
      <c r="L1413" s="25">
        <f t="shared" si="172"/>
        <v>0</v>
      </c>
      <c r="M1413" s="25" t="s">
        <v>2141</v>
      </c>
      <c r="N1413" s="45">
        <v>45867</v>
      </c>
      <c r="O1413" s="54">
        <v>138320</v>
      </c>
      <c r="P1413" s="25" t="s">
        <v>371</v>
      </c>
      <c r="Q1413" s="25">
        <v>58153779283</v>
      </c>
      <c r="R1413" s="25" t="s">
        <v>41</v>
      </c>
      <c r="S1413" s="3">
        <v>-20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73"/>
        <v>2</v>
      </c>
      <c r="Z1413" s="25" t="str">
        <f t="shared" si="174"/>
        <v>Tuesday</v>
      </c>
      <c r="AA1413" s="25" t="str">
        <f t="shared" si="175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hidden="1" x14ac:dyDescent="0.25">
      <c r="A1414" s="25">
        <f t="shared" ref="A1414:A1477" si="177">A1413+1</f>
        <v>1413</v>
      </c>
      <c r="B1414" s="25">
        <v>44451</v>
      </c>
      <c r="C1414" s="45">
        <v>45855</v>
      </c>
      <c r="D1414" s="45">
        <v>45860</v>
      </c>
      <c r="E1414" s="8">
        <v>2631.9</v>
      </c>
      <c r="F1414" s="8">
        <f t="shared" si="171"/>
        <v>231607.2</v>
      </c>
      <c r="G1414" s="54">
        <f t="shared" si="176"/>
        <v>2779286.4000000004</v>
      </c>
      <c r="H1414" s="25" t="s">
        <v>1988</v>
      </c>
      <c r="I1414" s="25"/>
      <c r="J1414" s="25">
        <v>12</v>
      </c>
      <c r="K1414" s="25">
        <v>12</v>
      </c>
      <c r="L1414" s="25">
        <f t="shared" si="172"/>
        <v>0</v>
      </c>
      <c r="M1414" s="25" t="s">
        <v>2141</v>
      </c>
      <c r="N1414" s="45">
        <v>45867</v>
      </c>
      <c r="O1414" s="54">
        <v>4635540</v>
      </c>
      <c r="P1414" s="25" t="s">
        <v>371</v>
      </c>
      <c r="Q1414" s="25">
        <v>58153779283</v>
      </c>
      <c r="R1414" s="25" t="s">
        <v>41</v>
      </c>
      <c r="S1414" s="3">
        <v>4</v>
      </c>
      <c r="T1414" s="55"/>
      <c r="U1414" s="25" t="s">
        <v>2033</v>
      </c>
      <c r="V1414" s="25" t="str">
        <f>VLOOKUP(P1414,'Customer List'!B:C,2,)</f>
        <v>Gujrat</v>
      </c>
      <c r="W1414" s="56"/>
      <c r="X1414" s="45">
        <v>45869</v>
      </c>
      <c r="Y1414" s="25">
        <f t="shared" si="173"/>
        <v>2</v>
      </c>
      <c r="Z1414" s="25" t="str">
        <f t="shared" si="174"/>
        <v>Tuesday</v>
      </c>
      <c r="AA1414" s="25" t="str">
        <f t="shared" si="175"/>
        <v>Thursday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hidden="1" x14ac:dyDescent="0.25">
      <c r="A1415" s="25">
        <f t="shared" si="177"/>
        <v>1414</v>
      </c>
      <c r="B1415" s="25">
        <v>44451</v>
      </c>
      <c r="C1415" s="45">
        <v>45855</v>
      </c>
      <c r="D1415" s="45">
        <v>45860</v>
      </c>
      <c r="E1415" s="8">
        <v>385</v>
      </c>
      <c r="F1415" s="8">
        <f t="shared" si="171"/>
        <v>33880</v>
      </c>
      <c r="G1415" s="54">
        <f t="shared" si="176"/>
        <v>33880</v>
      </c>
      <c r="H1415" s="25" t="s">
        <v>1222</v>
      </c>
      <c r="I1415" s="25"/>
      <c r="J1415" s="25">
        <v>1</v>
      </c>
      <c r="K1415" s="25">
        <v>1</v>
      </c>
      <c r="L1415" s="25">
        <f t="shared" si="172"/>
        <v>0</v>
      </c>
      <c r="M1415" s="25" t="s">
        <v>2142</v>
      </c>
      <c r="N1415" s="45">
        <v>45867</v>
      </c>
      <c r="O1415" s="54">
        <v>60637.5</v>
      </c>
      <c r="P1415" s="25" t="s">
        <v>43</v>
      </c>
      <c r="Q1415" s="25" t="s">
        <v>637</v>
      </c>
      <c r="R1415" s="25" t="s">
        <v>638</v>
      </c>
      <c r="S1415" s="3" t="s">
        <v>300</v>
      </c>
      <c r="T1415" s="55"/>
      <c r="U1415" s="25" t="s">
        <v>508</v>
      </c>
      <c r="V1415" s="25" t="str">
        <f>VLOOKUP(P1415,'Customer List'!B:C,2,)</f>
        <v>Faridabad</v>
      </c>
      <c r="W1415" s="56"/>
      <c r="X1415" s="45">
        <v>45867</v>
      </c>
      <c r="Y1415" s="25">
        <f t="shared" si="173"/>
        <v>0</v>
      </c>
      <c r="Z1415" s="25" t="str">
        <f t="shared" si="174"/>
        <v>Tuesday</v>
      </c>
      <c r="AA1415" s="25" t="str">
        <f t="shared" si="175"/>
        <v>Tuesday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hidden="1" x14ac:dyDescent="0.25">
      <c r="A1416" s="25">
        <f t="shared" si="177"/>
        <v>1415</v>
      </c>
      <c r="B1416" s="25" t="s">
        <v>1989</v>
      </c>
      <c r="C1416" s="45">
        <v>45856</v>
      </c>
      <c r="D1416" s="45">
        <v>45860</v>
      </c>
      <c r="E1416" s="8">
        <v>401.6</v>
      </c>
      <c r="F1416" s="8">
        <f t="shared" si="171"/>
        <v>35340.800000000003</v>
      </c>
      <c r="G1416" s="54">
        <f t="shared" si="176"/>
        <v>35340.800000000003</v>
      </c>
      <c r="H1416" s="25" t="s">
        <v>1990</v>
      </c>
      <c r="I1416" s="25"/>
      <c r="J1416" s="25">
        <v>1</v>
      </c>
      <c r="K1416" s="25">
        <v>1</v>
      </c>
      <c r="L1416" s="25">
        <f t="shared" si="172"/>
        <v>0</v>
      </c>
      <c r="M1416" s="25" t="s">
        <v>2096</v>
      </c>
      <c r="N1416" s="45">
        <v>45868</v>
      </c>
      <c r="O1416" s="54">
        <v>58357.5</v>
      </c>
      <c r="P1416" s="25" t="s">
        <v>1995</v>
      </c>
      <c r="Q1416" s="25" t="s">
        <v>637</v>
      </c>
      <c r="R1416" s="25" t="s">
        <v>849</v>
      </c>
      <c r="S1416" s="3">
        <v>4</v>
      </c>
      <c r="T1416" s="55"/>
      <c r="U1416" s="25" t="s">
        <v>508</v>
      </c>
      <c r="V1416" s="25" t="str">
        <f>VLOOKUP(P1416,'Customer List'!B:C,2,)</f>
        <v>Gurugram</v>
      </c>
      <c r="W1416" s="56"/>
      <c r="X1416" s="45">
        <v>45868</v>
      </c>
      <c r="Y1416" s="25">
        <f t="shared" si="173"/>
        <v>0</v>
      </c>
      <c r="Z1416" s="25" t="str">
        <f t="shared" si="174"/>
        <v>Wednesday</v>
      </c>
      <c r="AA1416" s="25" t="str">
        <f t="shared" si="175"/>
        <v>Wednesday</v>
      </c>
      <c r="AB1416" s="25" t="str">
        <f>VLOOKUP(U1416,'Currency Sheet'!A:C,3,)</f>
        <v>DOLLAR</v>
      </c>
      <c r="AC1416" s="67" t="str">
        <f>VLOOKUP(P1416,'Customer List'!B:D,3,)</f>
        <v>LOCAL</v>
      </c>
    </row>
    <row r="1417" spans="1:29" hidden="1" x14ac:dyDescent="0.25">
      <c r="A1417" s="25">
        <f t="shared" si="177"/>
        <v>1416</v>
      </c>
      <c r="B1417" s="25" t="s">
        <v>1989</v>
      </c>
      <c r="C1417" s="45">
        <v>45856</v>
      </c>
      <c r="D1417" s="45">
        <v>45860</v>
      </c>
      <c r="E1417" s="8">
        <v>44.8</v>
      </c>
      <c r="F1417" s="8">
        <f t="shared" si="171"/>
        <v>3942.3999999999996</v>
      </c>
      <c r="G1417" s="54">
        <f t="shared" si="176"/>
        <v>3942.3999999999996</v>
      </c>
      <c r="H1417" s="25" t="s">
        <v>681</v>
      </c>
      <c r="I1417" s="25" t="s">
        <v>4145</v>
      </c>
      <c r="J1417" s="25">
        <v>1</v>
      </c>
      <c r="K1417" s="25">
        <v>1</v>
      </c>
      <c r="L1417" s="25">
        <f t="shared" si="172"/>
        <v>0</v>
      </c>
      <c r="M1417" s="25" t="s">
        <v>2015</v>
      </c>
      <c r="N1417" s="45">
        <v>45861</v>
      </c>
      <c r="O1417" s="54">
        <v>6510</v>
      </c>
      <c r="P1417" s="25" t="s">
        <v>1996</v>
      </c>
      <c r="Q1417" s="25">
        <v>58153553415</v>
      </c>
      <c r="R1417" s="25" t="s">
        <v>41</v>
      </c>
      <c r="S1417" s="3">
        <v>-20</v>
      </c>
      <c r="T1417" s="55"/>
      <c r="U1417" s="25" t="s">
        <v>508</v>
      </c>
      <c r="V1417" s="25" t="str">
        <f>VLOOKUP(P1417,'Customer List'!B:C,2,)</f>
        <v>SECUNDERABAD</v>
      </c>
      <c r="W1417" s="56"/>
      <c r="X1417" s="45">
        <v>45862</v>
      </c>
      <c r="Y1417" s="25">
        <f t="shared" si="173"/>
        <v>1</v>
      </c>
      <c r="Z1417" s="25" t="str">
        <f t="shared" si="174"/>
        <v>Wednesday</v>
      </c>
      <c r="AA1417" s="25" t="str">
        <f t="shared" si="175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hidden="1" x14ac:dyDescent="0.25">
      <c r="A1418" s="25">
        <f t="shared" si="177"/>
        <v>1417</v>
      </c>
      <c r="B1418" s="25" t="s">
        <v>1991</v>
      </c>
      <c r="C1418" s="45">
        <v>45856</v>
      </c>
      <c r="D1418" s="45">
        <v>45860</v>
      </c>
      <c r="E1418" s="8">
        <v>214.4</v>
      </c>
      <c r="F1418" s="8">
        <f t="shared" si="171"/>
        <v>18867.2</v>
      </c>
      <c r="G1418" s="54">
        <f t="shared" si="176"/>
        <v>18867.2</v>
      </c>
      <c r="H1418" s="25">
        <v>23012</v>
      </c>
      <c r="I1418" s="25"/>
      <c r="J1418" s="25">
        <v>1</v>
      </c>
      <c r="K1418" s="25">
        <v>1</v>
      </c>
      <c r="L1418" s="25">
        <f t="shared" si="172"/>
        <v>0</v>
      </c>
      <c r="M1418" s="25" t="s">
        <v>2017</v>
      </c>
      <c r="N1418" s="45">
        <v>45861</v>
      </c>
      <c r="O1418" s="54">
        <v>31155</v>
      </c>
      <c r="P1418" s="25" t="s">
        <v>333</v>
      </c>
      <c r="Q1418" s="25">
        <v>58153553894</v>
      </c>
      <c r="R1418" s="25" t="s">
        <v>41</v>
      </c>
      <c r="S1418" s="3">
        <v>4</v>
      </c>
      <c r="T1418" s="55"/>
      <c r="U1418" s="25" t="s">
        <v>508</v>
      </c>
      <c r="V1418" s="25" t="str">
        <f>VLOOKUP(P1418,'Customer List'!B:C,2,)</f>
        <v>Banglore</v>
      </c>
      <c r="W1418" s="56"/>
      <c r="X1418" s="45">
        <v>45862</v>
      </c>
      <c r="Y1418" s="25">
        <f t="shared" si="173"/>
        <v>1</v>
      </c>
      <c r="Z1418" s="25" t="str">
        <f t="shared" si="174"/>
        <v>Wednesday</v>
      </c>
      <c r="AA1418" s="25" t="str">
        <f t="shared" si="175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hidden="1" x14ac:dyDescent="0.25">
      <c r="A1419" s="25">
        <f t="shared" si="177"/>
        <v>1418</v>
      </c>
      <c r="B1419" s="25" t="s">
        <v>1993</v>
      </c>
      <c r="C1419" s="45">
        <v>45856</v>
      </c>
      <c r="D1419" s="45">
        <v>45860</v>
      </c>
      <c r="E1419" s="8">
        <v>124</v>
      </c>
      <c r="F1419" s="8">
        <f t="shared" si="171"/>
        <v>10912</v>
      </c>
      <c r="G1419" s="54">
        <f t="shared" si="176"/>
        <v>10912</v>
      </c>
      <c r="H1419" s="25" t="s">
        <v>1992</v>
      </c>
      <c r="I1419" s="25"/>
      <c r="J1419" s="25">
        <v>1</v>
      </c>
      <c r="K1419" s="25">
        <v>1</v>
      </c>
      <c r="L1419" s="25">
        <f t="shared" si="172"/>
        <v>0</v>
      </c>
      <c r="M1419" s="25" t="s">
        <v>2008</v>
      </c>
      <c r="N1419" s="45">
        <v>45861</v>
      </c>
      <c r="O1419" s="54">
        <v>17298</v>
      </c>
      <c r="P1419" s="25" t="s">
        <v>229</v>
      </c>
      <c r="Q1419" s="25">
        <v>58153554723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Kolkata</v>
      </c>
      <c r="W1419" s="56"/>
      <c r="X1419" s="45">
        <v>45862</v>
      </c>
      <c r="Y1419" s="25">
        <f t="shared" si="173"/>
        <v>1</v>
      </c>
      <c r="Z1419" s="25" t="str">
        <f t="shared" si="174"/>
        <v>Wednesday</v>
      </c>
      <c r="AA1419" s="25" t="str">
        <f t="shared" si="175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hidden="1" x14ac:dyDescent="0.25">
      <c r="A1420" s="25">
        <f t="shared" si="177"/>
        <v>1419</v>
      </c>
      <c r="B1420" s="25" t="s">
        <v>1994</v>
      </c>
      <c r="C1420" s="45">
        <v>45856</v>
      </c>
      <c r="D1420" s="45">
        <v>45860</v>
      </c>
      <c r="E1420" s="8">
        <v>62.4</v>
      </c>
      <c r="F1420" s="8">
        <f t="shared" si="171"/>
        <v>5491.2</v>
      </c>
      <c r="G1420" s="54">
        <f t="shared" si="176"/>
        <v>10982.4</v>
      </c>
      <c r="H1420" s="25">
        <v>22010</v>
      </c>
      <c r="I1420" s="25"/>
      <c r="J1420" s="25">
        <v>2</v>
      </c>
      <c r="K1420" s="25">
        <v>2</v>
      </c>
      <c r="L1420" s="25">
        <f t="shared" si="172"/>
        <v>0</v>
      </c>
      <c r="M1420" s="25" t="s">
        <v>2019</v>
      </c>
      <c r="N1420" s="45">
        <v>45861</v>
      </c>
      <c r="O1420" s="54">
        <v>21762</v>
      </c>
      <c r="P1420" s="25" t="s">
        <v>1998</v>
      </c>
      <c r="Q1420" s="25">
        <v>58153554480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Chennai</v>
      </c>
      <c r="W1420" s="56"/>
      <c r="X1420" s="45">
        <v>45862</v>
      </c>
      <c r="Y1420" s="25">
        <f t="shared" si="173"/>
        <v>1</v>
      </c>
      <c r="Z1420" s="25" t="str">
        <f t="shared" si="174"/>
        <v>Wednesday</v>
      </c>
      <c r="AA1420" s="25" t="str">
        <f t="shared" si="175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hidden="1" x14ac:dyDescent="0.25">
      <c r="A1421" s="25">
        <f t="shared" si="177"/>
        <v>1420</v>
      </c>
      <c r="B1421" s="25" t="s">
        <v>1994</v>
      </c>
      <c r="C1421" s="45">
        <v>45856</v>
      </c>
      <c r="D1421" s="45">
        <v>45860</v>
      </c>
      <c r="E1421" s="8">
        <v>98.4</v>
      </c>
      <c r="F1421" s="8">
        <f t="shared" si="171"/>
        <v>8659.2000000000007</v>
      </c>
      <c r="G1421" s="54">
        <f t="shared" si="176"/>
        <v>8659.2000000000007</v>
      </c>
      <c r="H1421" s="25">
        <v>41004</v>
      </c>
      <c r="I1421" s="25"/>
      <c r="J1421" s="25">
        <v>1</v>
      </c>
      <c r="K1421" s="25">
        <v>1</v>
      </c>
      <c r="L1421" s="25">
        <f t="shared" si="172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/>
      <c r="U1421" s="25" t="s">
        <v>508</v>
      </c>
      <c r="V1421" s="25" t="str">
        <f>VLOOKUP(P1421,'Customer List'!B:C,2,)</f>
        <v>Delhi</v>
      </c>
      <c r="W1421" s="56"/>
      <c r="X1421" s="45">
        <v>45864</v>
      </c>
      <c r="Y1421" s="25">
        <f t="shared" si="173"/>
        <v>0</v>
      </c>
      <c r="Z1421" s="25" t="str">
        <f t="shared" si="174"/>
        <v>Saturday</v>
      </c>
      <c r="AA1421" s="25" t="str">
        <f t="shared" si="175"/>
        <v>Saturday</v>
      </c>
      <c r="AB1421" s="25" t="str">
        <f>VLOOKUP(U1421,'Currency Sheet'!A:C,3,)</f>
        <v>DOLLAR</v>
      </c>
      <c r="AC1421" s="67" t="str">
        <f>VLOOKUP(P1421,'Customer List'!B:D,3,)</f>
        <v>Local</v>
      </c>
    </row>
    <row r="1422" spans="1:29" hidden="1" x14ac:dyDescent="0.25">
      <c r="A1422" s="25">
        <f t="shared" si="177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71"/>
        <v>0</v>
      </c>
      <c r="G1422" s="54">
        <f t="shared" si="176"/>
        <v>0</v>
      </c>
      <c r="H1422" s="25" t="s">
        <v>2038</v>
      </c>
      <c r="I1422" s="25"/>
      <c r="J1422" s="25">
        <v>5</v>
      </c>
      <c r="K1422" s="25">
        <v>5</v>
      </c>
      <c r="L1422" s="25">
        <f t="shared" si="172"/>
        <v>0</v>
      </c>
      <c r="M1422" s="25" t="s">
        <v>2201</v>
      </c>
      <c r="N1422" s="45">
        <v>45864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 t="s">
        <v>300</v>
      </c>
      <c r="T1422" s="55" t="s">
        <v>2039</v>
      </c>
      <c r="U1422" s="25" t="s">
        <v>2024</v>
      </c>
      <c r="V1422" s="25" t="str">
        <f>VLOOKUP(P1422,'Customer List'!B:C,2,)</f>
        <v>Delhi</v>
      </c>
      <c r="W1422" s="56"/>
      <c r="X1422" s="45">
        <v>45864</v>
      </c>
      <c r="Y1422" s="25">
        <f t="shared" si="173"/>
        <v>0</v>
      </c>
      <c r="Z1422" s="25" t="str">
        <f t="shared" si="174"/>
        <v>Saturday</v>
      </c>
      <c r="AA1422" s="25" t="str">
        <f t="shared" si="175"/>
        <v>Saturday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hidden="1" x14ac:dyDescent="0.25">
      <c r="A1423" s="25">
        <f t="shared" si="177"/>
        <v>1422</v>
      </c>
      <c r="B1423" s="25" t="s">
        <v>2037</v>
      </c>
      <c r="C1423" s="45" t="s">
        <v>2348</v>
      </c>
      <c r="D1423" s="45">
        <v>45862</v>
      </c>
      <c r="E1423" s="8">
        <v>0</v>
      </c>
      <c r="F1423" s="8">
        <f t="shared" si="171"/>
        <v>0</v>
      </c>
      <c r="G1423" s="54">
        <f t="shared" si="176"/>
        <v>0</v>
      </c>
      <c r="H1423" s="25" t="s">
        <v>2040</v>
      </c>
      <c r="I1423" s="25"/>
      <c r="J1423" s="25">
        <v>1</v>
      </c>
      <c r="K1423" s="25">
        <v>1</v>
      </c>
      <c r="L1423" s="25">
        <f t="shared" si="172"/>
        <v>0</v>
      </c>
      <c r="M1423" s="25" t="s">
        <v>2079</v>
      </c>
      <c r="N1423" s="45">
        <v>45866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>
        <v>-20</v>
      </c>
      <c r="T1423" s="55" t="s">
        <v>649</v>
      </c>
      <c r="U1423" s="25" t="s">
        <v>2024</v>
      </c>
      <c r="V1423" s="25" t="str">
        <f>VLOOKUP(P1423,'Customer List'!B:C,2,)</f>
        <v>Delhi</v>
      </c>
      <c r="W1423" s="56"/>
      <c r="X1423" s="45">
        <v>45866</v>
      </c>
      <c r="Y1423" s="25">
        <f t="shared" si="173"/>
        <v>0</v>
      </c>
      <c r="Z1423" s="25" t="str">
        <f t="shared" si="174"/>
        <v>Monday</v>
      </c>
      <c r="AA1423" s="25" t="str">
        <f t="shared" si="175"/>
        <v>Monday</v>
      </c>
      <c r="AB1423" s="25" t="str">
        <f>VLOOKUP(U1423,'Currency Sheet'!A:C,3,)</f>
        <v>INR</v>
      </c>
      <c r="AC1423" s="67" t="str">
        <f>VLOOKUP(P1423,'Customer List'!B:D,3,)</f>
        <v>Local</v>
      </c>
    </row>
    <row r="1424" spans="1:29" hidden="1" x14ac:dyDescent="0.25">
      <c r="A1424" s="25">
        <f t="shared" si="177"/>
        <v>1423</v>
      </c>
      <c r="B1424" s="25">
        <v>20335</v>
      </c>
      <c r="C1424" s="45">
        <v>45861</v>
      </c>
      <c r="D1424" s="45">
        <v>45864</v>
      </c>
      <c r="E1424" s="8">
        <v>519.79999999999995</v>
      </c>
      <c r="F1424" s="8">
        <f t="shared" si="171"/>
        <v>45742.399999999994</v>
      </c>
      <c r="G1424" s="54">
        <f t="shared" si="176"/>
        <v>45742.399999999994</v>
      </c>
      <c r="H1424" s="25" t="s">
        <v>591</v>
      </c>
      <c r="I1424" s="25"/>
      <c r="J1424" s="25">
        <v>1</v>
      </c>
      <c r="K1424" s="25">
        <v>1</v>
      </c>
      <c r="L1424" s="25">
        <f t="shared" si="172"/>
        <v>0</v>
      </c>
      <c r="M1424" s="25" t="s">
        <v>2133</v>
      </c>
      <c r="N1424" s="45">
        <v>45867</v>
      </c>
      <c r="O1424" s="54">
        <v>60333</v>
      </c>
      <c r="P1424" s="25" t="s">
        <v>166</v>
      </c>
      <c r="Q1424" s="25">
        <v>58153777802</v>
      </c>
      <c r="R1424" s="25" t="s">
        <v>41</v>
      </c>
      <c r="S1424" s="3">
        <v>-20</v>
      </c>
      <c r="T1424" s="55"/>
      <c r="U1424" s="25" t="s">
        <v>612</v>
      </c>
      <c r="V1424" s="25" t="str">
        <f>VLOOKUP(P1424,'Customer List'!B:C,2,)</f>
        <v>Lucknow</v>
      </c>
      <c r="W1424" s="56"/>
      <c r="X1424" s="45">
        <v>45869</v>
      </c>
      <c r="Y1424" s="25">
        <f t="shared" si="173"/>
        <v>2</v>
      </c>
      <c r="Z1424" s="25" t="str">
        <f t="shared" si="174"/>
        <v>Tuesday</v>
      </c>
      <c r="AA1424" s="25" t="str">
        <f t="shared" si="175"/>
        <v>Thursday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hidden="1" x14ac:dyDescent="0.25">
      <c r="A1425" s="25">
        <f t="shared" si="177"/>
        <v>1424</v>
      </c>
      <c r="B1425" s="25" t="s">
        <v>2059</v>
      </c>
      <c r="C1425" s="45">
        <v>45856</v>
      </c>
      <c r="D1425" s="45">
        <v>45864</v>
      </c>
      <c r="E1425" s="8">
        <v>53.9</v>
      </c>
      <c r="F1425" s="8">
        <f t="shared" si="171"/>
        <v>4743.2</v>
      </c>
      <c r="G1425" s="54">
        <f t="shared" si="176"/>
        <v>4743.2</v>
      </c>
      <c r="H1425" s="25">
        <v>100236</v>
      </c>
      <c r="I1425" s="25" t="s">
        <v>44</v>
      </c>
      <c r="J1425" s="25">
        <v>1</v>
      </c>
      <c r="K1425" s="25">
        <v>1</v>
      </c>
      <c r="L1425" s="25">
        <f t="shared" si="172"/>
        <v>0</v>
      </c>
      <c r="M1425" s="25" t="s">
        <v>2114</v>
      </c>
      <c r="N1425" s="45">
        <v>45866</v>
      </c>
      <c r="O1425" s="54">
        <v>8712.5499999999993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73"/>
        <v>1</v>
      </c>
      <c r="Z1425" s="25" t="str">
        <f t="shared" si="174"/>
        <v>Monday</v>
      </c>
      <c r="AA1425" s="25" t="str">
        <f t="shared" si="175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hidden="1" x14ac:dyDescent="0.25">
      <c r="A1426" s="25">
        <f t="shared" si="177"/>
        <v>1425</v>
      </c>
      <c r="B1426" s="25" t="s">
        <v>2059</v>
      </c>
      <c r="C1426" s="45">
        <v>45856</v>
      </c>
      <c r="D1426" s="45">
        <v>45864</v>
      </c>
      <c r="E1426" s="8">
        <v>50.4</v>
      </c>
      <c r="F1426" s="8">
        <f t="shared" si="171"/>
        <v>4435.2</v>
      </c>
      <c r="G1426" s="54">
        <f t="shared" si="176"/>
        <v>4435.2</v>
      </c>
      <c r="H1426" s="25">
        <v>100408</v>
      </c>
      <c r="I1426" s="25" t="s">
        <v>1425</v>
      </c>
      <c r="J1426" s="25">
        <v>1</v>
      </c>
      <c r="K1426" s="25">
        <v>1</v>
      </c>
      <c r="L1426" s="25">
        <f t="shared" si="172"/>
        <v>0</v>
      </c>
      <c r="M1426" s="25" t="s">
        <v>2114</v>
      </c>
      <c r="N1426" s="45">
        <v>45866</v>
      </c>
      <c r="O1426" s="54">
        <v>8146.8</v>
      </c>
      <c r="P1426" s="25" t="s">
        <v>333</v>
      </c>
      <c r="Q1426" s="25">
        <v>58153726212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Banglore</v>
      </c>
      <c r="W1426" s="56"/>
      <c r="X1426" s="45">
        <v>45867</v>
      </c>
      <c r="Y1426" s="25">
        <f t="shared" si="173"/>
        <v>1</v>
      </c>
      <c r="Z1426" s="25" t="str">
        <f t="shared" si="174"/>
        <v>Monday</v>
      </c>
      <c r="AA1426" s="25" t="str">
        <f t="shared" si="175"/>
        <v>Tuesday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hidden="1" x14ac:dyDescent="0.25">
      <c r="A1427" s="25">
        <f t="shared" si="177"/>
        <v>1426</v>
      </c>
      <c r="B1427" s="25" t="s">
        <v>2059</v>
      </c>
      <c r="C1427" s="45">
        <v>45856</v>
      </c>
      <c r="D1427" s="45">
        <v>45864</v>
      </c>
      <c r="E1427" s="8">
        <v>138.6</v>
      </c>
      <c r="F1427" s="8">
        <f t="shared" si="171"/>
        <v>12196.8</v>
      </c>
      <c r="G1427" s="54">
        <f t="shared" si="176"/>
        <v>24393.599999999999</v>
      </c>
      <c r="H1427" s="25">
        <v>100722</v>
      </c>
      <c r="I1427" s="25" t="s">
        <v>1280</v>
      </c>
      <c r="J1427" s="25">
        <v>2</v>
      </c>
      <c r="K1427" s="25">
        <v>2</v>
      </c>
      <c r="L1427" s="25">
        <f t="shared" si="172"/>
        <v>0</v>
      </c>
      <c r="M1427" s="25" t="s">
        <v>2116</v>
      </c>
      <c r="N1427" s="45">
        <v>45866</v>
      </c>
      <c r="O1427" s="54">
        <v>42966</v>
      </c>
      <c r="P1427" s="25" t="s">
        <v>2178</v>
      </c>
      <c r="Q1427" s="25">
        <v>58153727203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Gujrat</v>
      </c>
      <c r="W1427" s="56"/>
      <c r="X1427" s="45">
        <v>45868</v>
      </c>
      <c r="Y1427" s="25">
        <f t="shared" si="173"/>
        <v>2</v>
      </c>
      <c r="Z1427" s="25" t="str">
        <f t="shared" si="174"/>
        <v>Monday</v>
      </c>
      <c r="AA1427" s="25" t="str">
        <f t="shared" si="175"/>
        <v>Wednesday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hidden="1" x14ac:dyDescent="0.25">
      <c r="A1428" s="25">
        <f t="shared" si="177"/>
        <v>1427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171"/>
        <v>4435.2</v>
      </c>
      <c r="G1428" s="54">
        <f t="shared" si="176"/>
        <v>4435.2</v>
      </c>
      <c r="H1428" s="25">
        <v>100723</v>
      </c>
      <c r="I1428" s="25" t="s">
        <v>1427</v>
      </c>
      <c r="J1428" s="25">
        <v>1</v>
      </c>
      <c r="K1428" s="25">
        <v>1</v>
      </c>
      <c r="L1428" s="25">
        <f t="shared" si="172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173"/>
        <v>1</v>
      </c>
      <c r="Z1428" s="25" t="str">
        <f t="shared" si="174"/>
        <v>Monday</v>
      </c>
      <c r="AA1428" s="25" t="str">
        <f t="shared" si="175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hidden="1" x14ac:dyDescent="0.25">
      <c r="A1429" s="25">
        <f t="shared" si="177"/>
        <v>1428</v>
      </c>
      <c r="B1429" s="25" t="s">
        <v>2059</v>
      </c>
      <c r="C1429" s="45">
        <v>45856</v>
      </c>
      <c r="D1429" s="45">
        <v>45864</v>
      </c>
      <c r="E1429" s="8">
        <v>204.75</v>
      </c>
      <c r="F1429" s="8">
        <f t="shared" si="171"/>
        <v>18018</v>
      </c>
      <c r="G1429" s="54">
        <f t="shared" si="176"/>
        <v>36036</v>
      </c>
      <c r="H1429" s="25">
        <v>100742</v>
      </c>
      <c r="I1429" s="25" t="s">
        <v>2822</v>
      </c>
      <c r="J1429" s="25">
        <v>2</v>
      </c>
      <c r="K1429" s="25">
        <v>2</v>
      </c>
      <c r="L1429" s="25">
        <f t="shared" si="172"/>
        <v>0</v>
      </c>
      <c r="M1429" s="25" t="s">
        <v>2116</v>
      </c>
      <c r="N1429" s="45">
        <v>45866</v>
      </c>
      <c r="O1429" s="54">
        <v>59241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173"/>
        <v>2</v>
      </c>
      <c r="Z1429" s="25" t="str">
        <f t="shared" si="174"/>
        <v>Monday</v>
      </c>
      <c r="AA1429" s="25" t="str">
        <f t="shared" si="175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hidden="1" x14ac:dyDescent="0.25">
      <c r="A1430" s="25">
        <f t="shared" si="177"/>
        <v>1429</v>
      </c>
      <c r="B1430" s="25" t="s">
        <v>2059</v>
      </c>
      <c r="C1430" s="45">
        <v>45856</v>
      </c>
      <c r="D1430" s="45">
        <v>45864</v>
      </c>
      <c r="E1430" s="8">
        <v>37.799999999999997</v>
      </c>
      <c r="F1430" s="8">
        <f t="shared" si="171"/>
        <v>3326.3999999999996</v>
      </c>
      <c r="G1430" s="54">
        <f t="shared" si="176"/>
        <v>3326.3999999999996</v>
      </c>
      <c r="H1430" s="25">
        <v>101319</v>
      </c>
      <c r="I1430" s="25" t="s">
        <v>2823</v>
      </c>
      <c r="J1430" s="25">
        <v>1</v>
      </c>
      <c r="K1430" s="25">
        <v>1</v>
      </c>
      <c r="L1430" s="25">
        <f t="shared" si="172"/>
        <v>0</v>
      </c>
      <c r="M1430" s="25" t="s">
        <v>2122</v>
      </c>
      <c r="N1430" s="45">
        <v>45866</v>
      </c>
      <c r="O1430" s="54">
        <v>5440</v>
      </c>
      <c r="P1430" s="25" t="s">
        <v>2052</v>
      </c>
      <c r="Q1430" s="25">
        <v>58153726595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Pune</v>
      </c>
      <c r="W1430" s="56"/>
      <c r="X1430" s="45">
        <v>45867</v>
      </c>
      <c r="Y1430" s="25">
        <f t="shared" si="173"/>
        <v>1</v>
      </c>
      <c r="Z1430" s="25" t="str">
        <f t="shared" si="174"/>
        <v>Monday</v>
      </c>
      <c r="AA1430" s="25" t="str">
        <f t="shared" si="175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hidden="1" x14ac:dyDescent="0.25">
      <c r="A1431" s="25">
        <f t="shared" si="177"/>
        <v>1430</v>
      </c>
      <c r="B1431" s="25" t="s">
        <v>2059</v>
      </c>
      <c r="C1431" s="45">
        <v>45856</v>
      </c>
      <c r="D1431" s="45">
        <v>45864</v>
      </c>
      <c r="E1431" s="8">
        <v>181.5</v>
      </c>
      <c r="F1431" s="8">
        <f t="shared" si="171"/>
        <v>15972</v>
      </c>
      <c r="G1431" s="54">
        <f t="shared" si="176"/>
        <v>15972</v>
      </c>
      <c r="H1431" s="25">
        <v>102127</v>
      </c>
      <c r="I1431" s="25" t="s">
        <v>2931</v>
      </c>
      <c r="J1431" s="25">
        <v>1</v>
      </c>
      <c r="K1431" s="25">
        <v>1</v>
      </c>
      <c r="L1431" s="25">
        <f t="shared" si="172"/>
        <v>0</v>
      </c>
      <c r="M1431" s="25" t="s">
        <v>2114</v>
      </c>
      <c r="N1431" s="45">
        <v>45866</v>
      </c>
      <c r="O1431" s="54">
        <v>27382.3</v>
      </c>
      <c r="P1431" s="25" t="s">
        <v>333</v>
      </c>
      <c r="Q1431" s="25">
        <v>58153726212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Banglore</v>
      </c>
      <c r="W1431" s="56"/>
      <c r="X1431" s="45">
        <v>45867</v>
      </c>
      <c r="Y1431" s="25">
        <f t="shared" si="173"/>
        <v>1</v>
      </c>
      <c r="Z1431" s="25" t="str">
        <f t="shared" si="174"/>
        <v>Monday</v>
      </c>
      <c r="AA1431" s="25" t="str">
        <f t="shared" si="175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hidden="1" x14ac:dyDescent="0.25">
      <c r="A1432" s="25">
        <f t="shared" si="177"/>
        <v>1431</v>
      </c>
      <c r="B1432" s="25" t="s">
        <v>2059</v>
      </c>
      <c r="C1432" s="45">
        <v>45856</v>
      </c>
      <c r="D1432" s="45">
        <v>45864</v>
      </c>
      <c r="E1432" s="8">
        <v>168.7</v>
      </c>
      <c r="F1432" s="8">
        <f t="shared" si="171"/>
        <v>14845.599999999999</v>
      </c>
      <c r="G1432" s="54">
        <f t="shared" si="176"/>
        <v>14845.599999999999</v>
      </c>
      <c r="H1432" s="25">
        <v>102720</v>
      </c>
      <c r="I1432" s="25" t="s">
        <v>1665</v>
      </c>
      <c r="J1432" s="25">
        <v>1</v>
      </c>
      <c r="K1432" s="25">
        <v>1</v>
      </c>
      <c r="L1432" s="25">
        <f t="shared" si="172"/>
        <v>0</v>
      </c>
      <c r="M1432" s="25" t="s">
        <v>2109</v>
      </c>
      <c r="N1432" s="45">
        <v>45866</v>
      </c>
      <c r="O1432" s="54">
        <v>20605.5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73"/>
        <v>1</v>
      </c>
      <c r="Z1432" s="25" t="str">
        <f t="shared" si="174"/>
        <v>Monday</v>
      </c>
      <c r="AA1432" s="25" t="str">
        <f t="shared" si="175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hidden="1" x14ac:dyDescent="0.25">
      <c r="A1433" s="25">
        <f t="shared" si="177"/>
        <v>1432</v>
      </c>
      <c r="B1433" s="25" t="s">
        <v>2059</v>
      </c>
      <c r="C1433" s="45">
        <v>45856</v>
      </c>
      <c r="D1433" s="45">
        <v>45864</v>
      </c>
      <c r="E1433" s="8">
        <v>150.5</v>
      </c>
      <c r="F1433" s="8">
        <f t="shared" si="171"/>
        <v>13244</v>
      </c>
      <c r="G1433" s="54">
        <f t="shared" si="176"/>
        <v>13244</v>
      </c>
      <c r="H1433" s="25">
        <v>103020</v>
      </c>
      <c r="I1433" s="25" t="s">
        <v>2932</v>
      </c>
      <c r="J1433" s="25">
        <v>1</v>
      </c>
      <c r="K1433" s="25">
        <v>1</v>
      </c>
      <c r="L1433" s="25">
        <f t="shared" si="172"/>
        <v>0</v>
      </c>
      <c r="M1433" s="25" t="s">
        <v>2108</v>
      </c>
      <c r="N1433" s="45">
        <v>45866</v>
      </c>
      <c r="O1433" s="54">
        <v>18382.5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73"/>
        <v>1</v>
      </c>
      <c r="Z1433" s="25" t="str">
        <f t="shared" si="174"/>
        <v>Monday</v>
      </c>
      <c r="AA1433" s="25" t="str">
        <f t="shared" si="175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hidden="1" x14ac:dyDescent="0.25">
      <c r="A1434" s="25">
        <f t="shared" si="177"/>
        <v>1433</v>
      </c>
      <c r="B1434" s="25" t="s">
        <v>2059</v>
      </c>
      <c r="C1434" s="45">
        <v>45856</v>
      </c>
      <c r="D1434" s="45">
        <v>45864</v>
      </c>
      <c r="E1434" s="8">
        <v>204.75</v>
      </c>
      <c r="F1434" s="8">
        <f t="shared" si="171"/>
        <v>18018</v>
      </c>
      <c r="G1434" s="54">
        <f t="shared" si="176"/>
        <v>36036</v>
      </c>
      <c r="H1434" s="25">
        <v>103149</v>
      </c>
      <c r="I1434" s="25" t="s">
        <v>2933</v>
      </c>
      <c r="J1434" s="25">
        <v>2</v>
      </c>
      <c r="K1434" s="25">
        <v>2</v>
      </c>
      <c r="L1434" s="25">
        <f t="shared" si="172"/>
        <v>0</v>
      </c>
      <c r="M1434" s="25" t="s">
        <v>2109</v>
      </c>
      <c r="N1434" s="45">
        <v>45866</v>
      </c>
      <c r="O1434" s="54">
        <v>46683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73"/>
        <v>1</v>
      </c>
      <c r="Z1434" s="25" t="str">
        <f t="shared" si="174"/>
        <v>Monday</v>
      </c>
      <c r="AA1434" s="25" t="str">
        <f t="shared" si="175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hidden="1" x14ac:dyDescent="0.25">
      <c r="A1435" s="25">
        <f t="shared" si="177"/>
        <v>1434</v>
      </c>
      <c r="B1435" s="25" t="s">
        <v>2059</v>
      </c>
      <c r="C1435" s="45">
        <v>45856</v>
      </c>
      <c r="D1435" s="45">
        <v>45864</v>
      </c>
      <c r="E1435" s="8">
        <v>217.7</v>
      </c>
      <c r="F1435" s="8">
        <f t="shared" si="171"/>
        <v>19157.599999999999</v>
      </c>
      <c r="G1435" s="54">
        <f t="shared" si="176"/>
        <v>19157.599999999999</v>
      </c>
      <c r="H1435" s="25">
        <v>105720</v>
      </c>
      <c r="I1435" s="25" t="s">
        <v>1669</v>
      </c>
      <c r="J1435" s="25">
        <v>1</v>
      </c>
      <c r="K1435" s="25">
        <v>1</v>
      </c>
      <c r="L1435" s="25">
        <f t="shared" si="172"/>
        <v>0</v>
      </c>
      <c r="M1435" s="25" t="s">
        <v>2108</v>
      </c>
      <c r="N1435" s="45">
        <v>45866</v>
      </c>
      <c r="O1435" s="54">
        <v>26590.5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73"/>
        <v>1</v>
      </c>
      <c r="Z1435" s="25" t="str">
        <f t="shared" si="174"/>
        <v>Monday</v>
      </c>
      <c r="AA1435" s="25" t="str">
        <f t="shared" si="175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hidden="1" x14ac:dyDescent="0.25">
      <c r="A1436" s="25">
        <f t="shared" si="177"/>
        <v>1435</v>
      </c>
      <c r="B1436" s="25" t="s">
        <v>2059</v>
      </c>
      <c r="C1436" s="45">
        <v>45856</v>
      </c>
      <c r="D1436" s="45">
        <v>45864</v>
      </c>
      <c r="E1436" s="8">
        <v>194.25</v>
      </c>
      <c r="F1436" s="8">
        <f t="shared" si="171"/>
        <v>17094</v>
      </c>
      <c r="G1436" s="54">
        <f t="shared" si="176"/>
        <v>17094</v>
      </c>
      <c r="H1436" s="25">
        <v>106312</v>
      </c>
      <c r="I1436" s="25" t="s">
        <v>2934</v>
      </c>
      <c r="J1436" s="25">
        <v>1</v>
      </c>
      <c r="K1436" s="25">
        <v>1</v>
      </c>
      <c r="L1436" s="25">
        <f t="shared" si="172"/>
        <v>0</v>
      </c>
      <c r="M1436" s="25" t="s">
        <v>2114</v>
      </c>
      <c r="N1436" s="45">
        <v>45866</v>
      </c>
      <c r="O1436" s="54">
        <v>29305.85</v>
      </c>
      <c r="P1436" s="25" t="s">
        <v>333</v>
      </c>
      <c r="Q1436" s="25">
        <v>58153726212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Banglore</v>
      </c>
      <c r="W1436" s="56"/>
      <c r="X1436" s="45">
        <v>45867</v>
      </c>
      <c r="Y1436" s="25">
        <f t="shared" si="173"/>
        <v>1</v>
      </c>
      <c r="Z1436" s="25" t="str">
        <f t="shared" si="174"/>
        <v>Monday</v>
      </c>
      <c r="AA1436" s="25" t="str">
        <f t="shared" si="175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hidden="1" x14ac:dyDescent="0.25">
      <c r="A1437" s="25">
        <f t="shared" si="177"/>
        <v>1436</v>
      </c>
      <c r="B1437" s="25" t="s">
        <v>2059</v>
      </c>
      <c r="C1437" s="45">
        <v>45856</v>
      </c>
      <c r="D1437" s="45">
        <v>45864</v>
      </c>
      <c r="E1437" s="8">
        <v>186.9</v>
      </c>
      <c r="F1437" s="8">
        <f t="shared" si="171"/>
        <v>16447.2</v>
      </c>
      <c r="G1437" s="54">
        <f t="shared" si="176"/>
        <v>16447.2</v>
      </c>
      <c r="H1437" s="25">
        <v>108112</v>
      </c>
      <c r="I1437" s="25" t="s">
        <v>2935</v>
      </c>
      <c r="J1437" s="25">
        <v>1</v>
      </c>
      <c r="K1437" s="25">
        <v>1</v>
      </c>
      <c r="L1437" s="25">
        <f t="shared" si="172"/>
        <v>0</v>
      </c>
      <c r="M1437" s="25" t="s">
        <v>2108</v>
      </c>
      <c r="N1437" s="45">
        <v>45866</v>
      </c>
      <c r="O1437" s="54">
        <v>22828.5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73"/>
        <v>1</v>
      </c>
      <c r="Z1437" s="25" t="str">
        <f t="shared" si="174"/>
        <v>Monday</v>
      </c>
      <c r="AA1437" s="25" t="str">
        <f t="shared" si="175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hidden="1" x14ac:dyDescent="0.25">
      <c r="A1438" s="25">
        <f t="shared" si="177"/>
        <v>1437</v>
      </c>
      <c r="B1438" s="25" t="s">
        <v>2059</v>
      </c>
      <c r="C1438" s="45">
        <v>45856</v>
      </c>
      <c r="D1438" s="45">
        <v>45864</v>
      </c>
      <c r="E1438" s="8">
        <v>214.5</v>
      </c>
      <c r="F1438" s="8">
        <f t="shared" si="171"/>
        <v>18876</v>
      </c>
      <c r="G1438" s="54">
        <f t="shared" si="176"/>
        <v>37752</v>
      </c>
      <c r="H1438" s="25">
        <v>115555</v>
      </c>
      <c r="I1438" s="25" t="s">
        <v>2936</v>
      </c>
      <c r="J1438" s="25">
        <v>2</v>
      </c>
      <c r="K1438" s="25">
        <v>2</v>
      </c>
      <c r="L1438" s="25">
        <f t="shared" si="172"/>
        <v>0</v>
      </c>
      <c r="M1438" s="25" t="s">
        <v>2108</v>
      </c>
      <c r="N1438" s="45">
        <v>45866</v>
      </c>
      <c r="O1438" s="54">
        <v>48906</v>
      </c>
      <c r="P1438" s="25" t="s">
        <v>243</v>
      </c>
      <c r="Q1438" s="25">
        <v>58153726466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Mumbai</v>
      </c>
      <c r="W1438" s="56"/>
      <c r="X1438" s="45">
        <v>45867</v>
      </c>
      <c r="Y1438" s="25">
        <f t="shared" si="173"/>
        <v>1</v>
      </c>
      <c r="Z1438" s="25" t="str">
        <f t="shared" si="174"/>
        <v>Monday</v>
      </c>
      <c r="AA1438" s="25" t="str">
        <f t="shared" si="175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hidden="1" x14ac:dyDescent="0.25">
      <c r="A1439" s="25">
        <f t="shared" si="177"/>
        <v>1438</v>
      </c>
      <c r="B1439" s="25" t="s">
        <v>2059</v>
      </c>
      <c r="C1439" s="45">
        <v>45856</v>
      </c>
      <c r="D1439" s="45">
        <v>45864</v>
      </c>
      <c r="E1439" s="8">
        <v>217.7</v>
      </c>
      <c r="F1439" s="8">
        <f t="shared" si="171"/>
        <v>19157.599999999999</v>
      </c>
      <c r="G1439" s="54">
        <f t="shared" si="176"/>
        <v>19157.599999999999</v>
      </c>
      <c r="H1439" s="25">
        <v>116122</v>
      </c>
      <c r="I1439" s="25" t="s">
        <v>2937</v>
      </c>
      <c r="J1439" s="25">
        <v>1</v>
      </c>
      <c r="K1439" s="25">
        <v>1</v>
      </c>
      <c r="L1439" s="25">
        <f t="shared" si="172"/>
        <v>0</v>
      </c>
      <c r="M1439" s="25" t="s">
        <v>2125</v>
      </c>
      <c r="N1439" s="45">
        <v>45866</v>
      </c>
      <c r="O1439" s="54">
        <v>26590.5</v>
      </c>
      <c r="P1439" s="25" t="s">
        <v>17</v>
      </c>
      <c r="Q1439" s="25" t="s">
        <v>637</v>
      </c>
      <c r="R1439" s="25" t="s">
        <v>638</v>
      </c>
      <c r="S1439" s="3" t="s">
        <v>2056</v>
      </c>
      <c r="T1439" s="55"/>
      <c r="U1439" s="25" t="s">
        <v>19</v>
      </c>
      <c r="V1439" s="25" t="str">
        <f>VLOOKUP(P1439,'Customer List'!B:C,2,)</f>
        <v>Delhi</v>
      </c>
      <c r="W1439" s="56"/>
      <c r="X1439" s="45">
        <v>45866</v>
      </c>
      <c r="Y1439" s="25">
        <f t="shared" si="173"/>
        <v>0</v>
      </c>
      <c r="Z1439" s="25" t="str">
        <f t="shared" si="174"/>
        <v>Monday</v>
      </c>
      <c r="AA1439" s="25" t="str">
        <f t="shared" si="175"/>
        <v>Monday</v>
      </c>
      <c r="AB1439" s="25" t="str">
        <f>VLOOKUP(U1439,'Currency Sheet'!A:C,3,)</f>
        <v>DOLLAR</v>
      </c>
      <c r="AC1439" s="67" t="str">
        <f>VLOOKUP(P1439,'Customer List'!B:D,3,)</f>
        <v>Local</v>
      </c>
    </row>
    <row r="1440" spans="1:29" hidden="1" x14ac:dyDescent="0.25">
      <c r="A1440" s="25">
        <f t="shared" si="177"/>
        <v>1439</v>
      </c>
      <c r="B1440" s="25" t="s">
        <v>2059</v>
      </c>
      <c r="C1440" s="45">
        <v>45856</v>
      </c>
      <c r="D1440" s="45">
        <v>45864</v>
      </c>
      <c r="E1440" s="8">
        <v>189.75</v>
      </c>
      <c r="F1440" s="8">
        <f t="shared" si="171"/>
        <v>16698</v>
      </c>
      <c r="G1440" s="54">
        <f t="shared" si="176"/>
        <v>33396</v>
      </c>
      <c r="H1440" s="25">
        <v>126631</v>
      </c>
      <c r="I1440" s="25" t="s">
        <v>2938</v>
      </c>
      <c r="J1440" s="25">
        <v>2</v>
      </c>
      <c r="K1440" s="25">
        <v>2</v>
      </c>
      <c r="L1440" s="25">
        <f t="shared" si="172"/>
        <v>0</v>
      </c>
      <c r="M1440" s="25" t="s">
        <v>2109</v>
      </c>
      <c r="N1440" s="45">
        <v>45866</v>
      </c>
      <c r="O1440" s="54">
        <v>43263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173"/>
        <v>1</v>
      </c>
      <c r="Z1440" s="25" t="str">
        <f t="shared" si="174"/>
        <v>Monday</v>
      </c>
      <c r="AA1440" s="25" t="str">
        <f t="shared" si="175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hidden="1" x14ac:dyDescent="0.25">
      <c r="A1441" s="25">
        <f t="shared" si="177"/>
        <v>1440</v>
      </c>
      <c r="B1441" s="25" t="s">
        <v>2059</v>
      </c>
      <c r="C1441" s="45">
        <v>45856</v>
      </c>
      <c r="D1441" s="45">
        <v>45864</v>
      </c>
      <c r="E1441" s="8">
        <v>377.3</v>
      </c>
      <c r="F1441" s="8">
        <f t="shared" si="171"/>
        <v>33202.400000000001</v>
      </c>
      <c r="G1441" s="54">
        <f t="shared" si="176"/>
        <v>33202.400000000001</v>
      </c>
      <c r="H1441" s="25">
        <v>127031</v>
      </c>
      <c r="I1441" s="25" t="s">
        <v>2939</v>
      </c>
      <c r="J1441" s="25">
        <v>1</v>
      </c>
      <c r="K1441" s="25">
        <v>1</v>
      </c>
      <c r="L1441" s="25">
        <f t="shared" si="172"/>
        <v>0</v>
      </c>
      <c r="M1441" s="25" t="s">
        <v>2136</v>
      </c>
      <c r="N1441" s="45">
        <v>45867</v>
      </c>
      <c r="O1441" s="54">
        <v>58781.5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73"/>
        <v>1</v>
      </c>
      <c r="Z1441" s="25" t="str">
        <f t="shared" si="174"/>
        <v>Tuesday</v>
      </c>
      <c r="AA1441" s="25" t="str">
        <f t="shared" si="175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hidden="1" x14ac:dyDescent="0.25">
      <c r="A1442" s="25">
        <f t="shared" si="177"/>
        <v>1441</v>
      </c>
      <c r="B1442" s="25" t="s">
        <v>2059</v>
      </c>
      <c r="C1442" s="45">
        <v>45856</v>
      </c>
      <c r="D1442" s="45">
        <v>45864</v>
      </c>
      <c r="E1442" s="8">
        <v>205.1</v>
      </c>
      <c r="F1442" s="8">
        <f t="shared" si="171"/>
        <v>18048.8</v>
      </c>
      <c r="G1442" s="54">
        <f t="shared" si="176"/>
        <v>18048.8</v>
      </c>
      <c r="H1442" s="25">
        <v>127106</v>
      </c>
      <c r="I1442" s="25" t="s">
        <v>2940</v>
      </c>
      <c r="J1442" s="25">
        <v>1</v>
      </c>
      <c r="K1442" s="25">
        <v>1</v>
      </c>
      <c r="L1442" s="25">
        <f t="shared" si="172"/>
        <v>0</v>
      </c>
      <c r="M1442" s="25" t="s">
        <v>2136</v>
      </c>
      <c r="N1442" s="45">
        <v>45867</v>
      </c>
      <c r="O1442" s="54">
        <v>31790.5</v>
      </c>
      <c r="P1442" s="25" t="s">
        <v>27</v>
      </c>
      <c r="Q1442" s="25" t="s">
        <v>2089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Chandigarh</v>
      </c>
      <c r="W1442" s="56"/>
      <c r="X1442" s="45">
        <v>45868</v>
      </c>
      <c r="Y1442" s="25">
        <f t="shared" si="173"/>
        <v>1</v>
      </c>
      <c r="Z1442" s="25" t="str">
        <f t="shared" si="174"/>
        <v>Tuesday</v>
      </c>
      <c r="AA1442" s="25" t="str">
        <f t="shared" si="175"/>
        <v>Wednesday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hidden="1" x14ac:dyDescent="0.25">
      <c r="A1443" s="25">
        <f t="shared" si="177"/>
        <v>1442</v>
      </c>
      <c r="B1443" s="25" t="s">
        <v>2059</v>
      </c>
      <c r="C1443" s="45">
        <v>45856</v>
      </c>
      <c r="D1443" s="45">
        <v>45864</v>
      </c>
      <c r="E1443" s="8">
        <v>219</v>
      </c>
      <c r="F1443" s="8">
        <f t="shared" si="171"/>
        <v>19272</v>
      </c>
      <c r="G1443" s="54">
        <f t="shared" si="176"/>
        <v>19272</v>
      </c>
      <c r="H1443" s="25">
        <v>135225</v>
      </c>
      <c r="I1443" s="25" t="s">
        <v>2941</v>
      </c>
      <c r="J1443" s="25">
        <v>1</v>
      </c>
      <c r="K1443" s="25">
        <v>1</v>
      </c>
      <c r="L1443" s="25">
        <f t="shared" si="172"/>
        <v>0</v>
      </c>
      <c r="M1443" s="25" t="s">
        <v>2114</v>
      </c>
      <c r="N1443" s="45">
        <v>45866</v>
      </c>
      <c r="O1443" s="54">
        <v>33039.800000000003</v>
      </c>
      <c r="P1443" s="25" t="s">
        <v>333</v>
      </c>
      <c r="Q1443" s="25">
        <v>58153726212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Banglore</v>
      </c>
      <c r="W1443" s="56"/>
      <c r="X1443" s="45">
        <v>45867</v>
      </c>
      <c r="Y1443" s="25">
        <f t="shared" si="173"/>
        <v>1</v>
      </c>
      <c r="Z1443" s="25" t="str">
        <f t="shared" si="174"/>
        <v>Monday</v>
      </c>
      <c r="AA1443" s="25" t="str">
        <f t="shared" si="175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hidden="1" x14ac:dyDescent="0.25">
      <c r="A1444" s="25">
        <f t="shared" si="177"/>
        <v>1443</v>
      </c>
      <c r="B1444" s="25" t="s">
        <v>2059</v>
      </c>
      <c r="C1444" s="45">
        <v>45856</v>
      </c>
      <c r="D1444" s="45">
        <v>45864</v>
      </c>
      <c r="E1444" s="8">
        <v>153</v>
      </c>
      <c r="F1444" s="8">
        <f t="shared" si="171"/>
        <v>13464</v>
      </c>
      <c r="G1444" s="54">
        <f t="shared" si="176"/>
        <v>26928</v>
      </c>
      <c r="H1444" s="25">
        <v>141717</v>
      </c>
      <c r="I1444" s="25" t="s">
        <v>2942</v>
      </c>
      <c r="J1444" s="25">
        <v>2</v>
      </c>
      <c r="K1444" s="25">
        <v>2</v>
      </c>
      <c r="L1444" s="25">
        <f t="shared" si="172"/>
        <v>0</v>
      </c>
      <c r="M1444" s="25" t="s">
        <v>2109</v>
      </c>
      <c r="N1444" s="45">
        <v>45866</v>
      </c>
      <c r="O1444" s="54">
        <v>34884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73"/>
        <v>1</v>
      </c>
      <c r="Z1444" s="25" t="str">
        <f t="shared" si="174"/>
        <v>Monday</v>
      </c>
      <c r="AA1444" s="25" t="str">
        <f t="shared" si="175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hidden="1" x14ac:dyDescent="0.25">
      <c r="A1445" s="25">
        <f t="shared" si="177"/>
        <v>1444</v>
      </c>
      <c r="B1445" s="25" t="s">
        <v>2059</v>
      </c>
      <c r="C1445" s="45">
        <v>45856</v>
      </c>
      <c r="D1445" s="45">
        <v>45864</v>
      </c>
      <c r="E1445" s="8">
        <v>196.5</v>
      </c>
      <c r="F1445" s="8">
        <f t="shared" si="171"/>
        <v>17292</v>
      </c>
      <c r="G1445" s="54">
        <f t="shared" si="176"/>
        <v>34584</v>
      </c>
      <c r="H1445" s="25">
        <v>142521</v>
      </c>
      <c r="I1445" s="25" t="s">
        <v>2943</v>
      </c>
      <c r="J1445" s="25">
        <v>2</v>
      </c>
      <c r="K1445" s="25">
        <v>2</v>
      </c>
      <c r="L1445" s="25">
        <f t="shared" si="172"/>
        <v>0</v>
      </c>
      <c r="M1445" s="25" t="s">
        <v>2109</v>
      </c>
      <c r="N1445" s="45">
        <v>45866</v>
      </c>
      <c r="O1445" s="54">
        <v>44802</v>
      </c>
      <c r="P1445" s="25" t="s">
        <v>243</v>
      </c>
      <c r="Q1445" s="25">
        <v>58153726466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Mumbai</v>
      </c>
      <c r="W1445" s="56"/>
      <c r="X1445" s="45">
        <v>45867</v>
      </c>
      <c r="Y1445" s="25">
        <f t="shared" si="173"/>
        <v>1</v>
      </c>
      <c r="Z1445" s="25" t="str">
        <f t="shared" si="174"/>
        <v>Monday</v>
      </c>
      <c r="AA1445" s="25" t="str">
        <f t="shared" si="175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hidden="1" x14ac:dyDescent="0.25">
      <c r="A1446" s="25">
        <f t="shared" si="177"/>
        <v>1445</v>
      </c>
      <c r="B1446" s="25" t="s">
        <v>2059</v>
      </c>
      <c r="C1446" s="45">
        <v>45856</v>
      </c>
      <c r="D1446" s="45">
        <v>45864</v>
      </c>
      <c r="E1446" s="8">
        <v>38.5</v>
      </c>
      <c r="F1446" s="8">
        <f t="shared" si="171"/>
        <v>3388</v>
      </c>
      <c r="G1446" s="54">
        <f t="shared" si="176"/>
        <v>6776</v>
      </c>
      <c r="H1446" s="25">
        <v>300306</v>
      </c>
      <c r="I1446" s="25" t="s">
        <v>217</v>
      </c>
      <c r="J1446" s="25">
        <v>2</v>
      </c>
      <c r="K1446" s="25">
        <v>2</v>
      </c>
      <c r="L1446" s="25">
        <f t="shared" si="172"/>
        <v>0</v>
      </c>
      <c r="M1446" s="25" t="s">
        <v>2111</v>
      </c>
      <c r="N1446" s="45">
        <v>45866</v>
      </c>
      <c r="O1446" s="54">
        <v>11935</v>
      </c>
      <c r="P1446" s="25" t="s">
        <v>2053</v>
      </c>
      <c r="Q1446" s="25">
        <v>58153728301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Banglore</v>
      </c>
      <c r="W1446" s="56"/>
      <c r="X1446" s="45">
        <v>45867</v>
      </c>
      <c r="Y1446" s="25">
        <f t="shared" si="173"/>
        <v>1</v>
      </c>
      <c r="Z1446" s="25" t="str">
        <f t="shared" si="174"/>
        <v>Monday</v>
      </c>
      <c r="AA1446" s="25" t="str">
        <f t="shared" si="175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hidden="1" x14ac:dyDescent="0.25">
      <c r="A1447" s="25">
        <f t="shared" si="177"/>
        <v>1446</v>
      </c>
      <c r="B1447" s="25" t="s">
        <v>2059</v>
      </c>
      <c r="C1447" s="45">
        <v>45856</v>
      </c>
      <c r="D1447" s="45">
        <v>45864</v>
      </c>
      <c r="E1447" s="8">
        <v>15.4</v>
      </c>
      <c r="F1447" s="8">
        <f t="shared" si="171"/>
        <v>1355.2</v>
      </c>
      <c r="G1447" s="54">
        <f t="shared" si="176"/>
        <v>2710.4</v>
      </c>
      <c r="H1447" s="25">
        <v>300405</v>
      </c>
      <c r="I1447" s="25" t="s">
        <v>217</v>
      </c>
      <c r="J1447" s="25">
        <v>2</v>
      </c>
      <c r="K1447" s="25">
        <v>2</v>
      </c>
      <c r="L1447" s="25">
        <f t="shared" si="172"/>
        <v>0</v>
      </c>
      <c r="M1447" s="25" t="s">
        <v>2134</v>
      </c>
      <c r="N1447" s="45">
        <v>45867</v>
      </c>
      <c r="O1447" s="54">
        <v>4092</v>
      </c>
      <c r="P1447" s="25" t="s">
        <v>630</v>
      </c>
      <c r="Q1447" s="25">
        <v>58153777916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Gujrat</v>
      </c>
      <c r="W1447" s="56"/>
      <c r="X1447" s="45">
        <v>45868</v>
      </c>
      <c r="Y1447" s="25">
        <f t="shared" si="173"/>
        <v>1</v>
      </c>
      <c r="Z1447" s="25" t="str">
        <f t="shared" si="174"/>
        <v>Tuesday</v>
      </c>
      <c r="AA1447" s="25" t="str">
        <f t="shared" si="175"/>
        <v>Wednesday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hidden="1" x14ac:dyDescent="0.25">
      <c r="A1448" s="25">
        <f t="shared" si="177"/>
        <v>1447</v>
      </c>
      <c r="B1448" s="25" t="s">
        <v>2059</v>
      </c>
      <c r="C1448" s="45">
        <v>45856</v>
      </c>
      <c r="D1448" s="45">
        <v>45864</v>
      </c>
      <c r="E1448" s="8">
        <v>35</v>
      </c>
      <c r="F1448" s="8">
        <f t="shared" si="171"/>
        <v>3080</v>
      </c>
      <c r="G1448" s="54">
        <f t="shared" si="176"/>
        <v>3080</v>
      </c>
      <c r="H1448" s="25">
        <v>300406</v>
      </c>
      <c r="I1448" s="25" t="s">
        <v>217</v>
      </c>
      <c r="J1448" s="25">
        <v>1</v>
      </c>
      <c r="K1448" s="25">
        <v>1</v>
      </c>
      <c r="L1448" s="25">
        <f t="shared" si="172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73"/>
        <v>0</v>
      </c>
      <c r="Z1448" s="25" t="str">
        <f t="shared" si="174"/>
        <v>Monday</v>
      </c>
      <c r="AA1448" s="25" t="str">
        <f t="shared" si="175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hidden="1" x14ac:dyDescent="0.25">
      <c r="A1449" s="25">
        <f t="shared" si="177"/>
        <v>1448</v>
      </c>
      <c r="B1449" s="25" t="s">
        <v>2059</v>
      </c>
      <c r="C1449" s="45">
        <v>45856</v>
      </c>
      <c r="D1449" s="45">
        <v>45864</v>
      </c>
      <c r="E1449" s="8">
        <v>69.3</v>
      </c>
      <c r="F1449" s="8">
        <f t="shared" si="171"/>
        <v>6098.4</v>
      </c>
      <c r="G1449" s="54">
        <f t="shared" si="176"/>
        <v>6098.4</v>
      </c>
      <c r="H1449" s="25">
        <v>300408</v>
      </c>
      <c r="I1449" s="25" t="s">
        <v>1471</v>
      </c>
      <c r="J1449" s="25">
        <v>1</v>
      </c>
      <c r="K1449" s="25">
        <v>1</v>
      </c>
      <c r="L1449" s="25">
        <f t="shared" si="172"/>
        <v>0</v>
      </c>
      <c r="M1449" s="25" t="s">
        <v>2154</v>
      </c>
      <c r="N1449" s="45">
        <v>45866</v>
      </c>
      <c r="O1449" s="54">
        <v>0</v>
      </c>
      <c r="P1449" s="25" t="s">
        <v>17</v>
      </c>
      <c r="Q1449" s="25" t="s">
        <v>637</v>
      </c>
      <c r="R1449" s="25" t="s">
        <v>638</v>
      </c>
      <c r="S1449" s="3" t="s">
        <v>2056</v>
      </c>
      <c r="T1449" s="55" t="s">
        <v>610</v>
      </c>
      <c r="U1449" s="25" t="s">
        <v>19</v>
      </c>
      <c r="V1449" s="25" t="str">
        <f>VLOOKUP(P1449,'Customer List'!B:C,2,)</f>
        <v>Delhi</v>
      </c>
      <c r="W1449" s="56"/>
      <c r="X1449" s="45">
        <v>45866</v>
      </c>
      <c r="Y1449" s="25">
        <f t="shared" si="173"/>
        <v>0</v>
      </c>
      <c r="Z1449" s="25" t="str">
        <f t="shared" si="174"/>
        <v>Monday</v>
      </c>
      <c r="AA1449" s="25" t="str">
        <f t="shared" si="175"/>
        <v>Monday</v>
      </c>
      <c r="AB1449" s="25" t="str">
        <f>VLOOKUP(U1449,'Currency Sheet'!A:C,3,)</f>
        <v>DOLLAR</v>
      </c>
      <c r="AC1449" s="67" t="str">
        <f>VLOOKUP(P1449,'Customer List'!B:D,3,)</f>
        <v>Local</v>
      </c>
    </row>
    <row r="1450" spans="1:29" hidden="1" x14ac:dyDescent="0.25">
      <c r="A1450" s="25">
        <f t="shared" si="177"/>
        <v>1449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171"/>
        <v>3080</v>
      </c>
      <c r="G1450" s="54">
        <f t="shared" si="176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172"/>
        <v>0</v>
      </c>
      <c r="M1450" s="25" t="s">
        <v>2193</v>
      </c>
      <c r="N1450" s="45">
        <v>45871</v>
      </c>
      <c r="O1450" s="54">
        <v>5425</v>
      </c>
      <c r="P1450" s="25" t="s">
        <v>1048</v>
      </c>
      <c r="Q1450" s="25">
        <v>58153984534</v>
      </c>
      <c r="R1450" s="25" t="s">
        <v>41</v>
      </c>
      <c r="S1450" s="3">
        <v>4</v>
      </c>
      <c r="T1450" s="55"/>
      <c r="U1450" s="25" t="s">
        <v>19</v>
      </c>
      <c r="V1450" s="25" t="str">
        <f>VLOOKUP(P1450,'Customer List'!B:C,2,)</f>
        <v>Banglore</v>
      </c>
      <c r="W1450" s="56"/>
      <c r="X1450" s="45">
        <v>45873</v>
      </c>
      <c r="Y1450" s="25">
        <f t="shared" si="173"/>
        <v>2</v>
      </c>
      <c r="Z1450" s="25" t="str">
        <f t="shared" si="174"/>
        <v>Saturday</v>
      </c>
      <c r="AA1450" s="25" t="str">
        <f t="shared" si="175"/>
        <v>Monday</v>
      </c>
      <c r="AB1450" s="25" t="str">
        <f>VLOOKUP(U1450,'Currency Sheet'!A:C,3,)</f>
        <v>DOLLAR</v>
      </c>
      <c r="AC1450" s="67" t="str">
        <f>VLOOKUP(P1450,'Customer List'!B:D,3,)</f>
        <v>OutStation</v>
      </c>
    </row>
    <row r="1451" spans="1:29" hidden="1" x14ac:dyDescent="0.25">
      <c r="A1451" s="25">
        <f t="shared" si="177"/>
        <v>1450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171"/>
        <v>6098.4</v>
      </c>
      <c r="G1451" s="54">
        <f t="shared" si="176"/>
        <v>6098.4</v>
      </c>
      <c r="H1451" s="25">
        <v>300408</v>
      </c>
      <c r="I1451" s="25" t="s">
        <v>1471</v>
      </c>
      <c r="J1451" s="25">
        <v>1</v>
      </c>
      <c r="K1451" s="25"/>
      <c r="L1451" s="25">
        <f t="shared" si="172"/>
        <v>1</v>
      </c>
      <c r="M1451" s="25"/>
      <c r="N1451" s="45"/>
      <c r="O1451" s="54"/>
      <c r="P1451" s="25" t="s">
        <v>2031</v>
      </c>
      <c r="Q1451" s="25"/>
      <c r="R1451" s="25"/>
      <c r="S1451" s="3" t="s">
        <v>2056</v>
      </c>
      <c r="T1451" s="55" t="s">
        <v>2159</v>
      </c>
      <c r="U1451" s="25" t="s">
        <v>19</v>
      </c>
      <c r="V1451" s="25" t="str">
        <f>VLOOKUP(P1451,'Customer List'!B:C,2,)</f>
        <v>STOCK</v>
      </c>
      <c r="W1451" s="56" t="s">
        <v>1149</v>
      </c>
      <c r="X1451" s="45"/>
      <c r="Y1451" s="25" t="str">
        <f t="shared" si="173"/>
        <v/>
      </c>
      <c r="Z1451" s="25" t="str">
        <f t="shared" si="174"/>
        <v/>
      </c>
      <c r="AA1451" s="25" t="str">
        <f t="shared" si="175"/>
        <v/>
      </c>
      <c r="AB1451" s="25" t="str">
        <f>VLOOKUP(U1451,'Currency Sheet'!A:C,3,)</f>
        <v>DOLLAR</v>
      </c>
      <c r="AC1451" s="67" t="str">
        <f>VLOOKUP(P1451,'Customer List'!B:D,3,)</f>
        <v>STOCK</v>
      </c>
    </row>
    <row r="1452" spans="1:29" hidden="1" x14ac:dyDescent="0.25">
      <c r="A1452" s="25">
        <f t="shared" si="177"/>
        <v>1451</v>
      </c>
      <c r="B1452" s="25" t="s">
        <v>2059</v>
      </c>
      <c r="C1452" s="45">
        <v>45856</v>
      </c>
      <c r="D1452" s="45">
        <v>45864</v>
      </c>
      <c r="E1452" s="8">
        <v>187.6</v>
      </c>
      <c r="F1452" s="8">
        <f t="shared" si="171"/>
        <v>16508.8</v>
      </c>
      <c r="G1452" s="54">
        <f t="shared" si="176"/>
        <v>16508.8</v>
      </c>
      <c r="H1452" s="25">
        <v>300416</v>
      </c>
      <c r="I1452" s="25" t="s">
        <v>2944</v>
      </c>
      <c r="J1452" s="25">
        <v>1</v>
      </c>
      <c r="K1452" s="25">
        <v>1</v>
      </c>
      <c r="L1452" s="25">
        <f t="shared" si="172"/>
        <v>0</v>
      </c>
      <c r="M1452" s="25" t="s">
        <v>2126</v>
      </c>
      <c r="N1452" s="45">
        <v>45866</v>
      </c>
      <c r="O1452" s="54">
        <v>22914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73"/>
        <v>0</v>
      </c>
      <c r="Z1452" s="25" t="str">
        <f t="shared" si="174"/>
        <v>Monday</v>
      </c>
      <c r="AA1452" s="25" t="str">
        <f t="shared" si="175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hidden="1" x14ac:dyDescent="0.25">
      <c r="A1453" s="25">
        <f t="shared" si="177"/>
        <v>1452</v>
      </c>
      <c r="B1453" s="25" t="s">
        <v>2059</v>
      </c>
      <c r="C1453" s="45">
        <v>45856</v>
      </c>
      <c r="D1453" s="45">
        <v>45864</v>
      </c>
      <c r="E1453" s="8">
        <v>194.6</v>
      </c>
      <c r="F1453" s="8">
        <f t="shared" si="171"/>
        <v>17124.8</v>
      </c>
      <c r="G1453" s="54">
        <f t="shared" si="176"/>
        <v>17124.8</v>
      </c>
      <c r="H1453" s="25">
        <v>300420</v>
      </c>
      <c r="I1453" s="25" t="s">
        <v>2945</v>
      </c>
      <c r="J1453" s="25">
        <v>1</v>
      </c>
      <c r="K1453" s="25">
        <v>1</v>
      </c>
      <c r="L1453" s="25">
        <f t="shared" si="172"/>
        <v>0</v>
      </c>
      <c r="M1453" s="25" t="s">
        <v>2126</v>
      </c>
      <c r="N1453" s="45">
        <v>45866</v>
      </c>
      <c r="O1453" s="54">
        <v>23769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73"/>
        <v>0</v>
      </c>
      <c r="Z1453" s="25" t="str">
        <f t="shared" si="174"/>
        <v>Monday</v>
      </c>
      <c r="AA1453" s="25" t="str">
        <f t="shared" si="175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hidden="1" x14ac:dyDescent="0.25">
      <c r="A1454" s="25">
        <f t="shared" si="177"/>
        <v>1453</v>
      </c>
      <c r="B1454" s="25" t="s">
        <v>2059</v>
      </c>
      <c r="C1454" s="45">
        <v>45856</v>
      </c>
      <c r="D1454" s="45">
        <v>45864</v>
      </c>
      <c r="E1454" s="8">
        <v>204.4</v>
      </c>
      <c r="F1454" s="8">
        <f t="shared" si="171"/>
        <v>17987.2</v>
      </c>
      <c r="G1454" s="54">
        <f t="shared" si="176"/>
        <v>17987.2</v>
      </c>
      <c r="H1454" s="25">
        <v>300426</v>
      </c>
      <c r="I1454" s="25" t="s">
        <v>2946</v>
      </c>
      <c r="J1454" s="25">
        <v>1</v>
      </c>
      <c r="K1454" s="25">
        <v>1</v>
      </c>
      <c r="L1454" s="25">
        <f t="shared" si="172"/>
        <v>0</v>
      </c>
      <c r="M1454" s="25" t="s">
        <v>2126</v>
      </c>
      <c r="N1454" s="45">
        <v>45866</v>
      </c>
      <c r="O1454" s="54">
        <v>24966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73"/>
        <v>0</v>
      </c>
      <c r="Z1454" s="25" t="str">
        <f t="shared" si="174"/>
        <v>Monday</v>
      </c>
      <c r="AA1454" s="25" t="str">
        <f t="shared" si="175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hidden="1" x14ac:dyDescent="0.25">
      <c r="A1455" s="25">
        <f t="shared" si="177"/>
        <v>1454</v>
      </c>
      <c r="B1455" s="25" t="s">
        <v>2059</v>
      </c>
      <c r="C1455" s="45">
        <v>45856</v>
      </c>
      <c r="D1455" s="45">
        <v>45864</v>
      </c>
      <c r="E1455" s="8">
        <v>285.75</v>
      </c>
      <c r="F1455" s="8">
        <f t="shared" si="171"/>
        <v>25146</v>
      </c>
      <c r="G1455" s="54">
        <f t="shared" si="176"/>
        <v>25146</v>
      </c>
      <c r="H1455" s="25">
        <v>300434</v>
      </c>
      <c r="I1455" s="25" t="s">
        <v>2947</v>
      </c>
      <c r="J1455" s="25">
        <v>1</v>
      </c>
      <c r="K1455" s="25">
        <v>1</v>
      </c>
      <c r="L1455" s="25">
        <f t="shared" si="172"/>
        <v>0</v>
      </c>
      <c r="M1455" s="25" t="s">
        <v>2126</v>
      </c>
      <c r="N1455" s="45">
        <v>45866</v>
      </c>
      <c r="O1455" s="54">
        <v>32575.5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73"/>
        <v>0</v>
      </c>
      <c r="Z1455" s="25" t="str">
        <f t="shared" si="174"/>
        <v>Monday</v>
      </c>
      <c r="AA1455" s="25" t="str">
        <f t="shared" si="175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hidden="1" x14ac:dyDescent="0.25">
      <c r="A1456" s="25">
        <f t="shared" si="177"/>
        <v>1455</v>
      </c>
      <c r="B1456" s="25" t="s">
        <v>2059</v>
      </c>
      <c r="C1456" s="45">
        <v>45856</v>
      </c>
      <c r="D1456" s="45">
        <v>45864</v>
      </c>
      <c r="E1456" s="8">
        <v>309.75</v>
      </c>
      <c r="F1456" s="8">
        <f t="shared" si="171"/>
        <v>27258</v>
      </c>
      <c r="G1456" s="54">
        <f t="shared" si="176"/>
        <v>27258</v>
      </c>
      <c r="H1456" s="25">
        <v>300448</v>
      </c>
      <c r="I1456" s="25" t="s">
        <v>1489</v>
      </c>
      <c r="J1456" s="25">
        <v>1</v>
      </c>
      <c r="K1456" s="25">
        <v>1</v>
      </c>
      <c r="L1456" s="25">
        <f t="shared" si="172"/>
        <v>0</v>
      </c>
      <c r="M1456" s="25" t="s">
        <v>2126</v>
      </c>
      <c r="N1456" s="45">
        <v>45866</v>
      </c>
      <c r="O1456" s="54">
        <v>35311.5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173"/>
        <v>0</v>
      </c>
      <c r="Z1456" s="25" t="str">
        <f t="shared" si="174"/>
        <v>Monday</v>
      </c>
      <c r="AA1456" s="25" t="str">
        <f t="shared" si="175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hidden="1" x14ac:dyDescent="0.25">
      <c r="A1457" s="25">
        <f t="shared" si="177"/>
        <v>1456</v>
      </c>
      <c r="B1457" s="25" t="s">
        <v>2059</v>
      </c>
      <c r="C1457" s="45">
        <v>45856</v>
      </c>
      <c r="D1457" s="45">
        <v>45864</v>
      </c>
      <c r="E1457" s="8">
        <v>19.600000000000001</v>
      </c>
      <c r="F1457" s="8">
        <f t="shared" si="171"/>
        <v>1724.8000000000002</v>
      </c>
      <c r="G1457" s="54">
        <f t="shared" si="176"/>
        <v>3449.6000000000004</v>
      </c>
      <c r="H1457" s="25">
        <v>300507</v>
      </c>
      <c r="I1457" s="25" t="s">
        <v>1708</v>
      </c>
      <c r="J1457" s="25">
        <v>2</v>
      </c>
      <c r="K1457" s="25">
        <v>2</v>
      </c>
      <c r="L1457" s="25">
        <f t="shared" si="172"/>
        <v>0</v>
      </c>
      <c r="M1457" s="25" t="s">
        <v>2134</v>
      </c>
      <c r="N1457" s="45">
        <v>45867</v>
      </c>
      <c r="O1457" s="54">
        <v>5208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73"/>
        <v>1</v>
      </c>
      <c r="Z1457" s="25" t="str">
        <f t="shared" si="174"/>
        <v>Tuesday</v>
      </c>
      <c r="AA1457" s="25" t="str">
        <f t="shared" si="175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hidden="1" x14ac:dyDescent="0.25">
      <c r="A1458" s="25">
        <f t="shared" si="177"/>
        <v>1457</v>
      </c>
      <c r="B1458" s="25" t="s">
        <v>2059</v>
      </c>
      <c r="C1458" s="45">
        <v>45856</v>
      </c>
      <c r="D1458" s="45">
        <v>45864</v>
      </c>
      <c r="E1458" s="8">
        <v>100.1</v>
      </c>
      <c r="F1458" s="8">
        <f t="shared" si="171"/>
        <v>8808.7999999999993</v>
      </c>
      <c r="G1458" s="54">
        <f t="shared" si="176"/>
        <v>8808.7999999999993</v>
      </c>
      <c r="H1458" s="25">
        <v>301813</v>
      </c>
      <c r="I1458" s="25" t="s">
        <v>89</v>
      </c>
      <c r="J1458" s="25">
        <v>1</v>
      </c>
      <c r="K1458" s="25">
        <v>1</v>
      </c>
      <c r="L1458" s="25">
        <f t="shared" si="172"/>
        <v>0</v>
      </c>
      <c r="M1458" s="25" t="s">
        <v>2134</v>
      </c>
      <c r="N1458" s="45">
        <v>45867</v>
      </c>
      <c r="O1458" s="54">
        <v>13299</v>
      </c>
      <c r="P1458" s="25" t="s">
        <v>630</v>
      </c>
      <c r="Q1458" s="25">
        <v>58153777916</v>
      </c>
      <c r="R1458" s="25" t="s">
        <v>41</v>
      </c>
      <c r="S1458" s="3" t="s">
        <v>2056</v>
      </c>
      <c r="T1458" s="55"/>
      <c r="U1458" s="25" t="s">
        <v>19</v>
      </c>
      <c r="V1458" s="25" t="str">
        <f>VLOOKUP(P1458,'Customer List'!B:C,2,)</f>
        <v>Gujrat</v>
      </c>
      <c r="W1458" s="56"/>
      <c r="X1458" s="45">
        <v>45868</v>
      </c>
      <c r="Y1458" s="25">
        <f t="shared" si="173"/>
        <v>1</v>
      </c>
      <c r="Z1458" s="25" t="str">
        <f t="shared" si="174"/>
        <v>Tuesday</v>
      </c>
      <c r="AA1458" s="25" t="str">
        <f t="shared" si="175"/>
        <v>Wednesday</v>
      </c>
      <c r="AB1458" s="25" t="str">
        <f>VLOOKUP(U1458,'Currency Sheet'!A:C,3,)</f>
        <v>DOLLAR</v>
      </c>
      <c r="AC1458" s="67" t="str">
        <f>VLOOKUP(P1458,'Customer List'!B:D,3,)</f>
        <v>OutStation</v>
      </c>
    </row>
    <row r="1459" spans="1:29" hidden="1" x14ac:dyDescent="0.25">
      <c r="A1459" s="25">
        <f t="shared" si="177"/>
        <v>1458</v>
      </c>
      <c r="B1459" s="25" t="s">
        <v>2059</v>
      </c>
      <c r="C1459" s="45">
        <v>45856</v>
      </c>
      <c r="D1459" s="45">
        <v>45864</v>
      </c>
      <c r="E1459" s="8">
        <v>60.9</v>
      </c>
      <c r="F1459" s="8">
        <f t="shared" si="171"/>
        <v>5359.2</v>
      </c>
      <c r="G1459" s="54">
        <f t="shared" si="176"/>
        <v>5359.2</v>
      </c>
      <c r="H1459" s="25">
        <v>301817</v>
      </c>
      <c r="I1459" s="25" t="s">
        <v>2948</v>
      </c>
      <c r="J1459" s="25">
        <v>1</v>
      </c>
      <c r="K1459" s="25">
        <v>1</v>
      </c>
      <c r="L1459" s="25">
        <f t="shared" si="172"/>
        <v>0</v>
      </c>
      <c r="M1459" s="25" t="s">
        <v>2104</v>
      </c>
      <c r="N1459" s="45">
        <v>45868</v>
      </c>
      <c r="O1459" s="54">
        <v>0</v>
      </c>
      <c r="P1459" s="25" t="s">
        <v>1055</v>
      </c>
      <c r="Q1459" s="25" t="s">
        <v>2078</v>
      </c>
      <c r="R1459" s="25" t="s">
        <v>638</v>
      </c>
      <c r="S1459" s="3" t="s">
        <v>2056</v>
      </c>
      <c r="T1459" s="55" t="s">
        <v>2102</v>
      </c>
      <c r="U1459" s="25" t="s">
        <v>19</v>
      </c>
      <c r="V1459" s="25" t="str">
        <f>VLOOKUP(P1459,'Customer List'!B:C,2,)</f>
        <v>Delhi</v>
      </c>
      <c r="W1459" s="56"/>
      <c r="X1459" s="45">
        <v>45868</v>
      </c>
      <c r="Y1459" s="25">
        <f t="shared" si="173"/>
        <v>0</v>
      </c>
      <c r="Z1459" s="25" t="str">
        <f t="shared" si="174"/>
        <v>Wednesday</v>
      </c>
      <c r="AA1459" s="25" t="str">
        <f t="shared" si="175"/>
        <v>Wednesday</v>
      </c>
      <c r="AB1459" s="25" t="str">
        <f>VLOOKUP(U1459,'Currency Sheet'!A:C,3,)</f>
        <v>DOLLAR</v>
      </c>
      <c r="AC1459" s="67" t="str">
        <f>VLOOKUP(P1459,'Customer List'!B:D,3,)</f>
        <v>Local</v>
      </c>
    </row>
    <row r="1460" spans="1:29" hidden="1" x14ac:dyDescent="0.25">
      <c r="A1460" s="25">
        <f t="shared" si="177"/>
        <v>1459</v>
      </c>
      <c r="B1460" s="25" t="s">
        <v>2059</v>
      </c>
      <c r="C1460" s="45">
        <v>45856</v>
      </c>
      <c r="D1460" s="45">
        <v>45864</v>
      </c>
      <c r="E1460" s="8">
        <v>163.1</v>
      </c>
      <c r="F1460" s="8">
        <f t="shared" si="171"/>
        <v>14352.8</v>
      </c>
      <c r="G1460" s="54">
        <f t="shared" si="176"/>
        <v>14352.8</v>
      </c>
      <c r="H1460" s="25">
        <v>302006</v>
      </c>
      <c r="I1460" s="25" t="s">
        <v>2842</v>
      </c>
      <c r="J1460" s="25">
        <v>1</v>
      </c>
      <c r="K1460" s="25">
        <v>1</v>
      </c>
      <c r="L1460" s="25">
        <f t="shared" si="172"/>
        <v>0</v>
      </c>
      <c r="M1460" s="25" t="s">
        <v>2111</v>
      </c>
      <c r="N1460" s="45">
        <v>45866</v>
      </c>
      <c r="O1460" s="54">
        <v>25280.5</v>
      </c>
      <c r="P1460" s="25" t="s">
        <v>2053</v>
      </c>
      <c r="Q1460" s="25">
        <v>58153728301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Banglore</v>
      </c>
      <c r="W1460" s="56"/>
      <c r="X1460" s="45">
        <v>45867</v>
      </c>
      <c r="Y1460" s="25">
        <f t="shared" si="173"/>
        <v>1</v>
      </c>
      <c r="Z1460" s="25" t="str">
        <f t="shared" si="174"/>
        <v>Monday</v>
      </c>
      <c r="AA1460" s="25" t="str">
        <f t="shared" si="175"/>
        <v>Tuesday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hidden="1" x14ac:dyDescent="0.25">
      <c r="A1461" s="25">
        <f t="shared" si="177"/>
        <v>1460</v>
      </c>
      <c r="B1461" s="25" t="s">
        <v>2059</v>
      </c>
      <c r="C1461" s="45">
        <v>45856</v>
      </c>
      <c r="D1461" s="45">
        <v>45864</v>
      </c>
      <c r="E1461" s="8">
        <v>285</v>
      </c>
      <c r="F1461" s="8">
        <f t="shared" si="171"/>
        <v>25080</v>
      </c>
      <c r="G1461" s="54">
        <f t="shared" si="176"/>
        <v>25080</v>
      </c>
      <c r="H1461" s="25">
        <v>302340</v>
      </c>
      <c r="I1461" s="25" t="s">
        <v>1399</v>
      </c>
      <c r="J1461" s="25">
        <v>1</v>
      </c>
      <c r="K1461" s="25">
        <v>1</v>
      </c>
      <c r="L1461" s="25">
        <f t="shared" si="172"/>
        <v>0</v>
      </c>
      <c r="M1461" s="25" t="s">
        <v>2103</v>
      </c>
      <c r="N1461" s="45">
        <v>45868</v>
      </c>
      <c r="O1461" s="54">
        <v>36100</v>
      </c>
      <c r="P1461" s="25" t="s">
        <v>214</v>
      </c>
      <c r="Q1461" s="25" t="s">
        <v>1131</v>
      </c>
      <c r="R1461" s="25" t="s">
        <v>1131</v>
      </c>
      <c r="S1461" s="3" t="s">
        <v>2056</v>
      </c>
      <c r="T1461" s="55"/>
      <c r="U1461" s="25" t="s">
        <v>19</v>
      </c>
      <c r="V1461" s="25" t="str">
        <f>VLOOKUP(P1461,'Customer List'!B:C,2,)</f>
        <v>Delhi</v>
      </c>
      <c r="W1461" s="56"/>
      <c r="X1461" s="45"/>
      <c r="Y1461" s="25" t="str">
        <f t="shared" si="173"/>
        <v/>
      </c>
      <c r="Z1461" s="25" t="str">
        <f t="shared" si="174"/>
        <v>Wednesday</v>
      </c>
      <c r="AA1461" s="25" t="str">
        <f t="shared" si="175"/>
        <v/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hidden="1" x14ac:dyDescent="0.25">
      <c r="A1462" s="25">
        <f t="shared" si="177"/>
        <v>1461</v>
      </c>
      <c r="B1462" s="25" t="s">
        <v>2059</v>
      </c>
      <c r="C1462" s="45">
        <v>45856</v>
      </c>
      <c r="D1462" s="45">
        <v>45864</v>
      </c>
      <c r="E1462" s="8">
        <v>90.3</v>
      </c>
      <c r="F1462" s="8">
        <f t="shared" si="171"/>
        <v>7946.4</v>
      </c>
      <c r="G1462" s="54">
        <f t="shared" si="176"/>
        <v>7946.4</v>
      </c>
      <c r="H1462" s="25">
        <v>302607</v>
      </c>
      <c r="I1462" s="25" t="s">
        <v>2949</v>
      </c>
      <c r="J1462" s="25">
        <v>1</v>
      </c>
      <c r="K1462" s="25">
        <v>1</v>
      </c>
      <c r="L1462" s="25">
        <f t="shared" si="172"/>
        <v>0</v>
      </c>
      <c r="M1462" s="25" t="s">
        <v>2134</v>
      </c>
      <c r="N1462" s="45">
        <v>45867</v>
      </c>
      <c r="O1462" s="54">
        <v>11997</v>
      </c>
      <c r="P1462" s="25" t="s">
        <v>630</v>
      </c>
      <c r="Q1462" s="25">
        <v>58153777916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Gujrat</v>
      </c>
      <c r="W1462" s="56"/>
      <c r="X1462" s="45">
        <v>45868</v>
      </c>
      <c r="Y1462" s="25">
        <f t="shared" si="173"/>
        <v>1</v>
      </c>
      <c r="Z1462" s="25" t="str">
        <f t="shared" si="174"/>
        <v>Tuesday</v>
      </c>
      <c r="AA1462" s="25" t="str">
        <f t="shared" si="175"/>
        <v>Wednesday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hidden="1" x14ac:dyDescent="0.25">
      <c r="A1463" s="25">
        <f t="shared" si="177"/>
        <v>1462</v>
      </c>
      <c r="B1463" s="25" t="s">
        <v>2059</v>
      </c>
      <c r="C1463" s="45">
        <v>45856</v>
      </c>
      <c r="D1463" s="45">
        <v>45864</v>
      </c>
      <c r="E1463" s="8">
        <v>100.1</v>
      </c>
      <c r="F1463" s="8">
        <f t="shared" si="171"/>
        <v>8808.7999999999993</v>
      </c>
      <c r="G1463" s="54">
        <f t="shared" si="176"/>
        <v>8808.7999999999993</v>
      </c>
      <c r="H1463" s="25">
        <v>302611</v>
      </c>
      <c r="I1463" s="25" t="s">
        <v>2950</v>
      </c>
      <c r="J1463" s="25">
        <v>1</v>
      </c>
      <c r="K1463" s="25">
        <v>1</v>
      </c>
      <c r="L1463" s="25">
        <f t="shared" si="172"/>
        <v>0</v>
      </c>
      <c r="M1463" s="25" t="s">
        <v>2100</v>
      </c>
      <c r="N1463" s="45">
        <v>45868</v>
      </c>
      <c r="O1463" s="54">
        <v>13742.3</v>
      </c>
      <c r="P1463" s="25" t="s">
        <v>1055</v>
      </c>
      <c r="Q1463" s="25" t="s">
        <v>2078</v>
      </c>
      <c r="R1463" s="25" t="s">
        <v>638</v>
      </c>
      <c r="S1463" s="3" t="s">
        <v>2056</v>
      </c>
      <c r="T1463" s="55" t="s">
        <v>2101</v>
      </c>
      <c r="U1463" s="25" t="s">
        <v>19</v>
      </c>
      <c r="V1463" s="25" t="str">
        <f>VLOOKUP(P1463,'Customer List'!B:C,2,)</f>
        <v>Delhi</v>
      </c>
      <c r="W1463" s="56"/>
      <c r="X1463" s="45">
        <v>45868</v>
      </c>
      <c r="Y1463" s="25">
        <f t="shared" si="173"/>
        <v>0</v>
      </c>
      <c r="Z1463" s="25" t="str">
        <f t="shared" si="174"/>
        <v>Wednesday</v>
      </c>
      <c r="AA1463" s="25" t="str">
        <f t="shared" si="175"/>
        <v>Wednesday</v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hidden="1" x14ac:dyDescent="0.25">
      <c r="A1464" s="25">
        <f t="shared" si="177"/>
        <v>1463</v>
      </c>
      <c r="B1464" s="25" t="s">
        <v>2059</v>
      </c>
      <c r="C1464" s="45">
        <v>45856</v>
      </c>
      <c r="D1464" s="45">
        <v>45864</v>
      </c>
      <c r="E1464" s="8">
        <v>217.7</v>
      </c>
      <c r="F1464" s="8">
        <f t="shared" si="171"/>
        <v>19157.599999999999</v>
      </c>
      <c r="G1464" s="54">
        <f t="shared" si="176"/>
        <v>19157.599999999999</v>
      </c>
      <c r="H1464" s="25">
        <v>302614</v>
      </c>
      <c r="I1464" s="25" t="s">
        <v>2951</v>
      </c>
      <c r="J1464" s="25">
        <v>1</v>
      </c>
      <c r="K1464" s="25">
        <v>1</v>
      </c>
      <c r="L1464" s="25">
        <f t="shared" si="172"/>
        <v>0</v>
      </c>
      <c r="M1464" s="25" t="s">
        <v>2131</v>
      </c>
      <c r="N1464" s="45">
        <v>45867</v>
      </c>
      <c r="O1464" s="54">
        <v>28923</v>
      </c>
      <c r="P1464" s="25" t="s">
        <v>893</v>
      </c>
      <c r="Q1464" s="25">
        <v>58153772773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Banglore</v>
      </c>
      <c r="W1464" s="56"/>
      <c r="X1464" s="45">
        <v>45868</v>
      </c>
      <c r="Y1464" s="25">
        <f t="shared" si="173"/>
        <v>1</v>
      </c>
      <c r="Z1464" s="25" t="str">
        <f t="shared" si="174"/>
        <v>Tuesday</v>
      </c>
      <c r="AA1464" s="25" t="str">
        <f t="shared" si="175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hidden="1" x14ac:dyDescent="0.25">
      <c r="A1465" s="25">
        <f t="shared" si="177"/>
        <v>1464</v>
      </c>
      <c r="B1465" s="25" t="s">
        <v>2059</v>
      </c>
      <c r="C1465" s="45">
        <v>45856</v>
      </c>
      <c r="D1465" s="45">
        <v>45864</v>
      </c>
      <c r="E1465" s="8">
        <v>77</v>
      </c>
      <c r="F1465" s="8">
        <f t="shared" si="171"/>
        <v>6776</v>
      </c>
      <c r="G1465" s="54">
        <f t="shared" si="176"/>
        <v>6776</v>
      </c>
      <c r="H1465" s="25">
        <v>302933</v>
      </c>
      <c r="I1465" s="25" t="s">
        <v>1645</v>
      </c>
      <c r="J1465" s="25">
        <v>1</v>
      </c>
      <c r="K1465" s="25">
        <v>1</v>
      </c>
      <c r="L1465" s="25">
        <f t="shared" si="172"/>
        <v>0</v>
      </c>
      <c r="M1465" s="25" t="s">
        <v>2135</v>
      </c>
      <c r="N1465" s="45">
        <v>45867</v>
      </c>
      <c r="O1465" s="54">
        <v>12446.5</v>
      </c>
      <c r="P1465" s="25" t="s">
        <v>2054</v>
      </c>
      <c r="Q1465" s="25">
        <v>58153772681</v>
      </c>
      <c r="R1465" s="25" t="s">
        <v>41</v>
      </c>
      <c r="S1465" s="3" t="s">
        <v>2056</v>
      </c>
      <c r="T1465" s="55"/>
      <c r="U1465" s="25" t="s">
        <v>19</v>
      </c>
      <c r="V1465" s="25" t="str">
        <f>VLOOKUP(P1465,'Customer List'!B:C,2,)</f>
        <v>Guntur</v>
      </c>
      <c r="W1465" s="56"/>
      <c r="X1465" s="45">
        <v>45869</v>
      </c>
      <c r="Y1465" s="25">
        <f t="shared" si="173"/>
        <v>2</v>
      </c>
      <c r="Z1465" s="25" t="str">
        <f t="shared" si="174"/>
        <v>Tuesday</v>
      </c>
      <c r="AA1465" s="25" t="str">
        <f t="shared" si="175"/>
        <v>Thursday</v>
      </c>
      <c r="AB1465" s="25" t="str">
        <f>VLOOKUP(U1465,'Currency Sheet'!A:C,3,)</f>
        <v>DOLLAR</v>
      </c>
      <c r="AC1465" s="67" t="str">
        <f>VLOOKUP(P1465,'Customer List'!B:D,3,)</f>
        <v>OutStation</v>
      </c>
    </row>
    <row r="1466" spans="1:29" hidden="1" x14ac:dyDescent="0.25">
      <c r="A1466" s="25">
        <f t="shared" si="177"/>
        <v>1465</v>
      </c>
      <c r="B1466" s="25" t="s">
        <v>2059</v>
      </c>
      <c r="C1466" s="45">
        <v>45856</v>
      </c>
      <c r="D1466" s="45">
        <v>45864</v>
      </c>
      <c r="E1466" s="8">
        <v>176.4</v>
      </c>
      <c r="F1466" s="8">
        <f t="shared" si="171"/>
        <v>15523.2</v>
      </c>
      <c r="G1466" s="54">
        <f t="shared" si="176"/>
        <v>15523.2</v>
      </c>
      <c r="H1466" s="25">
        <v>303706</v>
      </c>
      <c r="I1466" s="25" t="s">
        <v>1695</v>
      </c>
      <c r="J1466" s="25">
        <v>1</v>
      </c>
      <c r="K1466" s="25">
        <v>1</v>
      </c>
      <c r="L1466" s="25">
        <f t="shared" si="172"/>
        <v>0</v>
      </c>
      <c r="M1466" s="25" t="s">
        <v>2126</v>
      </c>
      <c r="N1466" s="45">
        <v>45866</v>
      </c>
      <c r="O1466" s="54">
        <v>21546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73"/>
        <v>0</v>
      </c>
      <c r="Z1466" s="25" t="str">
        <f t="shared" si="174"/>
        <v>Monday</v>
      </c>
      <c r="AA1466" s="25" t="str">
        <f t="shared" si="175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hidden="1" x14ac:dyDescent="0.25">
      <c r="A1467" s="25">
        <f t="shared" si="177"/>
        <v>1466</v>
      </c>
      <c r="B1467" s="25" t="s">
        <v>2059</v>
      </c>
      <c r="C1467" s="45">
        <v>45856</v>
      </c>
      <c r="D1467" s="45">
        <v>45864</v>
      </c>
      <c r="E1467" s="8">
        <v>250.6</v>
      </c>
      <c r="F1467" s="8">
        <f t="shared" si="171"/>
        <v>22052.799999999999</v>
      </c>
      <c r="G1467" s="54">
        <f t="shared" si="176"/>
        <v>22052.799999999999</v>
      </c>
      <c r="H1467" s="25">
        <v>303924</v>
      </c>
      <c r="I1467" s="25" t="s">
        <v>2851</v>
      </c>
      <c r="J1467" s="25">
        <v>1</v>
      </c>
      <c r="K1467" s="25">
        <v>1</v>
      </c>
      <c r="L1467" s="25">
        <f t="shared" si="172"/>
        <v>0</v>
      </c>
      <c r="M1467" s="25" t="s">
        <v>2126</v>
      </c>
      <c r="N1467" s="45">
        <v>45866</v>
      </c>
      <c r="O1467" s="54">
        <v>30609</v>
      </c>
      <c r="P1467" s="25" t="s">
        <v>17</v>
      </c>
      <c r="Q1467" s="25" t="s">
        <v>637</v>
      </c>
      <c r="R1467" s="25" t="s">
        <v>638</v>
      </c>
      <c r="S1467" s="3" t="s">
        <v>2056</v>
      </c>
      <c r="T1467" s="55"/>
      <c r="U1467" s="25" t="s">
        <v>19</v>
      </c>
      <c r="V1467" s="25" t="str">
        <f>VLOOKUP(P1467,'Customer List'!B:C,2,)</f>
        <v>Delhi</v>
      </c>
      <c r="W1467" s="56"/>
      <c r="X1467" s="45">
        <v>45866</v>
      </c>
      <c r="Y1467" s="25">
        <f t="shared" si="173"/>
        <v>0</v>
      </c>
      <c r="Z1467" s="25" t="str">
        <f t="shared" si="174"/>
        <v>Monday</v>
      </c>
      <c r="AA1467" s="25" t="str">
        <f t="shared" si="175"/>
        <v>Monday</v>
      </c>
      <c r="AB1467" s="25" t="str">
        <f>VLOOKUP(U1467,'Currency Sheet'!A:C,3,)</f>
        <v>DOLLAR</v>
      </c>
      <c r="AC1467" s="67" t="str">
        <f>VLOOKUP(P1467,'Customer List'!B:D,3,)</f>
        <v>Local</v>
      </c>
    </row>
    <row r="1468" spans="1:29" hidden="1" x14ac:dyDescent="0.25">
      <c r="A1468" s="25">
        <f t="shared" si="177"/>
        <v>1467</v>
      </c>
      <c r="B1468" s="25" t="s">
        <v>2059</v>
      </c>
      <c r="C1468" s="45">
        <v>45856</v>
      </c>
      <c r="D1468" s="45">
        <v>45864</v>
      </c>
      <c r="E1468" s="8">
        <v>73.5</v>
      </c>
      <c r="F1468" s="8">
        <f t="shared" si="171"/>
        <v>6468</v>
      </c>
      <c r="G1468" s="54">
        <f t="shared" si="176"/>
        <v>6468</v>
      </c>
      <c r="H1468" s="25">
        <v>304012</v>
      </c>
      <c r="I1468" s="25" t="s">
        <v>1479</v>
      </c>
      <c r="J1468" s="25">
        <v>1</v>
      </c>
      <c r="K1468" s="25">
        <v>1</v>
      </c>
      <c r="L1468" s="25">
        <f t="shared" si="172"/>
        <v>0</v>
      </c>
      <c r="M1468" s="25" t="s">
        <v>2110</v>
      </c>
      <c r="N1468" s="45">
        <v>45866</v>
      </c>
      <c r="O1468" s="54">
        <v>8977.5</v>
      </c>
      <c r="P1468" s="25" t="s">
        <v>243</v>
      </c>
      <c r="Q1468" s="25">
        <v>58153726466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Mumbai</v>
      </c>
      <c r="W1468" s="56"/>
      <c r="X1468" s="45">
        <v>45867</v>
      </c>
      <c r="Y1468" s="25">
        <f t="shared" si="173"/>
        <v>1</v>
      </c>
      <c r="Z1468" s="25" t="str">
        <f t="shared" si="174"/>
        <v>Monday</v>
      </c>
      <c r="AA1468" s="25" t="str">
        <f t="shared" si="175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hidden="1" x14ac:dyDescent="0.25">
      <c r="A1469" s="25">
        <f t="shared" si="177"/>
        <v>1468</v>
      </c>
      <c r="B1469" s="25" t="s">
        <v>2059</v>
      </c>
      <c r="C1469" s="45">
        <v>45856</v>
      </c>
      <c r="D1469" s="45">
        <v>45864</v>
      </c>
      <c r="E1469" s="8">
        <v>185.5</v>
      </c>
      <c r="F1469" s="8">
        <f t="shared" si="171"/>
        <v>16324</v>
      </c>
      <c r="G1469" s="54">
        <f t="shared" si="176"/>
        <v>16324</v>
      </c>
      <c r="H1469" s="25">
        <v>304024</v>
      </c>
      <c r="I1469" s="25" t="s">
        <v>1696</v>
      </c>
      <c r="J1469" s="25">
        <v>1</v>
      </c>
      <c r="K1469" s="25">
        <v>1</v>
      </c>
      <c r="L1469" s="25">
        <f t="shared" si="172"/>
        <v>0</v>
      </c>
      <c r="M1469" s="25" t="s">
        <v>2113</v>
      </c>
      <c r="N1469" s="45">
        <v>45866</v>
      </c>
      <c r="O1469" s="54">
        <v>61612</v>
      </c>
      <c r="P1469" s="25" t="s">
        <v>289</v>
      </c>
      <c r="Q1469" s="25">
        <v>58153726050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Banglore</v>
      </c>
      <c r="W1469" s="56"/>
      <c r="X1469" s="45">
        <v>45867</v>
      </c>
      <c r="Y1469" s="25">
        <f t="shared" si="173"/>
        <v>1</v>
      </c>
      <c r="Z1469" s="25" t="str">
        <f t="shared" si="174"/>
        <v>Monday</v>
      </c>
      <c r="AA1469" s="25" t="str">
        <f t="shared" si="175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hidden="1" x14ac:dyDescent="0.25">
      <c r="A1470" s="25">
        <f t="shared" si="177"/>
        <v>1469</v>
      </c>
      <c r="B1470" s="25" t="s">
        <v>2059</v>
      </c>
      <c r="C1470" s="45">
        <v>45856</v>
      </c>
      <c r="D1470" s="45">
        <v>45864</v>
      </c>
      <c r="E1470" s="8">
        <v>300.75</v>
      </c>
      <c r="F1470" s="8">
        <f t="shared" si="171"/>
        <v>26466</v>
      </c>
      <c r="G1470" s="54">
        <f t="shared" si="176"/>
        <v>26466</v>
      </c>
      <c r="H1470" s="25">
        <v>304048</v>
      </c>
      <c r="I1470" s="25" t="s">
        <v>2952</v>
      </c>
      <c r="J1470" s="25">
        <v>1</v>
      </c>
      <c r="K1470" s="25">
        <v>1</v>
      </c>
      <c r="L1470" s="25">
        <f t="shared" si="172"/>
        <v>0</v>
      </c>
      <c r="M1470" s="25" t="s">
        <v>2109</v>
      </c>
      <c r="N1470" s="45">
        <v>45866</v>
      </c>
      <c r="O1470" s="54">
        <v>34285.5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173"/>
        <v>1</v>
      </c>
      <c r="Z1470" s="25" t="str">
        <f t="shared" si="174"/>
        <v>Monday</v>
      </c>
      <c r="AA1470" s="25" t="str">
        <f t="shared" si="175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hidden="1" x14ac:dyDescent="0.25">
      <c r="A1471" s="25">
        <f t="shared" si="177"/>
        <v>1470</v>
      </c>
      <c r="B1471" s="25" t="s">
        <v>2059</v>
      </c>
      <c r="C1471" s="45">
        <v>45856</v>
      </c>
      <c r="D1471" s="45">
        <v>45864</v>
      </c>
      <c r="E1471" s="8">
        <v>297</v>
      </c>
      <c r="F1471" s="8">
        <f t="shared" si="171"/>
        <v>26136</v>
      </c>
      <c r="G1471" s="54">
        <f t="shared" si="176"/>
        <v>26136</v>
      </c>
      <c r="H1471" s="25">
        <v>304050</v>
      </c>
      <c r="I1471" s="25" t="s">
        <v>2824</v>
      </c>
      <c r="J1471" s="25">
        <v>1</v>
      </c>
      <c r="K1471" s="25">
        <v>1</v>
      </c>
      <c r="L1471" s="25">
        <f t="shared" si="172"/>
        <v>0</v>
      </c>
      <c r="M1471" s="25" t="s">
        <v>2124</v>
      </c>
      <c r="N1471" s="45">
        <v>45866</v>
      </c>
      <c r="O1471" s="54">
        <v>33858</v>
      </c>
      <c r="P1471" s="25" t="s">
        <v>17</v>
      </c>
      <c r="Q1471" s="25" t="s">
        <v>637</v>
      </c>
      <c r="R1471" s="25" t="s">
        <v>638</v>
      </c>
      <c r="S1471" s="3" t="s">
        <v>2056</v>
      </c>
      <c r="T1471" s="55"/>
      <c r="U1471" s="25" t="s">
        <v>19</v>
      </c>
      <c r="V1471" s="25" t="str">
        <f>VLOOKUP(P1471,'Customer List'!B:C,2,)</f>
        <v>Delhi</v>
      </c>
      <c r="W1471" s="56"/>
      <c r="X1471" s="45">
        <v>45866</v>
      </c>
      <c r="Y1471" s="25">
        <f t="shared" si="173"/>
        <v>0</v>
      </c>
      <c r="Z1471" s="25" t="str">
        <f t="shared" si="174"/>
        <v>Monday</v>
      </c>
      <c r="AA1471" s="25" t="str">
        <f t="shared" si="175"/>
        <v>Monday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hidden="1" x14ac:dyDescent="0.25">
      <c r="A1472" s="25">
        <f t="shared" si="177"/>
        <v>1471</v>
      </c>
      <c r="B1472" s="25" t="s">
        <v>2059</v>
      </c>
      <c r="C1472" s="45">
        <v>45856</v>
      </c>
      <c r="D1472" s="45">
        <v>45864</v>
      </c>
      <c r="E1472" s="8">
        <v>86.8</v>
      </c>
      <c r="F1472" s="8">
        <f t="shared" si="171"/>
        <v>7638.4</v>
      </c>
      <c r="G1472" s="54">
        <f t="shared" si="176"/>
        <v>7638.4</v>
      </c>
      <c r="H1472" s="25">
        <v>304119</v>
      </c>
      <c r="I1472" s="25" t="s">
        <v>1480</v>
      </c>
      <c r="J1472" s="25">
        <v>1</v>
      </c>
      <c r="K1472" s="25">
        <v>1</v>
      </c>
      <c r="L1472" s="25">
        <f t="shared" si="172"/>
        <v>0</v>
      </c>
      <c r="M1472" s="25" t="s">
        <v>2100</v>
      </c>
      <c r="N1472" s="45">
        <v>45868</v>
      </c>
      <c r="O1472" s="54">
        <v>11916.4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73"/>
        <v>0</v>
      </c>
      <c r="Z1472" s="25" t="str">
        <f t="shared" si="174"/>
        <v>Wednesday</v>
      </c>
      <c r="AA1472" s="25" t="str">
        <f t="shared" si="175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hidden="1" x14ac:dyDescent="0.25">
      <c r="A1473" s="25">
        <f t="shared" si="177"/>
        <v>1472</v>
      </c>
      <c r="B1473" s="25" t="s">
        <v>2059</v>
      </c>
      <c r="C1473" s="45">
        <v>45856</v>
      </c>
      <c r="D1473" s="45">
        <v>45864</v>
      </c>
      <c r="E1473" s="8">
        <v>162</v>
      </c>
      <c r="F1473" s="8">
        <f t="shared" si="171"/>
        <v>14256</v>
      </c>
      <c r="G1473" s="54">
        <f t="shared" si="176"/>
        <v>14256</v>
      </c>
      <c r="H1473" s="25">
        <v>304231</v>
      </c>
      <c r="I1473" s="25" t="s">
        <v>2953</v>
      </c>
      <c r="J1473" s="25">
        <v>1</v>
      </c>
      <c r="K1473" s="25">
        <v>1</v>
      </c>
      <c r="L1473" s="25">
        <f t="shared" si="172"/>
        <v>0</v>
      </c>
      <c r="M1473" s="25" t="s">
        <v>2100</v>
      </c>
      <c r="N1473" s="45">
        <v>45868</v>
      </c>
      <c r="O1473" s="54">
        <v>24440.400000000001</v>
      </c>
      <c r="P1473" s="25" t="s">
        <v>1055</v>
      </c>
      <c r="Q1473" s="25" t="s">
        <v>2078</v>
      </c>
      <c r="R1473" s="25" t="s">
        <v>638</v>
      </c>
      <c r="S1473" s="3" t="s">
        <v>2056</v>
      </c>
      <c r="T1473" s="55" t="s">
        <v>2101</v>
      </c>
      <c r="U1473" s="25" t="s">
        <v>19</v>
      </c>
      <c r="V1473" s="25" t="str">
        <f>VLOOKUP(P1473,'Customer List'!B:C,2,)</f>
        <v>Delhi</v>
      </c>
      <c r="W1473" s="56"/>
      <c r="X1473" s="45">
        <v>45868</v>
      </c>
      <c r="Y1473" s="25">
        <f t="shared" si="173"/>
        <v>0</v>
      </c>
      <c r="Z1473" s="25" t="str">
        <f t="shared" si="174"/>
        <v>Wednesday</v>
      </c>
      <c r="AA1473" s="25" t="str">
        <f t="shared" si="175"/>
        <v>Wednesday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hidden="1" x14ac:dyDescent="0.25">
      <c r="A1474" s="25">
        <f t="shared" si="177"/>
        <v>1473</v>
      </c>
      <c r="B1474" s="25" t="s">
        <v>2059</v>
      </c>
      <c r="C1474" s="45">
        <v>45856</v>
      </c>
      <c r="D1474" s="45">
        <v>45864</v>
      </c>
      <c r="E1474" s="8">
        <v>246.4</v>
      </c>
      <c r="F1474" s="8">
        <f t="shared" si="171"/>
        <v>21683.200000000001</v>
      </c>
      <c r="G1474" s="54">
        <f t="shared" si="176"/>
        <v>21683.200000000001</v>
      </c>
      <c r="H1474" s="25">
        <v>304944</v>
      </c>
      <c r="I1474" s="25" t="s">
        <v>2854</v>
      </c>
      <c r="J1474" s="25">
        <v>1</v>
      </c>
      <c r="K1474" s="25">
        <v>1</v>
      </c>
      <c r="L1474" s="25">
        <f t="shared" si="172"/>
        <v>0</v>
      </c>
      <c r="M1474" s="25" t="s">
        <v>2126</v>
      </c>
      <c r="N1474" s="45">
        <v>45866</v>
      </c>
      <c r="O1474" s="54">
        <v>30096</v>
      </c>
      <c r="P1474" s="25" t="s">
        <v>17</v>
      </c>
      <c r="Q1474" s="25" t="s">
        <v>637</v>
      </c>
      <c r="R1474" s="25" t="s">
        <v>638</v>
      </c>
      <c r="S1474" s="3" t="s">
        <v>2056</v>
      </c>
      <c r="T1474" s="55"/>
      <c r="U1474" s="25" t="s">
        <v>19</v>
      </c>
      <c r="V1474" s="25" t="str">
        <f>VLOOKUP(P1474,'Customer List'!B:C,2,)</f>
        <v>Delhi</v>
      </c>
      <c r="W1474" s="56"/>
      <c r="X1474" s="45">
        <v>45866</v>
      </c>
      <c r="Y1474" s="25">
        <f t="shared" si="173"/>
        <v>0</v>
      </c>
      <c r="Z1474" s="25" t="str">
        <f t="shared" si="174"/>
        <v>Monday</v>
      </c>
      <c r="AA1474" s="25" t="str">
        <f t="shared" si="175"/>
        <v>Monday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hidden="1" x14ac:dyDescent="0.25">
      <c r="A1475" s="25">
        <f t="shared" si="177"/>
        <v>1474</v>
      </c>
      <c r="B1475" s="25" t="s">
        <v>2059</v>
      </c>
      <c r="C1475" s="45">
        <v>45856</v>
      </c>
      <c r="D1475" s="45">
        <v>45864</v>
      </c>
      <c r="E1475" s="8">
        <v>69.3</v>
      </c>
      <c r="F1475" s="8">
        <f t="shared" ref="F1475:F1538" si="178">IF(AB1475="DOLLAR",E1475*88,E1475)</f>
        <v>6098.4</v>
      </c>
      <c r="G1475" s="54">
        <f t="shared" si="176"/>
        <v>6098.4</v>
      </c>
      <c r="H1475" s="25">
        <v>305207</v>
      </c>
      <c r="I1475" s="25" t="s">
        <v>2954</v>
      </c>
      <c r="J1475" s="25">
        <v>1</v>
      </c>
      <c r="K1475" s="25">
        <v>1</v>
      </c>
      <c r="L1475" s="25">
        <f t="shared" ref="L1475:L1538" si="179">J1475-K1475</f>
        <v>0</v>
      </c>
      <c r="M1475" s="25" t="s">
        <v>2100</v>
      </c>
      <c r="N1475" s="45">
        <v>45868</v>
      </c>
      <c r="O1475" s="54">
        <v>9513.9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ref="Y1475:Y1538" si="180">IF(X1475="", "", X1475-N1475)</f>
        <v>0</v>
      </c>
      <c r="Z1475" s="25" t="str">
        <f t="shared" ref="Z1475:Z1538" si="181">IF(N1475="", "", TEXT(N1475, "dddd"))</f>
        <v>Wednesday</v>
      </c>
      <c r="AA1475" s="25" t="str">
        <f t="shared" ref="AA1475:AA1538" si="182">IF(X1475="", "", TEXT(X1475, "dddd"))</f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hidden="1" x14ac:dyDescent="0.25">
      <c r="A1476" s="25">
        <f t="shared" si="177"/>
        <v>1475</v>
      </c>
      <c r="B1476" s="25" t="s">
        <v>2059</v>
      </c>
      <c r="C1476" s="45">
        <v>45856</v>
      </c>
      <c r="D1476" s="45">
        <v>45864</v>
      </c>
      <c r="E1476" s="8">
        <v>107.1</v>
      </c>
      <c r="F1476" s="8">
        <f t="shared" si="178"/>
        <v>9424.7999999999993</v>
      </c>
      <c r="G1476" s="54">
        <f t="shared" si="176"/>
        <v>9424.7999999999993</v>
      </c>
      <c r="H1476" s="25">
        <v>305421</v>
      </c>
      <c r="I1476" s="25" t="s">
        <v>226</v>
      </c>
      <c r="J1476" s="25">
        <v>1</v>
      </c>
      <c r="K1476" s="25">
        <v>1</v>
      </c>
      <c r="L1476" s="25">
        <f t="shared" si="179"/>
        <v>0</v>
      </c>
      <c r="M1476" s="25" t="s">
        <v>2100</v>
      </c>
      <c r="N1476" s="45">
        <v>45868</v>
      </c>
      <c r="O1476" s="54">
        <v>14703.3</v>
      </c>
      <c r="P1476" s="25" t="s">
        <v>1055</v>
      </c>
      <c r="Q1476" s="25" t="s">
        <v>2078</v>
      </c>
      <c r="R1476" s="25" t="s">
        <v>638</v>
      </c>
      <c r="S1476" s="3" t="s">
        <v>2056</v>
      </c>
      <c r="T1476" s="55" t="s">
        <v>2101</v>
      </c>
      <c r="U1476" s="25" t="s">
        <v>19</v>
      </c>
      <c r="V1476" s="25" t="str">
        <f>VLOOKUP(P1476,'Customer List'!B:C,2,)</f>
        <v>Delhi</v>
      </c>
      <c r="W1476" s="56"/>
      <c r="X1476" s="45">
        <v>45868</v>
      </c>
      <c r="Y1476" s="25">
        <f t="shared" si="180"/>
        <v>0</v>
      </c>
      <c r="Z1476" s="25" t="str">
        <f t="shared" si="181"/>
        <v>Wednesday</v>
      </c>
      <c r="AA1476" s="25" t="str">
        <f t="shared" si="182"/>
        <v>Wednesday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hidden="1" x14ac:dyDescent="0.25">
      <c r="A1477" s="25">
        <f t="shared" si="177"/>
        <v>1476</v>
      </c>
      <c r="B1477" s="25" t="s">
        <v>2059</v>
      </c>
      <c r="C1477" s="45">
        <v>45856</v>
      </c>
      <c r="D1477" s="45">
        <v>45864</v>
      </c>
      <c r="E1477" s="8">
        <v>285</v>
      </c>
      <c r="F1477" s="8">
        <f t="shared" si="178"/>
        <v>25080</v>
      </c>
      <c r="G1477" s="54">
        <f t="shared" ref="G1477:G1540" si="183">F1477*J1477</f>
        <v>75240</v>
      </c>
      <c r="H1477" s="25">
        <v>307646</v>
      </c>
      <c r="I1477" s="25" t="s">
        <v>2955</v>
      </c>
      <c r="J1477" s="25">
        <v>3</v>
      </c>
      <c r="K1477" s="25">
        <v>3</v>
      </c>
      <c r="L1477" s="25">
        <f t="shared" si="179"/>
        <v>0</v>
      </c>
      <c r="M1477" s="25" t="s">
        <v>2119</v>
      </c>
      <c r="N1477" s="45">
        <v>45866</v>
      </c>
      <c r="O1477" s="54">
        <v>114855</v>
      </c>
      <c r="P1477" s="25" t="s">
        <v>184</v>
      </c>
      <c r="Q1477" s="25">
        <v>58153729395</v>
      </c>
      <c r="R1477" s="25" t="s">
        <v>41</v>
      </c>
      <c r="S1477" s="3" t="s">
        <v>2056</v>
      </c>
      <c r="T1477" s="55" t="s">
        <v>2085</v>
      </c>
      <c r="U1477" s="25" t="s">
        <v>19</v>
      </c>
      <c r="V1477" s="25" t="str">
        <f>VLOOKUP(P1477,'Customer List'!B:C,2,)</f>
        <v>Mumbai</v>
      </c>
      <c r="W1477" s="56"/>
      <c r="X1477" s="45">
        <v>45867</v>
      </c>
      <c r="Y1477" s="25">
        <f t="shared" si="180"/>
        <v>1</v>
      </c>
      <c r="Z1477" s="25" t="str">
        <f t="shared" si="181"/>
        <v>Monday</v>
      </c>
      <c r="AA1477" s="25" t="str">
        <f t="shared" si="182"/>
        <v>Tuesday</v>
      </c>
      <c r="AB1477" s="25" t="str">
        <f>VLOOKUP(U1477,'Currency Sheet'!A:C,3,)</f>
        <v>DOLLAR</v>
      </c>
      <c r="AC1477" s="67" t="str">
        <f>VLOOKUP(P1477,'Customer List'!B:D,3,)</f>
        <v>OutStation</v>
      </c>
    </row>
    <row r="1478" spans="1:29" hidden="1" x14ac:dyDescent="0.25">
      <c r="A1478" s="25">
        <f t="shared" ref="A1478:A1541" si="184">A1477+1</f>
        <v>1477</v>
      </c>
      <c r="B1478" s="25" t="s">
        <v>2059</v>
      </c>
      <c r="C1478" s="45">
        <v>45856</v>
      </c>
      <c r="D1478" s="45">
        <v>45864</v>
      </c>
      <c r="E1478" s="8">
        <v>161.25</v>
      </c>
      <c r="F1478" s="8">
        <f t="shared" si="178"/>
        <v>14190</v>
      </c>
      <c r="G1478" s="54">
        <f t="shared" si="183"/>
        <v>14190</v>
      </c>
      <c r="H1478" s="25">
        <v>312811</v>
      </c>
      <c r="I1478" s="25" t="s">
        <v>2956</v>
      </c>
      <c r="J1478" s="25">
        <v>1</v>
      </c>
      <c r="K1478" s="25">
        <v>1</v>
      </c>
      <c r="L1478" s="25">
        <f t="shared" si="179"/>
        <v>0</v>
      </c>
      <c r="M1478" s="25" t="s">
        <v>2100</v>
      </c>
      <c r="N1478" s="45">
        <v>45868</v>
      </c>
      <c r="O1478" s="54">
        <v>24327.25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180"/>
        <v>0</v>
      </c>
      <c r="Z1478" s="25" t="str">
        <f t="shared" si="181"/>
        <v>Wednesday</v>
      </c>
      <c r="AA1478" s="25" t="str">
        <f t="shared" si="182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hidden="1" x14ac:dyDescent="0.25">
      <c r="A1479" s="25">
        <f t="shared" si="184"/>
        <v>1478</v>
      </c>
      <c r="B1479" s="25" t="s">
        <v>2059</v>
      </c>
      <c r="C1479" s="45">
        <v>45856</v>
      </c>
      <c r="D1479" s="45">
        <v>45864</v>
      </c>
      <c r="E1479" s="8">
        <v>326.25</v>
      </c>
      <c r="F1479" s="8">
        <f t="shared" si="178"/>
        <v>28710</v>
      </c>
      <c r="G1479" s="54">
        <f t="shared" si="183"/>
        <v>86130</v>
      </c>
      <c r="H1479" s="25">
        <v>313238</v>
      </c>
      <c r="I1479" s="25" t="s">
        <v>2957</v>
      </c>
      <c r="J1479" s="25">
        <v>3</v>
      </c>
      <c r="K1479" s="25">
        <v>3</v>
      </c>
      <c r="L1479" s="25">
        <f t="shared" si="179"/>
        <v>0</v>
      </c>
      <c r="M1479" s="25" t="s">
        <v>2119</v>
      </c>
      <c r="N1479" s="45">
        <v>45866</v>
      </c>
      <c r="O1479" s="54">
        <v>131478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180"/>
        <v>1</v>
      </c>
      <c r="Z1479" s="25" t="str">
        <f t="shared" si="181"/>
        <v>Monday</v>
      </c>
      <c r="AA1479" s="25" t="str">
        <f t="shared" si="182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hidden="1" x14ac:dyDescent="0.25">
      <c r="A1480" s="25">
        <f t="shared" si="184"/>
        <v>1479</v>
      </c>
      <c r="B1480" s="25" t="s">
        <v>2059</v>
      </c>
      <c r="C1480" s="45">
        <v>45856</v>
      </c>
      <c r="D1480" s="45">
        <v>45864</v>
      </c>
      <c r="E1480" s="8">
        <v>46.2</v>
      </c>
      <c r="F1480" s="8">
        <f t="shared" si="178"/>
        <v>4065.6000000000004</v>
      </c>
      <c r="G1480" s="54">
        <f t="shared" si="183"/>
        <v>4065.6000000000004</v>
      </c>
      <c r="H1480" s="25">
        <v>317308</v>
      </c>
      <c r="I1480" s="25" t="s">
        <v>1471</v>
      </c>
      <c r="J1480" s="25">
        <v>1</v>
      </c>
      <c r="K1480" s="25">
        <v>1</v>
      </c>
      <c r="L1480" s="25">
        <f t="shared" si="179"/>
        <v>0</v>
      </c>
      <c r="M1480" s="25" t="s">
        <v>2129</v>
      </c>
      <c r="N1480" s="45">
        <v>45867</v>
      </c>
      <c r="O1480" s="54">
        <v>6956.4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80"/>
        <v>1</v>
      </c>
      <c r="Z1480" s="25" t="str">
        <f t="shared" si="181"/>
        <v>Tuesday</v>
      </c>
      <c r="AA1480" s="25" t="str">
        <f t="shared" si="182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hidden="1" x14ac:dyDescent="0.25">
      <c r="A1481" s="25">
        <f t="shared" si="184"/>
        <v>1480</v>
      </c>
      <c r="B1481" s="25" t="s">
        <v>2059</v>
      </c>
      <c r="C1481" s="45">
        <v>45856</v>
      </c>
      <c r="D1481" s="45">
        <v>45864</v>
      </c>
      <c r="E1481" s="8">
        <v>53.9</v>
      </c>
      <c r="F1481" s="8">
        <f t="shared" si="178"/>
        <v>4743.2</v>
      </c>
      <c r="G1481" s="54">
        <f t="shared" si="183"/>
        <v>4743.2</v>
      </c>
      <c r="H1481" s="25">
        <v>317318</v>
      </c>
      <c r="I1481" s="25" t="s">
        <v>218</v>
      </c>
      <c r="J1481" s="25">
        <v>1</v>
      </c>
      <c r="K1481" s="25">
        <v>1</v>
      </c>
      <c r="L1481" s="25">
        <f t="shared" si="179"/>
        <v>0</v>
      </c>
      <c r="M1481" s="25" t="s">
        <v>2129</v>
      </c>
      <c r="N1481" s="45">
        <v>45867</v>
      </c>
      <c r="O1481" s="54">
        <v>8115.8</v>
      </c>
      <c r="P1481" s="25" t="s">
        <v>229</v>
      </c>
      <c r="Q1481" s="25">
        <v>58153776855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Kolkata</v>
      </c>
      <c r="W1481" s="56"/>
      <c r="X1481" s="45">
        <v>45868</v>
      </c>
      <c r="Y1481" s="25">
        <f t="shared" si="180"/>
        <v>1</v>
      </c>
      <c r="Z1481" s="25" t="str">
        <f t="shared" si="181"/>
        <v>Tuesday</v>
      </c>
      <c r="AA1481" s="25" t="str">
        <f t="shared" si="182"/>
        <v>Wednesday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hidden="1" x14ac:dyDescent="0.25">
      <c r="A1482" s="25">
        <f t="shared" si="184"/>
        <v>1481</v>
      </c>
      <c r="B1482" s="25" t="s">
        <v>2059</v>
      </c>
      <c r="C1482" s="45">
        <v>45856</v>
      </c>
      <c r="D1482" s="45">
        <v>45864</v>
      </c>
      <c r="E1482" s="8">
        <v>69.3</v>
      </c>
      <c r="F1482" s="8">
        <f t="shared" si="178"/>
        <v>6098.4</v>
      </c>
      <c r="G1482" s="54">
        <f t="shared" si="183"/>
        <v>6098.4</v>
      </c>
      <c r="H1482" s="25">
        <v>317325</v>
      </c>
      <c r="I1482" s="25" t="s">
        <v>1643</v>
      </c>
      <c r="J1482" s="25">
        <v>1</v>
      </c>
      <c r="K1482" s="25">
        <v>1</v>
      </c>
      <c r="L1482" s="25">
        <f t="shared" si="179"/>
        <v>0</v>
      </c>
      <c r="M1482" s="25" t="s">
        <v>2135</v>
      </c>
      <c r="N1482" s="45">
        <v>45867</v>
      </c>
      <c r="O1482" s="54">
        <v>11201.85</v>
      </c>
      <c r="P1482" s="25" t="s">
        <v>2054</v>
      </c>
      <c r="Q1482" s="25">
        <v>58153772681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Guntur</v>
      </c>
      <c r="W1482" s="56"/>
      <c r="X1482" s="45">
        <v>45869</v>
      </c>
      <c r="Y1482" s="25">
        <f t="shared" si="180"/>
        <v>2</v>
      </c>
      <c r="Z1482" s="25" t="str">
        <f t="shared" si="181"/>
        <v>Tuesday</v>
      </c>
      <c r="AA1482" s="25" t="str">
        <f t="shared" si="182"/>
        <v>Thursday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hidden="1" x14ac:dyDescent="0.25">
      <c r="A1483" s="25">
        <f t="shared" si="184"/>
        <v>1482</v>
      </c>
      <c r="B1483" s="25" t="s">
        <v>2059</v>
      </c>
      <c r="C1483" s="45">
        <v>45856</v>
      </c>
      <c r="D1483" s="45">
        <v>45864</v>
      </c>
      <c r="E1483" s="8">
        <v>127.5</v>
      </c>
      <c r="F1483" s="8">
        <f t="shared" si="178"/>
        <v>11220</v>
      </c>
      <c r="G1483" s="54">
        <f t="shared" si="183"/>
        <v>11220</v>
      </c>
      <c r="H1483" s="25">
        <v>317343</v>
      </c>
      <c r="I1483" s="25" t="s">
        <v>2947</v>
      </c>
      <c r="J1483" s="25">
        <v>1</v>
      </c>
      <c r="K1483" s="25">
        <v>1</v>
      </c>
      <c r="L1483" s="25">
        <f t="shared" si="179"/>
        <v>0</v>
      </c>
      <c r="M1483" s="25" t="s">
        <v>2100</v>
      </c>
      <c r="N1483" s="45">
        <v>45868</v>
      </c>
      <c r="O1483" s="54">
        <v>19235.5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80"/>
        <v>0</v>
      </c>
      <c r="Z1483" s="25" t="str">
        <f t="shared" si="181"/>
        <v>Wednesday</v>
      </c>
      <c r="AA1483" s="25" t="str">
        <f t="shared" si="182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hidden="1" x14ac:dyDescent="0.25">
      <c r="A1484" s="25">
        <f t="shared" si="184"/>
        <v>1483</v>
      </c>
      <c r="B1484" s="25" t="s">
        <v>2059</v>
      </c>
      <c r="C1484" s="45">
        <v>45856</v>
      </c>
      <c r="D1484" s="45">
        <v>45864</v>
      </c>
      <c r="E1484" s="8">
        <v>132</v>
      </c>
      <c r="F1484" s="8">
        <f t="shared" si="178"/>
        <v>11616</v>
      </c>
      <c r="G1484" s="54">
        <f t="shared" si="183"/>
        <v>11616</v>
      </c>
      <c r="H1484" s="25">
        <v>317443</v>
      </c>
      <c r="I1484" s="25" t="s">
        <v>177</v>
      </c>
      <c r="J1484" s="25">
        <v>1</v>
      </c>
      <c r="K1484" s="25">
        <v>1</v>
      </c>
      <c r="L1484" s="25">
        <f t="shared" si="179"/>
        <v>0</v>
      </c>
      <c r="M1484" s="25" t="s">
        <v>2100</v>
      </c>
      <c r="N1484" s="45">
        <v>45868</v>
      </c>
      <c r="O1484" s="54">
        <v>19914.400000000001</v>
      </c>
      <c r="P1484" s="25" t="s">
        <v>1055</v>
      </c>
      <c r="Q1484" s="25" t="s">
        <v>2078</v>
      </c>
      <c r="R1484" s="25" t="s">
        <v>638</v>
      </c>
      <c r="S1484" s="3" t="s">
        <v>2056</v>
      </c>
      <c r="T1484" s="55" t="s">
        <v>2101</v>
      </c>
      <c r="U1484" s="25" t="s">
        <v>19</v>
      </c>
      <c r="V1484" s="25" t="str">
        <f>VLOOKUP(P1484,'Customer List'!B:C,2,)</f>
        <v>Delhi</v>
      </c>
      <c r="W1484" s="56"/>
      <c r="X1484" s="45">
        <v>45868</v>
      </c>
      <c r="Y1484" s="25">
        <f t="shared" si="180"/>
        <v>0</v>
      </c>
      <c r="Z1484" s="25" t="str">
        <f t="shared" si="181"/>
        <v>Wednesday</v>
      </c>
      <c r="AA1484" s="25" t="str">
        <f t="shared" si="182"/>
        <v>Wednesday</v>
      </c>
      <c r="AB1484" s="25" t="str">
        <f>VLOOKUP(U1484,'Currency Sheet'!A:C,3,)</f>
        <v>DOLLAR</v>
      </c>
      <c r="AC1484" s="67" t="str">
        <f>VLOOKUP(P1484,'Customer List'!B:D,3,)</f>
        <v>Local</v>
      </c>
    </row>
    <row r="1485" spans="1:29" hidden="1" x14ac:dyDescent="0.25">
      <c r="A1485" s="25">
        <f t="shared" si="184"/>
        <v>1484</v>
      </c>
      <c r="B1485" s="25" t="s">
        <v>2059</v>
      </c>
      <c r="C1485" s="45">
        <v>45856</v>
      </c>
      <c r="D1485" s="45">
        <v>45864</v>
      </c>
      <c r="E1485" s="8">
        <v>305.25</v>
      </c>
      <c r="F1485" s="8">
        <f t="shared" si="178"/>
        <v>26862</v>
      </c>
      <c r="G1485" s="54">
        <f t="shared" si="183"/>
        <v>53724</v>
      </c>
      <c r="H1485" s="25">
        <v>318340</v>
      </c>
      <c r="I1485" s="25" t="s">
        <v>2858</v>
      </c>
      <c r="J1485" s="25">
        <v>2</v>
      </c>
      <c r="K1485" s="25">
        <v>2</v>
      </c>
      <c r="L1485" s="25">
        <f t="shared" si="179"/>
        <v>0</v>
      </c>
      <c r="M1485" s="25" t="s">
        <v>2111</v>
      </c>
      <c r="N1485" s="45">
        <v>45866</v>
      </c>
      <c r="O1485" s="54">
        <v>88319</v>
      </c>
      <c r="P1485" s="25" t="s">
        <v>2053</v>
      </c>
      <c r="Q1485" s="25">
        <v>58153728301</v>
      </c>
      <c r="R1485" s="25" t="s">
        <v>41</v>
      </c>
      <c r="S1485" s="3" t="s">
        <v>2056</v>
      </c>
      <c r="T1485" s="55"/>
      <c r="U1485" s="25" t="s">
        <v>19</v>
      </c>
      <c r="V1485" s="25" t="str">
        <f>VLOOKUP(P1485,'Customer List'!B:C,2,)</f>
        <v>Banglore</v>
      </c>
      <c r="W1485" s="56"/>
      <c r="X1485" s="45">
        <v>45867</v>
      </c>
      <c r="Y1485" s="25">
        <f t="shared" si="180"/>
        <v>1</v>
      </c>
      <c r="Z1485" s="25" t="str">
        <f t="shared" si="181"/>
        <v>Monday</v>
      </c>
      <c r="AA1485" s="25" t="str">
        <f t="shared" si="182"/>
        <v>Tuesday</v>
      </c>
      <c r="AB1485" s="25" t="str">
        <f>VLOOKUP(U1485,'Currency Sheet'!A:C,3,)</f>
        <v>DOLLAR</v>
      </c>
      <c r="AC1485" s="67" t="str">
        <f>VLOOKUP(P1485,'Customer List'!B:D,3,)</f>
        <v>OutStation</v>
      </c>
    </row>
    <row r="1486" spans="1:29" hidden="1" x14ac:dyDescent="0.25">
      <c r="A1486" s="25">
        <f t="shared" si="184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8"/>
        <v>10164</v>
      </c>
      <c r="G1486" s="54">
        <f t="shared" si="183"/>
        <v>10164</v>
      </c>
      <c r="H1486" s="25">
        <v>320113</v>
      </c>
      <c r="I1486" s="25" t="s">
        <v>1710</v>
      </c>
      <c r="J1486" s="25">
        <v>1</v>
      </c>
      <c r="K1486" s="25">
        <v>1</v>
      </c>
      <c r="L1486" s="25">
        <f t="shared" si="179"/>
        <v>0</v>
      </c>
      <c r="M1486" s="25" t="s">
        <v>2100</v>
      </c>
      <c r="N1486" s="45">
        <v>45868</v>
      </c>
      <c r="O1486" s="54">
        <v>15856.5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180"/>
        <v>0</v>
      </c>
      <c r="Z1486" s="25" t="str">
        <f t="shared" si="181"/>
        <v>Wednesday</v>
      </c>
      <c r="AA1486" s="25" t="str">
        <f t="shared" si="182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hidden="1" x14ac:dyDescent="0.25">
      <c r="A1487" s="25">
        <f t="shared" si="184"/>
        <v>1486</v>
      </c>
      <c r="B1487" s="25" t="s">
        <v>2059</v>
      </c>
      <c r="C1487" s="45">
        <v>45856</v>
      </c>
      <c r="D1487" s="45">
        <v>45864</v>
      </c>
      <c r="E1487" s="8">
        <v>115.5</v>
      </c>
      <c r="F1487" s="8">
        <f t="shared" si="178"/>
        <v>10164</v>
      </c>
      <c r="G1487" s="54">
        <f t="shared" si="183"/>
        <v>10164</v>
      </c>
      <c r="H1487" s="25">
        <v>320211</v>
      </c>
      <c r="I1487" s="25" t="s">
        <v>2958</v>
      </c>
      <c r="J1487" s="25">
        <v>1</v>
      </c>
      <c r="K1487" s="25">
        <v>1</v>
      </c>
      <c r="L1487" s="25">
        <f t="shared" si="179"/>
        <v>0</v>
      </c>
      <c r="M1487" s="25" t="s">
        <v>2134</v>
      </c>
      <c r="N1487" s="45">
        <v>45867</v>
      </c>
      <c r="O1487" s="54">
        <v>15345</v>
      </c>
      <c r="P1487" s="25" t="s">
        <v>630</v>
      </c>
      <c r="Q1487" s="25">
        <v>58153777916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Gujrat</v>
      </c>
      <c r="W1487" s="56"/>
      <c r="X1487" s="45">
        <v>45868</v>
      </c>
      <c r="Y1487" s="25">
        <f t="shared" si="180"/>
        <v>1</v>
      </c>
      <c r="Z1487" s="25" t="str">
        <f t="shared" si="181"/>
        <v>Tuesday</v>
      </c>
      <c r="AA1487" s="25" t="str">
        <f t="shared" si="182"/>
        <v>Wednesday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hidden="1" x14ac:dyDescent="0.25">
      <c r="A1488" s="25">
        <f t="shared" si="184"/>
        <v>1487</v>
      </c>
      <c r="B1488" s="25" t="s">
        <v>2059</v>
      </c>
      <c r="C1488" s="45">
        <v>45856</v>
      </c>
      <c r="D1488" s="45">
        <v>45864</v>
      </c>
      <c r="E1488" s="8">
        <v>187.6</v>
      </c>
      <c r="F1488" s="8">
        <f t="shared" si="178"/>
        <v>16508.8</v>
      </c>
      <c r="G1488" s="54">
        <f t="shared" si="183"/>
        <v>33017.599999999999</v>
      </c>
      <c r="H1488" s="25">
        <v>320806</v>
      </c>
      <c r="I1488" s="25" t="s">
        <v>2859</v>
      </c>
      <c r="J1488" s="25">
        <v>2</v>
      </c>
      <c r="K1488" s="25">
        <v>2</v>
      </c>
      <c r="L1488" s="25">
        <f t="shared" si="179"/>
        <v>0</v>
      </c>
      <c r="M1488" s="25" t="s">
        <v>2111</v>
      </c>
      <c r="N1488" s="45">
        <v>45866</v>
      </c>
      <c r="O1488" s="54">
        <v>58156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80"/>
        <v>1</v>
      </c>
      <c r="Z1488" s="25" t="str">
        <f t="shared" si="181"/>
        <v>Monday</v>
      </c>
      <c r="AA1488" s="25" t="str">
        <f t="shared" si="182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hidden="1" x14ac:dyDescent="0.25">
      <c r="A1489" s="25">
        <f t="shared" si="184"/>
        <v>1488</v>
      </c>
      <c r="B1489" s="25" t="s">
        <v>2059</v>
      </c>
      <c r="C1489" s="45">
        <v>45856</v>
      </c>
      <c r="D1489" s="45">
        <v>45864</v>
      </c>
      <c r="E1489" s="8">
        <v>262.5</v>
      </c>
      <c r="F1489" s="8">
        <f t="shared" si="178"/>
        <v>23100</v>
      </c>
      <c r="G1489" s="54">
        <f t="shared" si="183"/>
        <v>23100</v>
      </c>
      <c r="H1489" s="25">
        <v>325124</v>
      </c>
      <c r="I1489" s="25" t="s">
        <v>2959</v>
      </c>
      <c r="J1489" s="25">
        <v>1</v>
      </c>
      <c r="K1489" s="25">
        <v>1</v>
      </c>
      <c r="L1489" s="25">
        <f t="shared" si="179"/>
        <v>0</v>
      </c>
      <c r="M1489" s="25" t="s">
        <v>2111</v>
      </c>
      <c r="N1489" s="45">
        <v>45866</v>
      </c>
      <c r="O1489" s="54">
        <v>40687.5</v>
      </c>
      <c r="P1489" s="25" t="s">
        <v>2053</v>
      </c>
      <c r="Q1489" s="25">
        <v>58153728301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Banglore</v>
      </c>
      <c r="W1489" s="56"/>
      <c r="X1489" s="45">
        <v>45867</v>
      </c>
      <c r="Y1489" s="25">
        <f t="shared" si="180"/>
        <v>1</v>
      </c>
      <c r="Z1489" s="25" t="str">
        <f t="shared" si="181"/>
        <v>Monday</v>
      </c>
      <c r="AA1489" s="25" t="str">
        <f t="shared" si="182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hidden="1" x14ac:dyDescent="0.25">
      <c r="A1490" s="25">
        <f t="shared" si="184"/>
        <v>1489</v>
      </c>
      <c r="B1490" s="25" t="s">
        <v>2059</v>
      </c>
      <c r="C1490" s="45">
        <v>45856</v>
      </c>
      <c r="D1490" s="45">
        <v>45864</v>
      </c>
      <c r="E1490" s="8">
        <v>321.75</v>
      </c>
      <c r="F1490" s="8">
        <f t="shared" si="178"/>
        <v>28314</v>
      </c>
      <c r="G1490" s="54">
        <f t="shared" si="183"/>
        <v>56628</v>
      </c>
      <c r="H1490" s="25">
        <v>328638</v>
      </c>
      <c r="I1490" s="25" t="s">
        <v>2960</v>
      </c>
      <c r="J1490" s="25">
        <v>2</v>
      </c>
      <c r="K1490" s="25">
        <v>2</v>
      </c>
      <c r="L1490" s="25">
        <f t="shared" si="179"/>
        <v>0</v>
      </c>
      <c r="M1490" s="25" t="s">
        <v>2128</v>
      </c>
      <c r="N1490" s="45">
        <v>45866</v>
      </c>
      <c r="O1490" s="54">
        <v>99742.5</v>
      </c>
      <c r="P1490" s="25" t="s">
        <v>2055</v>
      </c>
      <c r="Q1490" s="25">
        <v>58153727494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Hyderabad</v>
      </c>
      <c r="W1490" s="56"/>
      <c r="X1490" s="45">
        <v>45867</v>
      </c>
      <c r="Y1490" s="25">
        <f t="shared" si="180"/>
        <v>1</v>
      </c>
      <c r="Z1490" s="25" t="str">
        <f t="shared" si="181"/>
        <v>Monday</v>
      </c>
      <c r="AA1490" s="25" t="str">
        <f t="shared" si="182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hidden="1" x14ac:dyDescent="0.25">
      <c r="A1491" s="25">
        <f t="shared" si="184"/>
        <v>1490</v>
      </c>
      <c r="B1491" s="25" t="s">
        <v>2059</v>
      </c>
      <c r="C1491" s="45">
        <v>45856</v>
      </c>
      <c r="D1491" s="45">
        <v>45864</v>
      </c>
      <c r="E1491" s="8">
        <v>177.75</v>
      </c>
      <c r="F1491" s="8">
        <f t="shared" si="178"/>
        <v>15642</v>
      </c>
      <c r="G1491" s="54">
        <f t="shared" si="183"/>
        <v>15642</v>
      </c>
      <c r="H1491" s="25">
        <v>329929</v>
      </c>
      <c r="I1491" s="25" t="s">
        <v>2961</v>
      </c>
      <c r="J1491" s="25">
        <v>1</v>
      </c>
      <c r="K1491" s="25">
        <v>1</v>
      </c>
      <c r="L1491" s="25">
        <f t="shared" si="179"/>
        <v>0</v>
      </c>
      <c r="M1491" s="25" t="s">
        <v>2100</v>
      </c>
      <c r="N1491" s="45">
        <v>45868</v>
      </c>
      <c r="O1491" s="54">
        <v>26816.55</v>
      </c>
      <c r="P1491" s="25" t="s">
        <v>1055</v>
      </c>
      <c r="Q1491" s="25" t="s">
        <v>2078</v>
      </c>
      <c r="R1491" s="25" t="s">
        <v>638</v>
      </c>
      <c r="S1491" s="3" t="s">
        <v>2056</v>
      </c>
      <c r="T1491" s="55" t="s">
        <v>2101</v>
      </c>
      <c r="U1491" s="25" t="s">
        <v>19</v>
      </c>
      <c r="V1491" s="25" t="str">
        <f>VLOOKUP(P1491,'Customer List'!B:C,2,)</f>
        <v>Delhi</v>
      </c>
      <c r="W1491" s="56"/>
      <c r="X1491" s="45">
        <v>45868</v>
      </c>
      <c r="Y1491" s="25">
        <f t="shared" si="180"/>
        <v>0</v>
      </c>
      <c r="Z1491" s="25" t="str">
        <f t="shared" si="181"/>
        <v>Wednesday</v>
      </c>
      <c r="AA1491" s="25" t="str">
        <f t="shared" si="182"/>
        <v>Wednesday</v>
      </c>
      <c r="AB1491" s="25" t="str">
        <f>VLOOKUP(U1491,'Currency Sheet'!A:C,3,)</f>
        <v>DOLLAR</v>
      </c>
      <c r="AC1491" s="67" t="str">
        <f>VLOOKUP(P1491,'Customer List'!B:D,3,)</f>
        <v>Local</v>
      </c>
    </row>
    <row r="1492" spans="1:29" hidden="1" x14ac:dyDescent="0.25">
      <c r="A1492" s="25">
        <f t="shared" si="184"/>
        <v>1491</v>
      </c>
      <c r="B1492" s="25" t="s">
        <v>2059</v>
      </c>
      <c r="C1492" s="45">
        <v>45856</v>
      </c>
      <c r="D1492" s="45">
        <v>45864</v>
      </c>
      <c r="E1492" s="8">
        <v>161.25</v>
      </c>
      <c r="F1492" s="8">
        <f t="shared" si="178"/>
        <v>14190</v>
      </c>
      <c r="G1492" s="54">
        <f t="shared" si="183"/>
        <v>14190</v>
      </c>
      <c r="H1492" s="25">
        <v>331927</v>
      </c>
      <c r="I1492" s="25" t="s">
        <v>2962</v>
      </c>
      <c r="J1492" s="25">
        <v>1</v>
      </c>
      <c r="K1492" s="25">
        <v>1</v>
      </c>
      <c r="L1492" s="25">
        <f t="shared" si="179"/>
        <v>0</v>
      </c>
      <c r="M1492" s="25" t="s">
        <v>2111</v>
      </c>
      <c r="N1492" s="45">
        <v>45866</v>
      </c>
      <c r="O1492" s="54">
        <v>23327.5</v>
      </c>
      <c r="P1492" s="25" t="s">
        <v>2053</v>
      </c>
      <c r="Q1492" s="25">
        <v>58153728301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Banglore</v>
      </c>
      <c r="W1492" s="56"/>
      <c r="X1492" s="45">
        <v>45867</v>
      </c>
      <c r="Y1492" s="25">
        <f t="shared" si="180"/>
        <v>1</v>
      </c>
      <c r="Z1492" s="25" t="str">
        <f t="shared" si="181"/>
        <v>Monday</v>
      </c>
      <c r="AA1492" s="25" t="str">
        <f t="shared" si="182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hidden="1" x14ac:dyDescent="0.25">
      <c r="A1493" s="25">
        <f t="shared" si="184"/>
        <v>1492</v>
      </c>
      <c r="B1493" s="25" t="s">
        <v>2059</v>
      </c>
      <c r="C1493" s="45">
        <v>45856</v>
      </c>
      <c r="D1493" s="45">
        <v>45864</v>
      </c>
      <c r="E1493" s="8">
        <v>136.5</v>
      </c>
      <c r="F1493" s="8">
        <f t="shared" si="178"/>
        <v>12012</v>
      </c>
      <c r="G1493" s="54">
        <f t="shared" si="183"/>
        <v>12012</v>
      </c>
      <c r="H1493" s="25">
        <v>334329</v>
      </c>
      <c r="I1493" s="25" t="s">
        <v>2963</v>
      </c>
      <c r="J1493" s="25">
        <v>1</v>
      </c>
      <c r="K1493" s="25">
        <v>1</v>
      </c>
      <c r="L1493" s="25">
        <f t="shared" si="179"/>
        <v>0</v>
      </c>
      <c r="M1493" s="25" t="s">
        <v>2100</v>
      </c>
      <c r="N1493" s="45">
        <v>45868</v>
      </c>
      <c r="O1493" s="54">
        <v>20593.3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180"/>
        <v>0</v>
      </c>
      <c r="Z1493" s="25" t="str">
        <f t="shared" si="181"/>
        <v>Wednesday</v>
      </c>
      <c r="AA1493" s="25" t="str">
        <f t="shared" si="182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hidden="1" x14ac:dyDescent="0.25">
      <c r="A1494" s="25">
        <f t="shared" si="184"/>
        <v>1493</v>
      </c>
      <c r="B1494" s="25" t="s">
        <v>2059</v>
      </c>
      <c r="C1494" s="45">
        <v>45856</v>
      </c>
      <c r="D1494" s="45">
        <v>45864</v>
      </c>
      <c r="E1494" s="8">
        <v>95.2</v>
      </c>
      <c r="F1494" s="8">
        <f t="shared" si="178"/>
        <v>8377.6</v>
      </c>
      <c r="G1494" s="54">
        <f t="shared" si="183"/>
        <v>8377.6</v>
      </c>
      <c r="H1494" s="25">
        <v>339011</v>
      </c>
      <c r="I1494" s="25" t="s">
        <v>2964</v>
      </c>
      <c r="J1494" s="25">
        <v>1</v>
      </c>
      <c r="K1494" s="25">
        <v>1</v>
      </c>
      <c r="L1494" s="25">
        <f t="shared" si="179"/>
        <v>0</v>
      </c>
      <c r="M1494" s="25" t="s">
        <v>2129</v>
      </c>
      <c r="N1494" s="45">
        <v>45867</v>
      </c>
      <c r="O1494" s="54">
        <v>14334.4</v>
      </c>
      <c r="P1494" s="25" t="s">
        <v>229</v>
      </c>
      <c r="Q1494" s="25">
        <v>58153776855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Kolkata</v>
      </c>
      <c r="W1494" s="56"/>
      <c r="X1494" s="45">
        <v>45868</v>
      </c>
      <c r="Y1494" s="25">
        <f t="shared" si="180"/>
        <v>1</v>
      </c>
      <c r="Z1494" s="25" t="str">
        <f t="shared" si="181"/>
        <v>Tuesday</v>
      </c>
      <c r="AA1494" s="25" t="str">
        <f t="shared" si="182"/>
        <v>Wednesday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hidden="1" x14ac:dyDescent="0.25">
      <c r="A1495" s="25">
        <f t="shared" si="184"/>
        <v>1494</v>
      </c>
      <c r="B1495" s="25" t="s">
        <v>2059</v>
      </c>
      <c r="C1495" s="45">
        <v>45856</v>
      </c>
      <c r="D1495" s="45">
        <v>45864</v>
      </c>
      <c r="E1495" s="8">
        <v>326.25</v>
      </c>
      <c r="F1495" s="8">
        <f t="shared" si="178"/>
        <v>28710</v>
      </c>
      <c r="G1495" s="54">
        <f t="shared" si="183"/>
        <v>28710</v>
      </c>
      <c r="H1495" s="25">
        <v>341628</v>
      </c>
      <c r="I1495" s="25" t="s">
        <v>2965</v>
      </c>
      <c r="J1495" s="25">
        <v>1</v>
      </c>
      <c r="K1495" s="25">
        <v>1</v>
      </c>
      <c r="L1495" s="25">
        <f t="shared" si="179"/>
        <v>0</v>
      </c>
      <c r="M1495" s="25" t="s">
        <v>2124</v>
      </c>
      <c r="N1495" s="45">
        <v>45866</v>
      </c>
      <c r="O1495" s="54">
        <v>37192</v>
      </c>
      <c r="P1495" s="25" t="s">
        <v>17</v>
      </c>
      <c r="Q1495" s="25" t="s">
        <v>637</v>
      </c>
      <c r="R1495" s="25" t="s">
        <v>638</v>
      </c>
      <c r="S1495" s="3" t="s">
        <v>2056</v>
      </c>
      <c r="T1495" s="55"/>
      <c r="U1495" s="25" t="s">
        <v>19</v>
      </c>
      <c r="V1495" s="25" t="str">
        <f>VLOOKUP(P1495,'Customer List'!B:C,2,)</f>
        <v>Delhi</v>
      </c>
      <c r="W1495" s="56"/>
      <c r="X1495" s="45">
        <v>45866</v>
      </c>
      <c r="Y1495" s="25">
        <f t="shared" si="180"/>
        <v>0</v>
      </c>
      <c r="Z1495" s="25" t="str">
        <f t="shared" si="181"/>
        <v>Monday</v>
      </c>
      <c r="AA1495" s="25" t="str">
        <f t="shared" si="182"/>
        <v>Monday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hidden="1" x14ac:dyDescent="0.25">
      <c r="A1496" s="25">
        <f t="shared" si="184"/>
        <v>1495</v>
      </c>
      <c r="B1496" s="25" t="s">
        <v>2059</v>
      </c>
      <c r="C1496" s="45">
        <v>45856</v>
      </c>
      <c r="D1496" s="45">
        <v>45864</v>
      </c>
      <c r="E1496" s="8">
        <v>150.75</v>
      </c>
      <c r="F1496" s="8">
        <f t="shared" si="178"/>
        <v>13266</v>
      </c>
      <c r="G1496" s="54">
        <f t="shared" si="183"/>
        <v>13266</v>
      </c>
      <c r="H1496" s="25">
        <v>344741</v>
      </c>
      <c r="I1496" s="25" t="s">
        <v>2966</v>
      </c>
      <c r="J1496" s="25">
        <v>1</v>
      </c>
      <c r="K1496" s="25">
        <v>1</v>
      </c>
      <c r="L1496" s="25">
        <f t="shared" si="179"/>
        <v>0</v>
      </c>
      <c r="M1496" s="25" t="s">
        <v>2100</v>
      </c>
      <c r="N1496" s="45">
        <v>45868</v>
      </c>
      <c r="O1496" s="54">
        <v>22743.15</v>
      </c>
      <c r="P1496" s="25" t="s">
        <v>1055</v>
      </c>
      <c r="Q1496" s="25" t="s">
        <v>2078</v>
      </c>
      <c r="R1496" s="25" t="s">
        <v>638</v>
      </c>
      <c r="S1496" s="3" t="s">
        <v>2056</v>
      </c>
      <c r="T1496" s="55" t="s">
        <v>2101</v>
      </c>
      <c r="U1496" s="25" t="s">
        <v>19</v>
      </c>
      <c r="V1496" s="25" t="str">
        <f>VLOOKUP(P1496,'Customer List'!B:C,2,)</f>
        <v>Delhi</v>
      </c>
      <c r="W1496" s="56"/>
      <c r="X1496" s="45">
        <v>45868</v>
      </c>
      <c r="Y1496" s="25">
        <f t="shared" si="180"/>
        <v>0</v>
      </c>
      <c r="Z1496" s="25" t="str">
        <f t="shared" si="181"/>
        <v>Wednesday</v>
      </c>
      <c r="AA1496" s="25" t="str">
        <f t="shared" si="182"/>
        <v>Wednesday</v>
      </c>
      <c r="AB1496" s="25" t="str">
        <f>VLOOKUP(U1496,'Currency Sheet'!A:C,3,)</f>
        <v>DOLLAR</v>
      </c>
      <c r="AC1496" s="67" t="str">
        <f>VLOOKUP(P1496,'Customer List'!B:D,3,)</f>
        <v>Local</v>
      </c>
    </row>
    <row r="1497" spans="1:29" hidden="1" x14ac:dyDescent="0.25">
      <c r="A1497" s="25">
        <f t="shared" si="184"/>
        <v>1496</v>
      </c>
      <c r="B1497" s="25" t="s">
        <v>2059</v>
      </c>
      <c r="C1497" s="45">
        <v>45856</v>
      </c>
      <c r="D1497" s="45">
        <v>45864</v>
      </c>
      <c r="E1497" s="8">
        <v>252</v>
      </c>
      <c r="F1497" s="8">
        <f t="shared" si="178"/>
        <v>22176</v>
      </c>
      <c r="G1497" s="54">
        <f t="shared" si="183"/>
        <v>22176</v>
      </c>
      <c r="H1497" s="25">
        <v>345006</v>
      </c>
      <c r="I1497" s="25" t="s">
        <v>2967</v>
      </c>
      <c r="J1497" s="25">
        <v>1</v>
      </c>
      <c r="K1497" s="25">
        <v>1</v>
      </c>
      <c r="L1497" s="25">
        <f t="shared" si="179"/>
        <v>0</v>
      </c>
      <c r="M1497" s="25" t="s">
        <v>2111</v>
      </c>
      <c r="N1497" s="45">
        <v>45866</v>
      </c>
      <c r="O1497" s="54">
        <v>39060</v>
      </c>
      <c r="P1497" s="25" t="s">
        <v>2053</v>
      </c>
      <c r="Q1497" s="25">
        <v>58153728301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Banglore</v>
      </c>
      <c r="W1497" s="56"/>
      <c r="X1497" s="45">
        <v>45867</v>
      </c>
      <c r="Y1497" s="25">
        <f t="shared" si="180"/>
        <v>1</v>
      </c>
      <c r="Z1497" s="25" t="str">
        <f t="shared" si="181"/>
        <v>Monday</v>
      </c>
      <c r="AA1497" s="25" t="str">
        <f t="shared" si="182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hidden="1" x14ac:dyDescent="0.25">
      <c r="A1498" s="25">
        <f t="shared" si="184"/>
        <v>1497</v>
      </c>
      <c r="B1498" s="25" t="s">
        <v>2059</v>
      </c>
      <c r="C1498" s="45">
        <v>45856</v>
      </c>
      <c r="D1498" s="45">
        <v>45864</v>
      </c>
      <c r="E1498" s="8">
        <v>267.39999999999998</v>
      </c>
      <c r="F1498" s="8">
        <f t="shared" si="178"/>
        <v>23531.199999999997</v>
      </c>
      <c r="G1498" s="54">
        <f t="shared" si="183"/>
        <v>47062.399999999994</v>
      </c>
      <c r="H1498" s="25">
        <v>353054</v>
      </c>
      <c r="I1498" s="25" t="s">
        <v>2968</v>
      </c>
      <c r="J1498" s="25">
        <v>2</v>
      </c>
      <c r="K1498" s="25">
        <v>2</v>
      </c>
      <c r="L1498" s="25">
        <f t="shared" si="179"/>
        <v>0</v>
      </c>
      <c r="M1498" s="25" t="s">
        <v>2128</v>
      </c>
      <c r="N1498" s="45">
        <v>45866</v>
      </c>
      <c r="O1498" s="54">
        <v>88815</v>
      </c>
      <c r="P1498" s="25" t="s">
        <v>2055</v>
      </c>
      <c r="Q1498" s="25">
        <v>58153727494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Hyderabad</v>
      </c>
      <c r="W1498" s="56"/>
      <c r="X1498" s="45">
        <v>45867</v>
      </c>
      <c r="Y1498" s="25">
        <f t="shared" si="180"/>
        <v>1</v>
      </c>
      <c r="Z1498" s="25" t="str">
        <f t="shared" si="181"/>
        <v>Monday</v>
      </c>
      <c r="AA1498" s="25" t="str">
        <f t="shared" si="182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hidden="1" x14ac:dyDescent="0.25">
      <c r="A1499" s="25">
        <f t="shared" si="184"/>
        <v>1498</v>
      </c>
      <c r="B1499" s="25" t="s">
        <v>2059</v>
      </c>
      <c r="C1499" s="45">
        <v>45856</v>
      </c>
      <c r="D1499" s="45">
        <v>45864</v>
      </c>
      <c r="E1499" s="8">
        <v>234.5</v>
      </c>
      <c r="F1499" s="8">
        <f t="shared" si="178"/>
        <v>20636</v>
      </c>
      <c r="G1499" s="54">
        <f t="shared" si="183"/>
        <v>20636</v>
      </c>
      <c r="H1499" s="25">
        <v>353712</v>
      </c>
      <c r="I1499" s="25" t="s">
        <v>2969</v>
      </c>
      <c r="J1499" s="25">
        <v>1</v>
      </c>
      <c r="K1499" s="25">
        <v>1</v>
      </c>
      <c r="L1499" s="25">
        <f t="shared" si="179"/>
        <v>0</v>
      </c>
      <c r="M1499" s="25" t="s">
        <v>2111</v>
      </c>
      <c r="N1499" s="45">
        <v>45866</v>
      </c>
      <c r="O1499" s="54">
        <v>36347.5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180"/>
        <v>1</v>
      </c>
      <c r="Z1499" s="25" t="str">
        <f t="shared" si="181"/>
        <v>Monday</v>
      </c>
      <c r="AA1499" s="25" t="str">
        <f t="shared" si="182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hidden="1" x14ac:dyDescent="0.25">
      <c r="A1500" s="25">
        <f t="shared" si="184"/>
        <v>1499</v>
      </c>
      <c r="B1500" s="25" t="s">
        <v>2059</v>
      </c>
      <c r="C1500" s="45">
        <v>45856</v>
      </c>
      <c r="D1500" s="45">
        <v>45864</v>
      </c>
      <c r="E1500" s="8">
        <v>326.25</v>
      </c>
      <c r="F1500" s="8">
        <f t="shared" si="178"/>
        <v>28710</v>
      </c>
      <c r="G1500" s="54">
        <f t="shared" si="183"/>
        <v>28710</v>
      </c>
      <c r="H1500" s="25">
        <v>358610</v>
      </c>
      <c r="I1500" s="25" t="s">
        <v>2871</v>
      </c>
      <c r="J1500" s="25">
        <v>1</v>
      </c>
      <c r="K1500" s="25">
        <v>1</v>
      </c>
      <c r="L1500" s="25">
        <f t="shared" si="179"/>
        <v>0</v>
      </c>
      <c r="M1500" s="25" t="s">
        <v>2126</v>
      </c>
      <c r="N1500" s="45">
        <v>45866</v>
      </c>
      <c r="O1500" s="54">
        <v>37192.5</v>
      </c>
      <c r="P1500" s="25" t="s">
        <v>17</v>
      </c>
      <c r="Q1500" s="25" t="s">
        <v>637</v>
      </c>
      <c r="R1500" s="25" t="s">
        <v>638</v>
      </c>
      <c r="S1500" s="3" t="s">
        <v>2056</v>
      </c>
      <c r="T1500" s="55"/>
      <c r="U1500" s="25" t="s">
        <v>19</v>
      </c>
      <c r="V1500" s="25" t="str">
        <f>VLOOKUP(P1500,'Customer List'!B:C,2,)</f>
        <v>Delhi</v>
      </c>
      <c r="W1500" s="56"/>
      <c r="X1500" s="45">
        <v>45866</v>
      </c>
      <c r="Y1500" s="25">
        <f t="shared" si="180"/>
        <v>0</v>
      </c>
      <c r="Z1500" s="25" t="str">
        <f t="shared" si="181"/>
        <v>Monday</v>
      </c>
      <c r="AA1500" s="25" t="str">
        <f t="shared" si="182"/>
        <v>Monday</v>
      </c>
      <c r="AB1500" s="25" t="str">
        <f>VLOOKUP(U1500,'Currency Sheet'!A:C,3,)</f>
        <v>DOLLAR</v>
      </c>
      <c r="AC1500" s="67" t="str">
        <f>VLOOKUP(P1500,'Customer List'!B:D,3,)</f>
        <v>Local</v>
      </c>
    </row>
    <row r="1501" spans="1:29" hidden="1" x14ac:dyDescent="0.25">
      <c r="A1501" s="25">
        <f t="shared" si="184"/>
        <v>1500</v>
      </c>
      <c r="B1501" s="25" t="s">
        <v>2059</v>
      </c>
      <c r="C1501" s="45">
        <v>45856</v>
      </c>
      <c r="D1501" s="45">
        <v>45864</v>
      </c>
      <c r="E1501" s="8">
        <v>236.6</v>
      </c>
      <c r="F1501" s="8">
        <f t="shared" si="178"/>
        <v>20820.8</v>
      </c>
      <c r="G1501" s="54">
        <f t="shared" si="183"/>
        <v>20820.8</v>
      </c>
      <c r="H1501" s="25">
        <v>359610</v>
      </c>
      <c r="I1501" s="25" t="s">
        <v>2970</v>
      </c>
      <c r="J1501" s="25">
        <v>1</v>
      </c>
      <c r="K1501" s="25">
        <v>1</v>
      </c>
      <c r="L1501" s="25">
        <f t="shared" si="179"/>
        <v>0</v>
      </c>
      <c r="M1501" s="25" t="s">
        <v>2149</v>
      </c>
      <c r="N1501" s="45">
        <v>45867</v>
      </c>
      <c r="O1501" s="54">
        <v>36673</v>
      </c>
      <c r="P1501" s="25" t="s">
        <v>192</v>
      </c>
      <c r="Q1501" s="25" t="s">
        <v>2087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Chandigarh</v>
      </c>
      <c r="W1501" s="56"/>
      <c r="X1501" s="45">
        <v>45868</v>
      </c>
      <c r="Y1501" s="25">
        <f t="shared" si="180"/>
        <v>1</v>
      </c>
      <c r="Z1501" s="25" t="str">
        <f t="shared" si="181"/>
        <v>Tuesday</v>
      </c>
      <c r="AA1501" s="25" t="str">
        <f t="shared" si="182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hidden="1" x14ac:dyDescent="0.25">
      <c r="A1502" s="25">
        <f t="shared" si="184"/>
        <v>1501</v>
      </c>
      <c r="B1502" s="25" t="s">
        <v>2059</v>
      </c>
      <c r="C1502" s="45">
        <v>45856</v>
      </c>
      <c r="D1502" s="45">
        <v>45864</v>
      </c>
      <c r="E1502" s="8">
        <v>183.4</v>
      </c>
      <c r="F1502" s="8">
        <f t="shared" si="178"/>
        <v>16139.2</v>
      </c>
      <c r="G1502" s="54">
        <f t="shared" si="183"/>
        <v>16139.2</v>
      </c>
      <c r="H1502" s="25">
        <v>362508</v>
      </c>
      <c r="I1502" s="25" t="s">
        <v>2971</v>
      </c>
      <c r="J1502" s="25">
        <v>1</v>
      </c>
      <c r="K1502" s="25">
        <v>1</v>
      </c>
      <c r="L1502" s="25">
        <f t="shared" si="179"/>
        <v>0</v>
      </c>
      <c r="M1502" s="25" t="s">
        <v>2129</v>
      </c>
      <c r="N1502" s="45">
        <v>45867</v>
      </c>
      <c r="O1502" s="54">
        <v>27614.799999999999</v>
      </c>
      <c r="P1502" s="25" t="s">
        <v>229</v>
      </c>
      <c r="Q1502" s="25">
        <v>58153776855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Kolkata</v>
      </c>
      <c r="W1502" s="56"/>
      <c r="X1502" s="45">
        <v>45868</v>
      </c>
      <c r="Y1502" s="25">
        <f t="shared" si="180"/>
        <v>1</v>
      </c>
      <c r="Z1502" s="25" t="str">
        <f t="shared" si="181"/>
        <v>Tuesday</v>
      </c>
      <c r="AA1502" s="25" t="str">
        <f t="shared" si="182"/>
        <v>Wednesday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hidden="1" x14ac:dyDescent="0.25">
      <c r="A1503" s="25">
        <f t="shared" si="184"/>
        <v>1502</v>
      </c>
      <c r="B1503" s="25" t="s">
        <v>2059</v>
      </c>
      <c r="C1503" s="45">
        <v>45856</v>
      </c>
      <c r="D1503" s="45">
        <v>45864</v>
      </c>
      <c r="E1503" s="8">
        <v>304.5</v>
      </c>
      <c r="F1503" s="8">
        <f t="shared" si="178"/>
        <v>26796</v>
      </c>
      <c r="G1503" s="54">
        <f t="shared" si="183"/>
        <v>26796</v>
      </c>
      <c r="H1503" s="25">
        <v>363022</v>
      </c>
      <c r="I1503" s="25" t="s">
        <v>2972</v>
      </c>
      <c r="J1503" s="25">
        <v>1</v>
      </c>
      <c r="K1503" s="25">
        <v>1</v>
      </c>
      <c r="L1503" s="25">
        <f t="shared" si="179"/>
        <v>0</v>
      </c>
      <c r="M1503" s="25" t="s">
        <v>2108</v>
      </c>
      <c r="N1503" s="45">
        <v>45866</v>
      </c>
      <c r="O1503" s="54">
        <v>34713</v>
      </c>
      <c r="P1503" s="25" t="s">
        <v>243</v>
      </c>
      <c r="Q1503" s="25">
        <v>58153726466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Mumbai</v>
      </c>
      <c r="W1503" s="56"/>
      <c r="X1503" s="45">
        <v>45867</v>
      </c>
      <c r="Y1503" s="25">
        <f t="shared" si="180"/>
        <v>1</v>
      </c>
      <c r="Z1503" s="25" t="str">
        <f t="shared" si="181"/>
        <v>Monday</v>
      </c>
      <c r="AA1503" s="25" t="str">
        <f t="shared" si="182"/>
        <v>Tuesday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hidden="1" x14ac:dyDescent="0.25">
      <c r="A1504" s="25">
        <f t="shared" si="184"/>
        <v>1503</v>
      </c>
      <c r="B1504" s="25" t="s">
        <v>2059</v>
      </c>
      <c r="C1504" s="45">
        <v>45856</v>
      </c>
      <c r="D1504" s="45">
        <v>45864</v>
      </c>
      <c r="E1504" s="8">
        <v>259</v>
      </c>
      <c r="F1504" s="8">
        <f t="shared" si="178"/>
        <v>22792</v>
      </c>
      <c r="G1504" s="54">
        <f t="shared" si="183"/>
        <v>22792</v>
      </c>
      <c r="H1504" s="25">
        <v>363210</v>
      </c>
      <c r="I1504" s="25" t="s">
        <v>2872</v>
      </c>
      <c r="J1504" s="25">
        <v>1</v>
      </c>
      <c r="K1504" s="25">
        <v>1</v>
      </c>
      <c r="L1504" s="25">
        <f t="shared" si="179"/>
        <v>0</v>
      </c>
      <c r="M1504" s="25" t="s">
        <v>2126</v>
      </c>
      <c r="N1504" s="45">
        <v>45866</v>
      </c>
      <c r="O1504" s="54">
        <v>31635</v>
      </c>
      <c r="P1504" s="25" t="s">
        <v>17</v>
      </c>
      <c r="Q1504" s="25" t="s">
        <v>637</v>
      </c>
      <c r="R1504" s="25" t="s">
        <v>638</v>
      </c>
      <c r="S1504" s="3" t="s">
        <v>2056</v>
      </c>
      <c r="T1504" s="55"/>
      <c r="U1504" s="25" t="s">
        <v>19</v>
      </c>
      <c r="V1504" s="25" t="str">
        <f>VLOOKUP(P1504,'Customer List'!B:C,2,)</f>
        <v>Delhi</v>
      </c>
      <c r="W1504" s="56"/>
      <c r="X1504" s="45">
        <v>45866</v>
      </c>
      <c r="Y1504" s="25">
        <f t="shared" si="180"/>
        <v>0</v>
      </c>
      <c r="Z1504" s="25" t="str">
        <f t="shared" si="181"/>
        <v>Monday</v>
      </c>
      <c r="AA1504" s="25" t="str">
        <f t="shared" si="182"/>
        <v>Monday</v>
      </c>
      <c r="AB1504" s="25" t="str">
        <f>VLOOKUP(U1504,'Currency Sheet'!A:C,3,)</f>
        <v>DOLLAR</v>
      </c>
      <c r="AC1504" s="67" t="str">
        <f>VLOOKUP(P1504,'Customer List'!B:D,3,)</f>
        <v>Local</v>
      </c>
    </row>
    <row r="1505" spans="1:29" hidden="1" x14ac:dyDescent="0.25">
      <c r="A1505" s="25">
        <f t="shared" si="184"/>
        <v>1504</v>
      </c>
      <c r="B1505" s="25" t="s">
        <v>2059</v>
      </c>
      <c r="C1505" s="45">
        <v>45856</v>
      </c>
      <c r="D1505" s="45">
        <v>45864</v>
      </c>
      <c r="E1505" s="8">
        <v>242.9</v>
      </c>
      <c r="F1505" s="8">
        <f t="shared" si="178"/>
        <v>21375.200000000001</v>
      </c>
      <c r="G1505" s="54">
        <f t="shared" si="183"/>
        <v>21375.200000000001</v>
      </c>
      <c r="H1505" s="25">
        <v>363804</v>
      </c>
      <c r="I1505" s="25" t="s">
        <v>2973</v>
      </c>
      <c r="J1505" s="25">
        <v>1</v>
      </c>
      <c r="K1505" s="25">
        <v>1</v>
      </c>
      <c r="L1505" s="25">
        <f t="shared" si="179"/>
        <v>0</v>
      </c>
      <c r="M1505" s="25" t="s">
        <v>2111</v>
      </c>
      <c r="N1505" s="45">
        <v>45866</v>
      </c>
      <c r="O1505" s="54">
        <v>37649.5</v>
      </c>
      <c r="P1505" s="25" t="s">
        <v>2053</v>
      </c>
      <c r="Q1505" s="25">
        <v>58153728301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Banglore</v>
      </c>
      <c r="W1505" s="56"/>
      <c r="X1505" s="45">
        <v>45867</v>
      </c>
      <c r="Y1505" s="25">
        <f t="shared" si="180"/>
        <v>1</v>
      </c>
      <c r="Z1505" s="25" t="str">
        <f t="shared" si="181"/>
        <v>Monday</v>
      </c>
      <c r="AA1505" s="25" t="str">
        <f t="shared" si="182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hidden="1" x14ac:dyDescent="0.25">
      <c r="A1506" s="25">
        <f t="shared" si="184"/>
        <v>1505</v>
      </c>
      <c r="B1506" s="25" t="s">
        <v>2059</v>
      </c>
      <c r="C1506" s="45">
        <v>45856</v>
      </c>
      <c r="D1506" s="45">
        <v>45864</v>
      </c>
      <c r="E1506" s="8">
        <v>301.5</v>
      </c>
      <c r="F1506" s="8">
        <f t="shared" si="178"/>
        <v>26532</v>
      </c>
      <c r="G1506" s="54">
        <f t="shared" si="183"/>
        <v>26532</v>
      </c>
      <c r="H1506" s="25">
        <v>367422</v>
      </c>
      <c r="I1506" s="25" t="s">
        <v>2974</v>
      </c>
      <c r="J1506" s="25">
        <v>1</v>
      </c>
      <c r="K1506" s="25">
        <v>1</v>
      </c>
      <c r="L1506" s="25">
        <f t="shared" si="179"/>
        <v>0</v>
      </c>
      <c r="M1506" s="25" t="s">
        <v>2099</v>
      </c>
      <c r="N1506" s="45">
        <v>45868</v>
      </c>
      <c r="O1506" s="54">
        <v>38592</v>
      </c>
      <c r="P1506" s="25" t="s">
        <v>209</v>
      </c>
      <c r="Q1506" s="25" t="s">
        <v>2078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45868</v>
      </c>
      <c r="Y1506" s="25">
        <f t="shared" si="180"/>
        <v>0</v>
      </c>
      <c r="Z1506" s="25" t="str">
        <f t="shared" si="181"/>
        <v>Wednesday</v>
      </c>
      <c r="AA1506" s="25" t="str">
        <f t="shared" si="182"/>
        <v>Wednesday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hidden="1" x14ac:dyDescent="0.25">
      <c r="A1507" s="25">
        <f t="shared" si="184"/>
        <v>1506</v>
      </c>
      <c r="B1507" s="25" t="s">
        <v>2059</v>
      </c>
      <c r="C1507" s="45">
        <v>45856</v>
      </c>
      <c r="D1507" s="45">
        <v>45864</v>
      </c>
      <c r="E1507" s="8">
        <v>259</v>
      </c>
      <c r="F1507" s="8">
        <f t="shared" si="178"/>
        <v>22792</v>
      </c>
      <c r="G1507" s="54">
        <f t="shared" si="183"/>
        <v>22792</v>
      </c>
      <c r="H1507" s="25">
        <v>367730</v>
      </c>
      <c r="I1507" s="25" t="s">
        <v>2975</v>
      </c>
      <c r="J1507" s="25">
        <v>1</v>
      </c>
      <c r="K1507" s="25">
        <v>1</v>
      </c>
      <c r="L1507" s="25">
        <f t="shared" si="179"/>
        <v>0</v>
      </c>
      <c r="M1507" s="25" t="s">
        <v>2111</v>
      </c>
      <c r="N1507" s="45">
        <v>45866</v>
      </c>
      <c r="O1507" s="54">
        <v>40145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80"/>
        <v>1</v>
      </c>
      <c r="Z1507" s="25" t="str">
        <f t="shared" si="181"/>
        <v>Monday</v>
      </c>
      <c r="AA1507" s="25" t="str">
        <f t="shared" si="182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hidden="1" x14ac:dyDescent="0.25">
      <c r="A1508" s="25">
        <f t="shared" si="184"/>
        <v>1507</v>
      </c>
      <c r="B1508" s="25" t="s">
        <v>2059</v>
      </c>
      <c r="C1508" s="45">
        <v>45856</v>
      </c>
      <c r="D1508" s="45">
        <v>45864</v>
      </c>
      <c r="E1508" s="8">
        <v>305.25</v>
      </c>
      <c r="F1508" s="8">
        <f t="shared" si="178"/>
        <v>26862</v>
      </c>
      <c r="G1508" s="54">
        <f t="shared" si="183"/>
        <v>26862</v>
      </c>
      <c r="H1508" s="25">
        <v>368526</v>
      </c>
      <c r="I1508" s="25" t="s">
        <v>2875</v>
      </c>
      <c r="J1508" s="25">
        <v>1</v>
      </c>
      <c r="K1508" s="25">
        <v>1</v>
      </c>
      <c r="L1508" s="25">
        <f t="shared" si="179"/>
        <v>0</v>
      </c>
      <c r="M1508" s="25" t="s">
        <v>2126</v>
      </c>
      <c r="N1508" s="45">
        <v>45866</v>
      </c>
      <c r="O1508" s="54">
        <v>34798.5</v>
      </c>
      <c r="P1508" s="25" t="s">
        <v>17</v>
      </c>
      <c r="Q1508" s="25" t="s">
        <v>637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45866</v>
      </c>
      <c r="Y1508" s="25">
        <f t="shared" si="180"/>
        <v>0</v>
      </c>
      <c r="Z1508" s="25" t="str">
        <f t="shared" si="181"/>
        <v>Monday</v>
      </c>
      <c r="AA1508" s="25" t="str">
        <f t="shared" si="182"/>
        <v>Monday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hidden="1" x14ac:dyDescent="0.25">
      <c r="A1509" s="25">
        <f t="shared" si="184"/>
        <v>1508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178"/>
        <v>22792</v>
      </c>
      <c r="G1509" s="54">
        <f t="shared" si="183"/>
        <v>22792</v>
      </c>
      <c r="H1509" s="25">
        <v>372214</v>
      </c>
      <c r="I1509" s="25" t="s">
        <v>123</v>
      </c>
      <c r="J1509" s="25">
        <v>1</v>
      </c>
      <c r="K1509" s="25">
        <v>1</v>
      </c>
      <c r="L1509" s="25">
        <f t="shared" si="179"/>
        <v>0</v>
      </c>
      <c r="M1509" s="25" t="s">
        <v>2113</v>
      </c>
      <c r="N1509" s="45">
        <v>45866</v>
      </c>
      <c r="O1509" s="54">
        <v>43012</v>
      </c>
      <c r="P1509" s="25" t="s">
        <v>289</v>
      </c>
      <c r="Q1509" s="25">
        <v>58153726050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180"/>
        <v>1</v>
      </c>
      <c r="Z1509" s="25" t="str">
        <f t="shared" si="181"/>
        <v>Monday</v>
      </c>
      <c r="AA1509" s="25" t="str">
        <f t="shared" si="182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hidden="1" x14ac:dyDescent="0.25">
      <c r="A1510" s="25">
        <f t="shared" si="184"/>
        <v>1509</v>
      </c>
      <c r="B1510" s="25" t="s">
        <v>2059</v>
      </c>
      <c r="C1510" s="45">
        <v>45856</v>
      </c>
      <c r="D1510" s="45">
        <v>45864</v>
      </c>
      <c r="E1510" s="8">
        <v>279.3</v>
      </c>
      <c r="F1510" s="8">
        <f t="shared" si="178"/>
        <v>24578.400000000001</v>
      </c>
      <c r="G1510" s="54">
        <f t="shared" si="183"/>
        <v>24578.400000000001</v>
      </c>
      <c r="H1510" s="25">
        <v>373308</v>
      </c>
      <c r="I1510" s="25" t="s">
        <v>2976</v>
      </c>
      <c r="J1510" s="25">
        <v>1</v>
      </c>
      <c r="K1510" s="25">
        <v>1</v>
      </c>
      <c r="L1510" s="25">
        <f t="shared" si="179"/>
        <v>0</v>
      </c>
      <c r="M1510" s="25" t="s">
        <v>2130</v>
      </c>
      <c r="N1510" s="45">
        <v>45867</v>
      </c>
      <c r="O1510" s="54">
        <v>41895</v>
      </c>
      <c r="P1510" s="25" t="s">
        <v>622</v>
      </c>
      <c r="Q1510" s="25">
        <v>58153777684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Hyderabad</v>
      </c>
      <c r="W1510" s="56"/>
      <c r="X1510" s="45">
        <v>45868</v>
      </c>
      <c r="Y1510" s="25">
        <f t="shared" si="180"/>
        <v>1</v>
      </c>
      <c r="Z1510" s="25" t="str">
        <f t="shared" si="181"/>
        <v>Tuesday</v>
      </c>
      <c r="AA1510" s="25" t="str">
        <f t="shared" si="182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hidden="1" x14ac:dyDescent="0.25">
      <c r="A1511" s="25">
        <f t="shared" si="184"/>
        <v>1510</v>
      </c>
      <c r="B1511" s="25" t="s">
        <v>2059</v>
      </c>
      <c r="C1511" s="45">
        <v>45856</v>
      </c>
      <c r="D1511" s="45">
        <v>45864</v>
      </c>
      <c r="E1511" s="8">
        <v>111.3</v>
      </c>
      <c r="F1511" s="8">
        <f t="shared" si="178"/>
        <v>9794.4</v>
      </c>
      <c r="G1511" s="54">
        <f t="shared" si="183"/>
        <v>9794.4</v>
      </c>
      <c r="H1511" s="25">
        <v>375021</v>
      </c>
      <c r="I1511" s="25" t="s">
        <v>2977</v>
      </c>
      <c r="J1511" s="25">
        <v>1</v>
      </c>
      <c r="K1511" s="25">
        <v>1</v>
      </c>
      <c r="L1511" s="25">
        <f t="shared" si="179"/>
        <v>0</v>
      </c>
      <c r="M1511" s="25" t="s">
        <v>2129</v>
      </c>
      <c r="N1511" s="45">
        <v>45867</v>
      </c>
      <c r="O1511" s="54">
        <v>16758.599999999999</v>
      </c>
      <c r="P1511" s="25" t="s">
        <v>229</v>
      </c>
      <c r="Q1511" s="25">
        <v>58153776855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Kolkata</v>
      </c>
      <c r="W1511" s="56"/>
      <c r="X1511" s="45">
        <v>45868</v>
      </c>
      <c r="Y1511" s="25">
        <f t="shared" si="180"/>
        <v>1</v>
      </c>
      <c r="Z1511" s="25" t="str">
        <f t="shared" si="181"/>
        <v>Tuesday</v>
      </c>
      <c r="AA1511" s="25" t="str">
        <f t="shared" si="182"/>
        <v>Wednesday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hidden="1" x14ac:dyDescent="0.25">
      <c r="A1512" s="25">
        <f t="shared" si="184"/>
        <v>1511</v>
      </c>
      <c r="B1512" s="25" t="s">
        <v>2059</v>
      </c>
      <c r="C1512" s="45">
        <v>45856</v>
      </c>
      <c r="D1512" s="45">
        <v>45864</v>
      </c>
      <c r="E1512" s="8">
        <v>287.7</v>
      </c>
      <c r="F1512" s="8">
        <f t="shared" si="178"/>
        <v>25317.599999999999</v>
      </c>
      <c r="G1512" s="54">
        <f t="shared" si="183"/>
        <v>25317.599999999999</v>
      </c>
      <c r="H1512" s="25">
        <v>375120</v>
      </c>
      <c r="I1512" s="25" t="s">
        <v>2978</v>
      </c>
      <c r="J1512" s="25">
        <v>1</v>
      </c>
      <c r="K1512" s="25">
        <v>1</v>
      </c>
      <c r="L1512" s="25">
        <f t="shared" si="179"/>
        <v>0</v>
      </c>
      <c r="M1512" s="25" t="s">
        <v>2111</v>
      </c>
      <c r="N1512" s="45">
        <v>45866</v>
      </c>
      <c r="O1512" s="54">
        <v>44593.5</v>
      </c>
      <c r="P1512" s="25" t="s">
        <v>2053</v>
      </c>
      <c r="Q1512" s="25">
        <v>58153728301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Banglore</v>
      </c>
      <c r="W1512" s="56"/>
      <c r="X1512" s="45">
        <v>45867</v>
      </c>
      <c r="Y1512" s="25">
        <f t="shared" si="180"/>
        <v>1</v>
      </c>
      <c r="Z1512" s="25" t="str">
        <f t="shared" si="181"/>
        <v>Monday</v>
      </c>
      <c r="AA1512" s="25" t="str">
        <f t="shared" si="182"/>
        <v>Tuesday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hidden="1" x14ac:dyDescent="0.25">
      <c r="A1513" s="25">
        <f t="shared" si="184"/>
        <v>1512</v>
      </c>
      <c r="B1513" s="25" t="s">
        <v>2059</v>
      </c>
      <c r="C1513" s="45">
        <v>45856</v>
      </c>
      <c r="D1513" s="45">
        <v>45864</v>
      </c>
      <c r="E1513" s="8">
        <v>123.2</v>
      </c>
      <c r="F1513" s="8">
        <f t="shared" si="178"/>
        <v>10841.6</v>
      </c>
      <c r="G1513" s="54">
        <f t="shared" si="183"/>
        <v>10841.6</v>
      </c>
      <c r="H1513" s="25">
        <v>375151</v>
      </c>
      <c r="I1513" s="25" t="s">
        <v>2979</v>
      </c>
      <c r="J1513" s="25">
        <v>1</v>
      </c>
      <c r="K1513" s="25">
        <v>1</v>
      </c>
      <c r="L1513" s="25">
        <f t="shared" si="179"/>
        <v>0</v>
      </c>
      <c r="M1513" s="25" t="s">
        <v>2129</v>
      </c>
      <c r="N1513" s="45">
        <v>45867</v>
      </c>
      <c r="O1513" s="54">
        <v>18550.400000000001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180"/>
        <v>1</v>
      </c>
      <c r="Z1513" s="25" t="str">
        <f t="shared" si="181"/>
        <v>Tuesday</v>
      </c>
      <c r="AA1513" s="25" t="str">
        <f t="shared" si="182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hidden="1" x14ac:dyDescent="0.25">
      <c r="A1514" s="25">
        <f t="shared" si="184"/>
        <v>1513</v>
      </c>
      <c r="B1514" s="25" t="s">
        <v>2059</v>
      </c>
      <c r="C1514" s="45">
        <v>45856</v>
      </c>
      <c r="D1514" s="45">
        <v>45864</v>
      </c>
      <c r="E1514" s="8">
        <v>115.5</v>
      </c>
      <c r="F1514" s="8">
        <f t="shared" si="178"/>
        <v>10164</v>
      </c>
      <c r="G1514" s="54">
        <f t="shared" si="183"/>
        <v>10164</v>
      </c>
      <c r="H1514" s="25">
        <v>381505</v>
      </c>
      <c r="I1514" s="25" t="s">
        <v>1409</v>
      </c>
      <c r="J1514" s="25">
        <v>1</v>
      </c>
      <c r="K1514" s="25">
        <v>1</v>
      </c>
      <c r="L1514" s="25">
        <f t="shared" si="179"/>
        <v>0</v>
      </c>
      <c r="M1514" s="25" t="s">
        <v>2150</v>
      </c>
      <c r="N1514" s="45">
        <v>45867</v>
      </c>
      <c r="O1514" s="54">
        <v>14107.14</v>
      </c>
      <c r="P1514" s="25" t="s">
        <v>255</v>
      </c>
      <c r="Q1514" s="25" t="s">
        <v>637</v>
      </c>
      <c r="R1514" s="25" t="s">
        <v>638</v>
      </c>
      <c r="S1514" s="3" t="s">
        <v>2056</v>
      </c>
      <c r="T1514" s="55"/>
      <c r="U1514" s="25" t="s">
        <v>19</v>
      </c>
      <c r="V1514" s="25" t="str">
        <f>VLOOKUP(P1514,'Customer List'!B:C,2,)</f>
        <v>Delhi</v>
      </c>
      <c r="W1514" s="56"/>
      <c r="X1514" s="45">
        <v>45867</v>
      </c>
      <c r="Y1514" s="25">
        <f t="shared" si="180"/>
        <v>0</v>
      </c>
      <c r="Z1514" s="25" t="str">
        <f t="shared" si="181"/>
        <v>Tuesday</v>
      </c>
      <c r="AA1514" s="25" t="str">
        <f t="shared" si="182"/>
        <v>Tuesday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hidden="1" x14ac:dyDescent="0.25">
      <c r="A1515" s="25">
        <f t="shared" si="184"/>
        <v>1514</v>
      </c>
      <c r="B1515" s="25" t="s">
        <v>2059</v>
      </c>
      <c r="C1515" s="45">
        <v>45856</v>
      </c>
      <c r="D1515" s="45">
        <v>45864</v>
      </c>
      <c r="E1515" s="8">
        <v>107.8</v>
      </c>
      <c r="F1515" s="8">
        <f t="shared" si="178"/>
        <v>9486.4</v>
      </c>
      <c r="G1515" s="54">
        <f t="shared" si="183"/>
        <v>9486.4</v>
      </c>
      <c r="H1515" s="25">
        <v>392303</v>
      </c>
      <c r="I1515" s="25" t="s">
        <v>2980</v>
      </c>
      <c r="J1515" s="25">
        <v>1</v>
      </c>
      <c r="K1515" s="25">
        <v>1</v>
      </c>
      <c r="L1515" s="25">
        <f t="shared" si="179"/>
        <v>0</v>
      </c>
      <c r="M1515" s="25" t="s">
        <v>2100</v>
      </c>
      <c r="N1515" s="45">
        <v>45868</v>
      </c>
      <c r="O1515" s="54">
        <v>14799.4</v>
      </c>
      <c r="P1515" s="25" t="s">
        <v>1055</v>
      </c>
      <c r="Q1515" s="25" t="s">
        <v>2078</v>
      </c>
      <c r="R1515" s="25" t="s">
        <v>638</v>
      </c>
      <c r="S1515" s="3" t="s">
        <v>2056</v>
      </c>
      <c r="T1515" s="55" t="s">
        <v>2101</v>
      </c>
      <c r="U1515" s="25" t="s">
        <v>19</v>
      </c>
      <c r="V1515" s="25" t="str">
        <f>VLOOKUP(P1515,'Customer List'!B:C,2,)</f>
        <v>Delhi</v>
      </c>
      <c r="W1515" s="56"/>
      <c r="X1515" s="45">
        <v>45868</v>
      </c>
      <c r="Y1515" s="25">
        <f t="shared" si="180"/>
        <v>0</v>
      </c>
      <c r="Z1515" s="25" t="str">
        <f t="shared" si="181"/>
        <v>Wednesday</v>
      </c>
      <c r="AA1515" s="25" t="str">
        <f t="shared" si="182"/>
        <v>Wednesday</v>
      </c>
      <c r="AB1515" s="25" t="str">
        <f>VLOOKUP(U1515,'Currency Sheet'!A:C,3,)</f>
        <v>DOLLAR</v>
      </c>
      <c r="AC1515" s="67" t="str">
        <f>VLOOKUP(P1515,'Customer List'!B:D,3,)</f>
        <v>Local</v>
      </c>
    </row>
    <row r="1516" spans="1:29" hidden="1" x14ac:dyDescent="0.25">
      <c r="A1516" s="25">
        <f t="shared" si="184"/>
        <v>1515</v>
      </c>
      <c r="B1516" s="25" t="s">
        <v>2059</v>
      </c>
      <c r="C1516" s="45">
        <v>45856</v>
      </c>
      <c r="D1516" s="45">
        <v>45864</v>
      </c>
      <c r="E1516" s="8">
        <v>21</v>
      </c>
      <c r="F1516" s="8">
        <f t="shared" si="178"/>
        <v>1848</v>
      </c>
      <c r="G1516" s="54">
        <f t="shared" si="183"/>
        <v>1848</v>
      </c>
      <c r="H1516" s="25">
        <v>400107</v>
      </c>
      <c r="I1516" s="25" t="s">
        <v>2981</v>
      </c>
      <c r="J1516" s="25">
        <v>1</v>
      </c>
      <c r="K1516" s="25">
        <v>1</v>
      </c>
      <c r="L1516" s="25">
        <f t="shared" si="179"/>
        <v>0</v>
      </c>
      <c r="M1516" s="25" t="s">
        <v>2134</v>
      </c>
      <c r="N1516" s="45">
        <v>45867</v>
      </c>
      <c r="O1516" s="54">
        <v>2790</v>
      </c>
      <c r="P1516" s="25" t="s">
        <v>630</v>
      </c>
      <c r="Q1516" s="25">
        <v>58153777916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Gujrat</v>
      </c>
      <c r="W1516" s="56"/>
      <c r="X1516" s="45">
        <v>45868</v>
      </c>
      <c r="Y1516" s="25">
        <f t="shared" si="180"/>
        <v>1</v>
      </c>
      <c r="Z1516" s="25" t="str">
        <f t="shared" si="181"/>
        <v>Tuesday</v>
      </c>
      <c r="AA1516" s="25" t="str">
        <f t="shared" si="182"/>
        <v>Wednesday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hidden="1" x14ac:dyDescent="0.25">
      <c r="A1517" s="25">
        <f t="shared" si="184"/>
        <v>1516</v>
      </c>
      <c r="B1517" s="25" t="s">
        <v>2059</v>
      </c>
      <c r="C1517" s="45">
        <v>45856</v>
      </c>
      <c r="D1517" s="45">
        <v>45864</v>
      </c>
      <c r="E1517" s="8">
        <v>53.9</v>
      </c>
      <c r="F1517" s="8">
        <f t="shared" si="178"/>
        <v>4743.2</v>
      </c>
      <c r="G1517" s="54">
        <f t="shared" si="183"/>
        <v>4743.2</v>
      </c>
      <c r="H1517" s="25">
        <v>400112</v>
      </c>
      <c r="I1517" s="25" t="s">
        <v>2882</v>
      </c>
      <c r="J1517" s="25">
        <v>1</v>
      </c>
      <c r="K1517" s="25">
        <v>1</v>
      </c>
      <c r="L1517" s="25">
        <f t="shared" si="179"/>
        <v>0</v>
      </c>
      <c r="M1517" s="25" t="s">
        <v>2111</v>
      </c>
      <c r="N1517" s="45">
        <v>45866</v>
      </c>
      <c r="O1517" s="54">
        <v>8354.5</v>
      </c>
      <c r="P1517" s="25" t="s">
        <v>2053</v>
      </c>
      <c r="Q1517" s="25">
        <v>58153728301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Banglore</v>
      </c>
      <c r="W1517" s="56"/>
      <c r="X1517" s="45">
        <v>45867</v>
      </c>
      <c r="Y1517" s="25">
        <f t="shared" si="180"/>
        <v>1</v>
      </c>
      <c r="Z1517" s="25" t="str">
        <f t="shared" si="181"/>
        <v>Monday</v>
      </c>
      <c r="AA1517" s="25" t="str">
        <f t="shared" si="182"/>
        <v>Tuesday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hidden="1" x14ac:dyDescent="0.25">
      <c r="A1518" s="25">
        <f t="shared" si="184"/>
        <v>1517</v>
      </c>
      <c r="B1518" s="25" t="s">
        <v>2059</v>
      </c>
      <c r="C1518" s="45">
        <v>45856</v>
      </c>
      <c r="D1518" s="45">
        <v>45864</v>
      </c>
      <c r="E1518" s="8">
        <v>42.7</v>
      </c>
      <c r="F1518" s="8">
        <f t="shared" si="178"/>
        <v>3757.6000000000004</v>
      </c>
      <c r="G1518" s="54">
        <f t="shared" si="183"/>
        <v>3757.6000000000004</v>
      </c>
      <c r="H1518" s="25">
        <v>400113</v>
      </c>
      <c r="I1518" s="25" t="s">
        <v>2883</v>
      </c>
      <c r="J1518" s="25">
        <v>1</v>
      </c>
      <c r="K1518" s="25">
        <v>1</v>
      </c>
      <c r="L1518" s="25">
        <f t="shared" si="179"/>
        <v>0</v>
      </c>
      <c r="M1518" s="25" t="s">
        <v>2134</v>
      </c>
      <c r="N1518" s="45">
        <v>45867</v>
      </c>
      <c r="O1518" s="54">
        <v>5673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80"/>
        <v>1</v>
      </c>
      <c r="Z1518" s="25" t="str">
        <f t="shared" si="181"/>
        <v>Tuesday</v>
      </c>
      <c r="AA1518" s="25" t="str">
        <f t="shared" si="182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hidden="1" x14ac:dyDescent="0.25">
      <c r="A1519" s="25">
        <f t="shared" si="184"/>
        <v>1518</v>
      </c>
      <c r="B1519" s="25" t="s">
        <v>2059</v>
      </c>
      <c r="C1519" s="45">
        <v>45856</v>
      </c>
      <c r="D1519" s="45">
        <v>45864</v>
      </c>
      <c r="E1519" s="8">
        <v>74.2</v>
      </c>
      <c r="F1519" s="8">
        <f t="shared" si="178"/>
        <v>6529.6</v>
      </c>
      <c r="G1519" s="54">
        <f t="shared" si="183"/>
        <v>6529.6</v>
      </c>
      <c r="H1519" s="25">
        <v>400117</v>
      </c>
      <c r="I1519" s="25" t="s">
        <v>2982</v>
      </c>
      <c r="J1519" s="25">
        <v>1</v>
      </c>
      <c r="K1519" s="25">
        <v>1</v>
      </c>
      <c r="L1519" s="25">
        <f t="shared" si="179"/>
        <v>0</v>
      </c>
      <c r="M1519" s="25" t="s">
        <v>2134</v>
      </c>
      <c r="N1519" s="45">
        <v>45867</v>
      </c>
      <c r="O1519" s="54">
        <v>9858</v>
      </c>
      <c r="P1519" s="25" t="s">
        <v>630</v>
      </c>
      <c r="Q1519" s="25">
        <v>58153777916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Gujrat</v>
      </c>
      <c r="W1519" s="56"/>
      <c r="X1519" s="45">
        <v>45868</v>
      </c>
      <c r="Y1519" s="25">
        <f t="shared" si="180"/>
        <v>1</v>
      </c>
      <c r="Z1519" s="25" t="str">
        <f t="shared" si="181"/>
        <v>Tuesday</v>
      </c>
      <c r="AA1519" s="25" t="str">
        <f t="shared" si="182"/>
        <v>Wednesday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hidden="1" x14ac:dyDescent="0.25">
      <c r="A1520" s="25">
        <f t="shared" si="184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8"/>
        <v>11026.4</v>
      </c>
      <c r="G1520" s="54">
        <f t="shared" si="183"/>
        <v>11026.4</v>
      </c>
      <c r="H1520" s="25">
        <v>400126</v>
      </c>
      <c r="I1520" s="25" t="s">
        <v>2983</v>
      </c>
      <c r="J1520" s="25">
        <v>1</v>
      </c>
      <c r="K1520" s="25">
        <v>1</v>
      </c>
      <c r="L1520" s="25">
        <f t="shared" si="179"/>
        <v>0</v>
      </c>
      <c r="M1520" s="25" t="s">
        <v>2120</v>
      </c>
      <c r="N1520" s="45">
        <v>45866</v>
      </c>
      <c r="O1520" s="54">
        <v>20808.75</v>
      </c>
      <c r="P1520" s="25" t="s">
        <v>627</v>
      </c>
      <c r="Q1520" s="25">
        <v>58153726956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Hyderabad</v>
      </c>
      <c r="W1520" s="56"/>
      <c r="X1520" s="45">
        <v>45867</v>
      </c>
      <c r="Y1520" s="25">
        <f t="shared" si="180"/>
        <v>1</v>
      </c>
      <c r="Z1520" s="25" t="str">
        <f t="shared" si="181"/>
        <v>Monday</v>
      </c>
      <c r="AA1520" s="25" t="str">
        <f t="shared" si="182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hidden="1" x14ac:dyDescent="0.25">
      <c r="A1521" s="25">
        <f t="shared" si="184"/>
        <v>1520</v>
      </c>
      <c r="B1521" s="25" t="s">
        <v>2059</v>
      </c>
      <c r="C1521" s="45">
        <v>45856</v>
      </c>
      <c r="D1521" s="45">
        <v>45864</v>
      </c>
      <c r="E1521" s="8">
        <v>125.3</v>
      </c>
      <c r="F1521" s="8">
        <f t="shared" si="178"/>
        <v>11026.4</v>
      </c>
      <c r="G1521" s="54">
        <f t="shared" si="183"/>
        <v>11026.4</v>
      </c>
      <c r="H1521" s="25">
        <v>400128</v>
      </c>
      <c r="I1521" s="25" t="s">
        <v>2885</v>
      </c>
      <c r="J1521" s="25">
        <v>1</v>
      </c>
      <c r="K1521" s="25">
        <v>1</v>
      </c>
      <c r="L1521" s="25">
        <f t="shared" si="179"/>
        <v>0</v>
      </c>
      <c r="M1521" s="25" t="s">
        <v>2111</v>
      </c>
      <c r="N1521" s="45">
        <v>45866</v>
      </c>
      <c r="O1521" s="54">
        <v>19421.5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80"/>
        <v>1</v>
      </c>
      <c r="Z1521" s="25" t="str">
        <f t="shared" si="181"/>
        <v>Monday</v>
      </c>
      <c r="AA1521" s="25" t="str">
        <f t="shared" si="182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hidden="1" x14ac:dyDescent="0.25">
      <c r="A1522" s="25">
        <f t="shared" si="184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8"/>
        <v>12874.400000000001</v>
      </c>
      <c r="G1522" s="54">
        <f t="shared" si="183"/>
        <v>12874.400000000001</v>
      </c>
      <c r="H1522" s="25">
        <v>400129</v>
      </c>
      <c r="I1522" s="25" t="s">
        <v>2984</v>
      </c>
      <c r="J1522" s="25">
        <v>1</v>
      </c>
      <c r="K1522" s="25">
        <v>1</v>
      </c>
      <c r="L1522" s="25">
        <f t="shared" si="179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80"/>
        <v>1</v>
      </c>
      <c r="Z1522" s="25" t="str">
        <f t="shared" si="181"/>
        <v>Monday</v>
      </c>
      <c r="AA1522" s="25" t="str">
        <f t="shared" si="182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hidden="1" x14ac:dyDescent="0.25">
      <c r="A1523" s="25">
        <f t="shared" si="184"/>
        <v>1522</v>
      </c>
      <c r="B1523" s="25" t="s">
        <v>2059</v>
      </c>
      <c r="C1523" s="45">
        <v>45856</v>
      </c>
      <c r="D1523" s="45">
        <v>45864</v>
      </c>
      <c r="E1523" s="8">
        <v>146.30000000000001</v>
      </c>
      <c r="F1523" s="8">
        <f t="shared" si="178"/>
        <v>12874.400000000001</v>
      </c>
      <c r="G1523" s="54">
        <f t="shared" si="183"/>
        <v>12874.400000000001</v>
      </c>
      <c r="H1523" s="25">
        <v>400130</v>
      </c>
      <c r="I1523" s="25" t="s">
        <v>2886</v>
      </c>
      <c r="J1523" s="25">
        <v>1</v>
      </c>
      <c r="K1523" s="25">
        <v>1</v>
      </c>
      <c r="L1523" s="25">
        <f t="shared" si="179"/>
        <v>0</v>
      </c>
      <c r="M1523" s="25" t="s">
        <v>2111</v>
      </c>
      <c r="N1523" s="45">
        <v>45866</v>
      </c>
      <c r="O1523" s="54">
        <v>22676.5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80"/>
        <v>1</v>
      </c>
      <c r="Z1523" s="25" t="str">
        <f t="shared" si="181"/>
        <v>Monday</v>
      </c>
      <c r="AA1523" s="25" t="str">
        <f t="shared" si="182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hidden="1" x14ac:dyDescent="0.25">
      <c r="A1524" s="25">
        <f t="shared" si="184"/>
        <v>1523</v>
      </c>
      <c r="B1524" s="25" t="s">
        <v>2059</v>
      </c>
      <c r="C1524" s="45">
        <v>45856</v>
      </c>
      <c r="D1524" s="45">
        <v>45864</v>
      </c>
      <c r="E1524" s="8">
        <v>58.1</v>
      </c>
      <c r="F1524" s="8">
        <f t="shared" si="178"/>
        <v>5112.8</v>
      </c>
      <c r="G1524" s="54">
        <f t="shared" si="183"/>
        <v>5112.8</v>
      </c>
      <c r="H1524" s="25">
        <v>400133</v>
      </c>
      <c r="I1524" s="25" t="s">
        <v>2985</v>
      </c>
      <c r="J1524" s="25">
        <v>1</v>
      </c>
      <c r="K1524" s="25">
        <v>1</v>
      </c>
      <c r="L1524" s="25">
        <f t="shared" si="179"/>
        <v>0</v>
      </c>
      <c r="M1524" s="25" t="s">
        <v>2134</v>
      </c>
      <c r="N1524" s="45">
        <v>45867</v>
      </c>
      <c r="O1524" s="54">
        <v>7719</v>
      </c>
      <c r="P1524" s="25" t="s">
        <v>630</v>
      </c>
      <c r="Q1524" s="25">
        <v>58153777916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Gujrat</v>
      </c>
      <c r="W1524" s="56"/>
      <c r="X1524" s="45">
        <v>45868</v>
      </c>
      <c r="Y1524" s="25">
        <f t="shared" si="180"/>
        <v>1</v>
      </c>
      <c r="Z1524" s="25" t="str">
        <f t="shared" si="181"/>
        <v>Tuesday</v>
      </c>
      <c r="AA1524" s="25" t="str">
        <f t="shared" si="182"/>
        <v>Wednesday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hidden="1" x14ac:dyDescent="0.25">
      <c r="A1525" s="25">
        <f t="shared" si="184"/>
        <v>1524</v>
      </c>
      <c r="B1525" s="25" t="s">
        <v>2059</v>
      </c>
      <c r="C1525" s="45">
        <v>45856</v>
      </c>
      <c r="D1525" s="45">
        <v>45864</v>
      </c>
      <c r="E1525" s="8">
        <v>135.1</v>
      </c>
      <c r="F1525" s="8">
        <f t="shared" si="178"/>
        <v>11888.8</v>
      </c>
      <c r="G1525" s="54">
        <f t="shared" si="183"/>
        <v>11888.8</v>
      </c>
      <c r="H1525" s="25">
        <v>400144</v>
      </c>
      <c r="I1525" s="25" t="s">
        <v>2986</v>
      </c>
      <c r="J1525" s="25">
        <v>1</v>
      </c>
      <c r="K1525" s="25">
        <v>1</v>
      </c>
      <c r="L1525" s="25">
        <f t="shared" si="179"/>
        <v>0</v>
      </c>
      <c r="M1525" s="25" t="s">
        <v>2111</v>
      </c>
      <c r="N1525" s="45">
        <v>45866</v>
      </c>
      <c r="O1525" s="54">
        <v>20940.5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80"/>
        <v>1</v>
      </c>
      <c r="Z1525" s="25" t="str">
        <f t="shared" si="181"/>
        <v>Monday</v>
      </c>
      <c r="AA1525" s="25" t="str">
        <f t="shared" si="182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hidden="1" x14ac:dyDescent="0.25">
      <c r="A1526" s="25">
        <f t="shared" si="184"/>
        <v>1525</v>
      </c>
      <c r="B1526" s="25" t="s">
        <v>2059</v>
      </c>
      <c r="C1526" s="45">
        <v>45856</v>
      </c>
      <c r="D1526" s="45">
        <v>45864</v>
      </c>
      <c r="E1526" s="8">
        <v>147.69999999999999</v>
      </c>
      <c r="F1526" s="8">
        <f t="shared" si="178"/>
        <v>12997.599999999999</v>
      </c>
      <c r="G1526" s="54">
        <f t="shared" si="183"/>
        <v>12997.599999999999</v>
      </c>
      <c r="H1526" s="25">
        <v>400148</v>
      </c>
      <c r="I1526" s="25" t="s">
        <v>2987</v>
      </c>
      <c r="J1526" s="25">
        <v>1</v>
      </c>
      <c r="K1526" s="25">
        <v>1</v>
      </c>
      <c r="L1526" s="25">
        <f t="shared" si="179"/>
        <v>0</v>
      </c>
      <c r="M1526" s="25" t="s">
        <v>2120</v>
      </c>
      <c r="N1526" s="45">
        <v>45866</v>
      </c>
      <c r="O1526" s="54">
        <v>24528.75</v>
      </c>
      <c r="P1526" s="25" t="s">
        <v>627</v>
      </c>
      <c r="Q1526" s="25">
        <v>58153726956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Hyderabad</v>
      </c>
      <c r="W1526" s="56"/>
      <c r="X1526" s="45">
        <v>45867</v>
      </c>
      <c r="Y1526" s="25">
        <f t="shared" si="180"/>
        <v>1</v>
      </c>
      <c r="Z1526" s="25" t="str">
        <f t="shared" si="181"/>
        <v>Monday</v>
      </c>
      <c r="AA1526" s="25" t="str">
        <f t="shared" si="182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hidden="1" x14ac:dyDescent="0.25">
      <c r="A1527" s="25">
        <f t="shared" si="184"/>
        <v>1526</v>
      </c>
      <c r="B1527" s="25" t="s">
        <v>2059</v>
      </c>
      <c r="C1527" s="45">
        <v>45856</v>
      </c>
      <c r="D1527" s="45">
        <v>45864</v>
      </c>
      <c r="E1527" s="8">
        <v>153</v>
      </c>
      <c r="F1527" s="8">
        <f t="shared" si="178"/>
        <v>13464</v>
      </c>
      <c r="G1527" s="54">
        <f t="shared" si="183"/>
        <v>13464</v>
      </c>
      <c r="H1527" s="25">
        <v>400163</v>
      </c>
      <c r="I1527" s="25" t="s">
        <v>2888</v>
      </c>
      <c r="J1527" s="25">
        <v>1</v>
      </c>
      <c r="K1527" s="25">
        <v>1</v>
      </c>
      <c r="L1527" s="25">
        <f t="shared" si="179"/>
        <v>0</v>
      </c>
      <c r="M1527" s="25" t="s">
        <v>2111</v>
      </c>
      <c r="N1527" s="45">
        <v>45866</v>
      </c>
      <c r="O1527" s="54">
        <v>22134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80"/>
        <v>1</v>
      </c>
      <c r="Z1527" s="25" t="str">
        <f t="shared" si="181"/>
        <v>Monday</v>
      </c>
      <c r="AA1527" s="25" t="str">
        <f t="shared" si="182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hidden="1" x14ac:dyDescent="0.25">
      <c r="A1528" s="25">
        <f t="shared" si="184"/>
        <v>1527</v>
      </c>
      <c r="B1528" s="25" t="s">
        <v>2059</v>
      </c>
      <c r="C1528" s="45">
        <v>45856</v>
      </c>
      <c r="D1528" s="45">
        <v>45864</v>
      </c>
      <c r="E1528" s="8">
        <v>309.75</v>
      </c>
      <c r="F1528" s="8">
        <f t="shared" si="178"/>
        <v>27258</v>
      </c>
      <c r="G1528" s="54">
        <f t="shared" si="183"/>
        <v>27258</v>
      </c>
      <c r="H1528" s="25">
        <v>400168</v>
      </c>
      <c r="I1528" s="25" t="s">
        <v>2988</v>
      </c>
      <c r="J1528" s="25">
        <v>1</v>
      </c>
      <c r="K1528" s="25">
        <v>1</v>
      </c>
      <c r="L1528" s="25">
        <f t="shared" si="179"/>
        <v>0</v>
      </c>
      <c r="M1528" s="25" t="s">
        <v>2120</v>
      </c>
      <c r="N1528" s="45">
        <v>45866</v>
      </c>
      <c r="O1528" s="54">
        <v>48011.25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180"/>
        <v>1</v>
      </c>
      <c r="Z1528" s="25" t="str">
        <f t="shared" si="181"/>
        <v>Monday</v>
      </c>
      <c r="AA1528" s="25" t="str">
        <f t="shared" si="182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hidden="1" x14ac:dyDescent="0.25">
      <c r="A1529" s="25">
        <f t="shared" si="184"/>
        <v>1528</v>
      </c>
      <c r="B1529" s="25" t="s">
        <v>2059</v>
      </c>
      <c r="C1529" s="45">
        <v>45856</v>
      </c>
      <c r="D1529" s="45">
        <v>45864</v>
      </c>
      <c r="E1529" s="8">
        <v>288.75</v>
      </c>
      <c r="F1529" s="8">
        <f t="shared" si="178"/>
        <v>25410</v>
      </c>
      <c r="G1529" s="54">
        <f t="shared" si="183"/>
        <v>25410</v>
      </c>
      <c r="H1529" s="25">
        <v>400172</v>
      </c>
      <c r="I1529" s="25" t="s">
        <v>2989</v>
      </c>
      <c r="J1529" s="25">
        <v>1</v>
      </c>
      <c r="K1529" s="25">
        <v>1</v>
      </c>
      <c r="L1529" s="25">
        <f t="shared" si="179"/>
        <v>0</v>
      </c>
      <c r="M1529" s="25" t="s">
        <v>2111</v>
      </c>
      <c r="N1529" s="45">
        <v>45866</v>
      </c>
      <c r="O1529" s="54">
        <v>41772.5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80"/>
        <v>1</v>
      </c>
      <c r="Z1529" s="25" t="str">
        <f t="shared" si="181"/>
        <v>Monday</v>
      </c>
      <c r="AA1529" s="25" t="str">
        <f t="shared" si="182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hidden="1" x14ac:dyDescent="0.25">
      <c r="A1530" s="25">
        <f t="shared" si="184"/>
        <v>1529</v>
      </c>
      <c r="B1530" s="25" t="s">
        <v>2059</v>
      </c>
      <c r="C1530" s="45">
        <v>45856</v>
      </c>
      <c r="D1530" s="45">
        <v>45864</v>
      </c>
      <c r="E1530" s="8">
        <v>32.9</v>
      </c>
      <c r="F1530" s="8">
        <f t="shared" si="178"/>
        <v>2895.2</v>
      </c>
      <c r="G1530" s="54">
        <f t="shared" si="183"/>
        <v>2895.2</v>
      </c>
      <c r="H1530" s="25">
        <v>400209</v>
      </c>
      <c r="I1530" s="25" t="s">
        <v>2889</v>
      </c>
      <c r="J1530" s="25">
        <v>1</v>
      </c>
      <c r="K1530" s="25">
        <v>1</v>
      </c>
      <c r="L1530" s="25">
        <f t="shared" si="179"/>
        <v>0</v>
      </c>
      <c r="M1530" s="25" t="s">
        <v>2111</v>
      </c>
      <c r="N1530" s="45">
        <v>45866</v>
      </c>
      <c r="O1530" s="54">
        <v>5099.5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80"/>
        <v>1</v>
      </c>
      <c r="Z1530" s="25" t="str">
        <f t="shared" si="181"/>
        <v>Monday</v>
      </c>
      <c r="AA1530" s="25" t="str">
        <f t="shared" si="182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hidden="1" x14ac:dyDescent="0.25">
      <c r="A1531" s="25">
        <f t="shared" si="184"/>
        <v>1530</v>
      </c>
      <c r="B1531" s="25" t="s">
        <v>2059</v>
      </c>
      <c r="C1531" s="45">
        <v>45856</v>
      </c>
      <c r="D1531" s="45">
        <v>45864</v>
      </c>
      <c r="E1531" s="8">
        <v>93.8</v>
      </c>
      <c r="F1531" s="8">
        <f t="shared" si="178"/>
        <v>8254.4</v>
      </c>
      <c r="G1531" s="54">
        <f t="shared" si="183"/>
        <v>8254.4</v>
      </c>
      <c r="H1531" s="25">
        <v>400214</v>
      </c>
      <c r="I1531" s="25" t="s">
        <v>2990</v>
      </c>
      <c r="J1531" s="25">
        <v>1</v>
      </c>
      <c r="K1531" s="25">
        <v>1</v>
      </c>
      <c r="L1531" s="25">
        <f t="shared" si="179"/>
        <v>0</v>
      </c>
      <c r="M1531" s="25" t="s">
        <v>2111</v>
      </c>
      <c r="N1531" s="45">
        <v>45866</v>
      </c>
      <c r="O1531" s="54">
        <v>14539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180"/>
        <v>1</v>
      </c>
      <c r="Z1531" s="25" t="str">
        <f t="shared" si="181"/>
        <v>Monday</v>
      </c>
      <c r="AA1531" s="25" t="str">
        <f t="shared" si="182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hidden="1" x14ac:dyDescent="0.25">
      <c r="A1532" s="25">
        <f t="shared" si="184"/>
        <v>1531</v>
      </c>
      <c r="B1532" s="25" t="s">
        <v>2059</v>
      </c>
      <c r="C1532" s="45">
        <v>45856</v>
      </c>
      <c r="D1532" s="45">
        <v>45864</v>
      </c>
      <c r="E1532" s="8">
        <v>66.5</v>
      </c>
      <c r="F1532" s="8">
        <f t="shared" si="178"/>
        <v>5852</v>
      </c>
      <c r="G1532" s="54">
        <f t="shared" si="183"/>
        <v>5852</v>
      </c>
      <c r="H1532" s="25">
        <v>400220</v>
      </c>
      <c r="I1532" s="25" t="s">
        <v>2890</v>
      </c>
      <c r="J1532" s="25">
        <v>1</v>
      </c>
      <c r="K1532" s="25">
        <v>1</v>
      </c>
      <c r="L1532" s="25">
        <f t="shared" si="179"/>
        <v>0</v>
      </c>
      <c r="M1532" s="25" t="s">
        <v>2120</v>
      </c>
      <c r="N1532" s="45">
        <v>45866</v>
      </c>
      <c r="O1532" s="54">
        <v>20808.75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80"/>
        <v>1</v>
      </c>
      <c r="Z1532" s="25" t="str">
        <f t="shared" si="181"/>
        <v>Monday</v>
      </c>
      <c r="AA1532" s="25" t="str">
        <f t="shared" si="182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hidden="1" x14ac:dyDescent="0.25">
      <c r="A1533" s="25">
        <f t="shared" si="184"/>
        <v>1532</v>
      </c>
      <c r="B1533" s="25" t="s">
        <v>2059</v>
      </c>
      <c r="C1533" s="45">
        <v>45856</v>
      </c>
      <c r="D1533" s="45">
        <v>45864</v>
      </c>
      <c r="E1533" s="8">
        <v>147.69999999999999</v>
      </c>
      <c r="F1533" s="8">
        <f t="shared" si="178"/>
        <v>12997.599999999999</v>
      </c>
      <c r="G1533" s="54">
        <f t="shared" si="183"/>
        <v>12997.599999999999</v>
      </c>
      <c r="H1533" s="25">
        <v>400336</v>
      </c>
      <c r="I1533" s="25" t="s">
        <v>2991</v>
      </c>
      <c r="J1533" s="25">
        <v>1</v>
      </c>
      <c r="K1533" s="25">
        <v>1</v>
      </c>
      <c r="L1533" s="25">
        <f t="shared" si="179"/>
        <v>0</v>
      </c>
      <c r="M1533" s="25" t="s">
        <v>2120</v>
      </c>
      <c r="N1533" s="45">
        <v>45866</v>
      </c>
      <c r="O1533" s="54">
        <v>24528.75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80"/>
        <v>1</v>
      </c>
      <c r="Z1533" s="25" t="str">
        <f t="shared" si="181"/>
        <v>Monday</v>
      </c>
      <c r="AA1533" s="25" t="str">
        <f t="shared" si="182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hidden="1" x14ac:dyDescent="0.25">
      <c r="A1534" s="25">
        <f t="shared" si="184"/>
        <v>1533</v>
      </c>
      <c r="B1534" s="25" t="s">
        <v>2059</v>
      </c>
      <c r="C1534" s="45">
        <v>45856</v>
      </c>
      <c r="D1534" s="45">
        <v>45864</v>
      </c>
      <c r="E1534" s="8">
        <v>81.900000000000006</v>
      </c>
      <c r="F1534" s="8">
        <f t="shared" si="178"/>
        <v>7207.2000000000007</v>
      </c>
      <c r="G1534" s="54">
        <f t="shared" si="183"/>
        <v>7207.2000000000007</v>
      </c>
      <c r="H1534" s="25">
        <v>401208</v>
      </c>
      <c r="I1534" s="25" t="s">
        <v>2992</v>
      </c>
      <c r="J1534" s="25">
        <v>1</v>
      </c>
      <c r="K1534" s="25">
        <v>1</v>
      </c>
      <c r="L1534" s="25">
        <f t="shared" si="179"/>
        <v>0</v>
      </c>
      <c r="M1534" s="25" t="s">
        <v>2120</v>
      </c>
      <c r="N1534" s="45">
        <v>45866</v>
      </c>
      <c r="O1534" s="54">
        <v>13601.25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180"/>
        <v>1</v>
      </c>
      <c r="Z1534" s="25" t="str">
        <f t="shared" si="181"/>
        <v>Monday</v>
      </c>
      <c r="AA1534" s="25" t="str">
        <f t="shared" si="182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hidden="1" x14ac:dyDescent="0.25">
      <c r="A1535" s="25">
        <f t="shared" si="184"/>
        <v>1534</v>
      </c>
      <c r="B1535" s="25" t="s">
        <v>2059</v>
      </c>
      <c r="C1535" s="45">
        <v>45856</v>
      </c>
      <c r="D1535" s="45">
        <v>45864</v>
      </c>
      <c r="E1535" s="8">
        <v>82.6</v>
      </c>
      <c r="F1535" s="8">
        <f t="shared" si="178"/>
        <v>7268.7999999999993</v>
      </c>
      <c r="G1535" s="54">
        <f t="shared" si="183"/>
        <v>14537.599999999999</v>
      </c>
      <c r="H1535" s="25">
        <v>405202</v>
      </c>
      <c r="I1535" s="25" t="s">
        <v>230</v>
      </c>
      <c r="J1535" s="25">
        <v>2</v>
      </c>
      <c r="K1535" s="25">
        <v>2</v>
      </c>
      <c r="L1535" s="25">
        <f t="shared" si="179"/>
        <v>0</v>
      </c>
      <c r="M1535" s="25" t="s">
        <v>2143</v>
      </c>
      <c r="N1535" s="45">
        <v>45867</v>
      </c>
      <c r="O1535" s="54">
        <v>20178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80"/>
        <v>0</v>
      </c>
      <c r="Z1535" s="25" t="str">
        <f t="shared" si="181"/>
        <v>Tuesday</v>
      </c>
      <c r="AA1535" s="25" t="str">
        <f t="shared" si="182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hidden="1" x14ac:dyDescent="0.25">
      <c r="A1536" s="25">
        <f t="shared" si="184"/>
        <v>1535</v>
      </c>
      <c r="B1536" s="25" t="s">
        <v>2059</v>
      </c>
      <c r="C1536" s="45">
        <v>45856</v>
      </c>
      <c r="D1536" s="45">
        <v>45864</v>
      </c>
      <c r="E1536" s="8">
        <v>166.6</v>
      </c>
      <c r="F1536" s="8">
        <f t="shared" si="178"/>
        <v>14660.8</v>
      </c>
      <c r="G1536" s="54">
        <f t="shared" si="183"/>
        <v>29321.599999999999</v>
      </c>
      <c r="H1536" s="25">
        <v>405245</v>
      </c>
      <c r="I1536" s="25" t="s">
        <v>2993</v>
      </c>
      <c r="J1536" s="25">
        <v>2</v>
      </c>
      <c r="K1536" s="25">
        <v>2</v>
      </c>
      <c r="L1536" s="25">
        <f t="shared" si="179"/>
        <v>0</v>
      </c>
      <c r="M1536" s="25" t="s">
        <v>2143</v>
      </c>
      <c r="N1536" s="45">
        <v>45867</v>
      </c>
      <c r="O1536" s="54">
        <v>40698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80"/>
        <v>0</v>
      </c>
      <c r="Z1536" s="25" t="str">
        <f t="shared" si="181"/>
        <v>Tuesday</v>
      </c>
      <c r="AA1536" s="25" t="str">
        <f t="shared" si="182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hidden="1" x14ac:dyDescent="0.25">
      <c r="A1537" s="25">
        <f t="shared" si="184"/>
        <v>1536</v>
      </c>
      <c r="B1537" s="25" t="s">
        <v>2059</v>
      </c>
      <c r="C1537" s="45">
        <v>45856</v>
      </c>
      <c r="D1537" s="45">
        <v>45864</v>
      </c>
      <c r="E1537" s="8">
        <v>127.4</v>
      </c>
      <c r="F1537" s="8">
        <f t="shared" si="178"/>
        <v>11211.2</v>
      </c>
      <c r="G1537" s="54">
        <f t="shared" si="183"/>
        <v>11211.2</v>
      </c>
      <c r="H1537" s="25">
        <v>405301</v>
      </c>
      <c r="I1537" s="25" t="s">
        <v>2994</v>
      </c>
      <c r="J1537" s="25">
        <v>1</v>
      </c>
      <c r="K1537" s="25">
        <v>1</v>
      </c>
      <c r="L1537" s="25">
        <f t="shared" si="179"/>
        <v>0</v>
      </c>
      <c r="M1537" s="25" t="s">
        <v>2143</v>
      </c>
      <c r="N1537" s="45">
        <v>45867</v>
      </c>
      <c r="O1537" s="54">
        <v>15561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80"/>
        <v>0</v>
      </c>
      <c r="Z1537" s="25" t="str">
        <f t="shared" si="181"/>
        <v>Tuesday</v>
      </c>
      <c r="AA1537" s="25" t="str">
        <f t="shared" si="182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hidden="1" x14ac:dyDescent="0.25">
      <c r="A1538" s="25">
        <f t="shared" si="184"/>
        <v>1537</v>
      </c>
      <c r="B1538" s="25" t="s">
        <v>2059</v>
      </c>
      <c r="C1538" s="45">
        <v>45856</v>
      </c>
      <c r="D1538" s="45">
        <v>45864</v>
      </c>
      <c r="E1538" s="8">
        <v>262.5</v>
      </c>
      <c r="F1538" s="8">
        <f t="shared" si="178"/>
        <v>23100</v>
      </c>
      <c r="G1538" s="54">
        <f t="shared" si="183"/>
        <v>23100</v>
      </c>
      <c r="H1538" s="25">
        <v>405303</v>
      </c>
      <c r="I1538" s="25" t="s">
        <v>2995</v>
      </c>
      <c r="J1538" s="25">
        <v>1</v>
      </c>
      <c r="K1538" s="25">
        <v>1</v>
      </c>
      <c r="L1538" s="25">
        <f t="shared" si="179"/>
        <v>0</v>
      </c>
      <c r="M1538" s="25" t="s">
        <v>2143</v>
      </c>
      <c r="N1538" s="45">
        <v>45867</v>
      </c>
      <c r="O1538" s="54">
        <v>32062.5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80"/>
        <v>0</v>
      </c>
      <c r="Z1538" s="25" t="str">
        <f t="shared" si="181"/>
        <v>Tuesday</v>
      </c>
      <c r="AA1538" s="25" t="str">
        <f t="shared" si="182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hidden="1" x14ac:dyDescent="0.25">
      <c r="A1539" s="25">
        <f t="shared" si="184"/>
        <v>1538</v>
      </c>
      <c r="B1539" s="25" t="s">
        <v>2059</v>
      </c>
      <c r="C1539" s="45">
        <v>45856</v>
      </c>
      <c r="D1539" s="45">
        <v>45864</v>
      </c>
      <c r="E1539" s="8">
        <v>119.7</v>
      </c>
      <c r="F1539" s="8">
        <f t="shared" ref="F1539:F1602" si="185">IF(AB1539="DOLLAR",E1539*88,E1539)</f>
        <v>10533.6</v>
      </c>
      <c r="G1539" s="54">
        <f t="shared" si="183"/>
        <v>10533.6</v>
      </c>
      <c r="H1539" s="25">
        <v>406602</v>
      </c>
      <c r="I1539" s="25" t="s">
        <v>2996</v>
      </c>
      <c r="J1539" s="25">
        <v>1</v>
      </c>
      <c r="K1539" s="25">
        <v>1</v>
      </c>
      <c r="L1539" s="25">
        <f t="shared" ref="L1539:L1602" si="186">J1539-K1539</f>
        <v>0</v>
      </c>
      <c r="M1539" s="25" t="s">
        <v>2143</v>
      </c>
      <c r="N1539" s="45">
        <v>45867</v>
      </c>
      <c r="O1539" s="54">
        <v>14620.5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ref="Y1539:Y1602" si="187">IF(X1539="", "", X1539-N1539)</f>
        <v>0</v>
      </c>
      <c r="Z1539" s="25" t="str">
        <f t="shared" ref="Z1539:Z1602" si="188">IF(N1539="", "", TEXT(N1539, "dddd"))</f>
        <v>Tuesday</v>
      </c>
      <c r="AA1539" s="25" t="str">
        <f t="shared" ref="AA1539:AA1602" si="189">IF(X1539="", "", TEXT(X1539, "dddd"))</f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hidden="1" x14ac:dyDescent="0.25">
      <c r="A1540" s="25">
        <f t="shared" si="184"/>
        <v>1539</v>
      </c>
      <c r="B1540" s="25" t="s">
        <v>2059</v>
      </c>
      <c r="C1540" s="45">
        <v>45856</v>
      </c>
      <c r="D1540" s="45">
        <v>45864</v>
      </c>
      <c r="E1540" s="8">
        <v>144.19999999999999</v>
      </c>
      <c r="F1540" s="8">
        <f t="shared" si="185"/>
        <v>12689.599999999999</v>
      </c>
      <c r="G1540" s="54">
        <f t="shared" si="183"/>
        <v>12689.599999999999</v>
      </c>
      <c r="H1540" s="25">
        <v>406604</v>
      </c>
      <c r="I1540" s="25" t="s">
        <v>2997</v>
      </c>
      <c r="J1540" s="25">
        <v>1</v>
      </c>
      <c r="K1540" s="25">
        <v>1</v>
      </c>
      <c r="L1540" s="25">
        <f t="shared" si="186"/>
        <v>0</v>
      </c>
      <c r="M1540" s="25" t="s">
        <v>2143</v>
      </c>
      <c r="N1540" s="45">
        <v>45867</v>
      </c>
      <c r="O1540" s="54">
        <v>17613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187"/>
        <v>0</v>
      </c>
      <c r="Z1540" s="25" t="str">
        <f t="shared" si="188"/>
        <v>Tuesday</v>
      </c>
      <c r="AA1540" s="25" t="str">
        <f t="shared" si="189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hidden="1" x14ac:dyDescent="0.25">
      <c r="A1541" s="25">
        <f t="shared" si="184"/>
        <v>1540</v>
      </c>
      <c r="B1541" s="25" t="s">
        <v>2059</v>
      </c>
      <c r="C1541" s="45">
        <v>45856</v>
      </c>
      <c r="D1541" s="45">
        <v>45864</v>
      </c>
      <c r="E1541" s="8">
        <v>37.799999999999997</v>
      </c>
      <c r="F1541" s="8">
        <f t="shared" si="185"/>
        <v>3326.3999999999996</v>
      </c>
      <c r="G1541" s="54">
        <f t="shared" ref="G1541:G1604" si="190">F1541*J1541</f>
        <v>3326.3999999999996</v>
      </c>
      <c r="H1541" s="25">
        <v>421301</v>
      </c>
      <c r="I1541" s="25" t="s">
        <v>1611</v>
      </c>
      <c r="J1541" s="25">
        <v>1</v>
      </c>
      <c r="K1541" s="25">
        <v>1</v>
      </c>
      <c r="L1541" s="25">
        <f t="shared" si="186"/>
        <v>0</v>
      </c>
      <c r="M1541" s="25" t="s">
        <v>2115</v>
      </c>
      <c r="N1541" s="45">
        <v>45866</v>
      </c>
      <c r="O1541" s="54">
        <v>6193.8</v>
      </c>
      <c r="P1541" s="25" t="s">
        <v>303</v>
      </c>
      <c r="Q1541" s="25">
        <v>58153727671</v>
      </c>
      <c r="R1541" s="25" t="s">
        <v>41</v>
      </c>
      <c r="S1541" s="3" t="s">
        <v>2056</v>
      </c>
      <c r="T1541" s="55"/>
      <c r="U1541" s="25" t="s">
        <v>19</v>
      </c>
      <c r="V1541" s="25" t="str">
        <f>VLOOKUP(P1541,'Customer List'!B:C,2,)</f>
        <v>Banglore</v>
      </c>
      <c r="W1541" s="56"/>
      <c r="X1541" s="45">
        <v>45868</v>
      </c>
      <c r="Y1541" s="25">
        <f t="shared" si="187"/>
        <v>2</v>
      </c>
      <c r="Z1541" s="25" t="str">
        <f t="shared" si="188"/>
        <v>Monday</v>
      </c>
      <c r="AA1541" s="25" t="str">
        <f t="shared" si="189"/>
        <v>Wednesday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hidden="1" x14ac:dyDescent="0.25">
      <c r="A1542" s="25">
        <f t="shared" ref="A1542:A1605" si="191">A1541+1</f>
        <v>1541</v>
      </c>
      <c r="B1542" s="25" t="s">
        <v>2059</v>
      </c>
      <c r="C1542" s="45">
        <v>45856</v>
      </c>
      <c r="D1542" s="45">
        <v>45864</v>
      </c>
      <c r="E1542" s="8">
        <v>205.1</v>
      </c>
      <c r="F1542" s="8">
        <f t="shared" si="185"/>
        <v>18048.8</v>
      </c>
      <c r="G1542" s="54">
        <f t="shared" si="190"/>
        <v>54146.399999999994</v>
      </c>
      <c r="H1542" s="25">
        <v>423114</v>
      </c>
      <c r="I1542" s="25" t="s">
        <v>1509</v>
      </c>
      <c r="J1542" s="25">
        <v>3</v>
      </c>
      <c r="K1542" s="25">
        <v>3</v>
      </c>
      <c r="L1542" s="25">
        <f t="shared" si="186"/>
        <v>0</v>
      </c>
      <c r="M1542" s="25" t="s">
        <v>2121</v>
      </c>
      <c r="N1542" s="45">
        <v>45866</v>
      </c>
      <c r="O1542" s="54">
        <v>99458.85</v>
      </c>
      <c r="P1542" s="25" t="s">
        <v>627</v>
      </c>
      <c r="Q1542" s="25">
        <v>58153726956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Hyderabad</v>
      </c>
      <c r="W1542" s="56"/>
      <c r="X1542" s="45">
        <v>45867</v>
      </c>
      <c r="Y1542" s="25">
        <f t="shared" si="187"/>
        <v>1</v>
      </c>
      <c r="Z1542" s="25" t="str">
        <f t="shared" si="188"/>
        <v>Monday</v>
      </c>
      <c r="AA1542" s="25" t="str">
        <f t="shared" si="189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hidden="1" x14ac:dyDescent="0.25">
      <c r="A1543" s="25">
        <f t="shared" si="191"/>
        <v>1542</v>
      </c>
      <c r="B1543" s="25" t="s">
        <v>2059</v>
      </c>
      <c r="C1543" s="45">
        <v>45856</v>
      </c>
      <c r="D1543" s="45">
        <v>45864</v>
      </c>
      <c r="E1543" s="8">
        <v>62.3</v>
      </c>
      <c r="F1543" s="8">
        <f t="shared" si="185"/>
        <v>5482.4</v>
      </c>
      <c r="G1543" s="54">
        <f t="shared" si="190"/>
        <v>5482.4</v>
      </c>
      <c r="H1543" s="25">
        <v>423125</v>
      </c>
      <c r="I1543" s="25" t="s">
        <v>2953</v>
      </c>
      <c r="J1543" s="25">
        <v>1</v>
      </c>
      <c r="K1543" s="25">
        <v>1</v>
      </c>
      <c r="L1543" s="25">
        <f t="shared" si="186"/>
        <v>0</v>
      </c>
      <c r="M1543" s="25" t="s">
        <v>2108</v>
      </c>
      <c r="N1543" s="45">
        <v>45866</v>
      </c>
      <c r="O1543" s="54">
        <v>7609.5</v>
      </c>
      <c r="P1543" s="25" t="s">
        <v>243</v>
      </c>
      <c r="Q1543" s="25">
        <v>58153726466</v>
      </c>
      <c r="R1543" s="25" t="s">
        <v>41</v>
      </c>
      <c r="S1543" s="3" t="s">
        <v>2057</v>
      </c>
      <c r="T1543" s="55"/>
      <c r="U1543" s="25" t="s">
        <v>19</v>
      </c>
      <c r="V1543" s="25" t="str">
        <f>VLOOKUP(P1543,'Customer List'!B:C,2,)</f>
        <v>Mumbai</v>
      </c>
      <c r="W1543" s="56"/>
      <c r="X1543" s="45">
        <v>45867</v>
      </c>
      <c r="Y1543" s="25">
        <f t="shared" si="187"/>
        <v>1</v>
      </c>
      <c r="Z1543" s="25" t="str">
        <f t="shared" si="188"/>
        <v>Monday</v>
      </c>
      <c r="AA1543" s="25" t="str">
        <f t="shared" si="189"/>
        <v>Tuesday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hidden="1" x14ac:dyDescent="0.25">
      <c r="A1544" s="25">
        <f t="shared" si="191"/>
        <v>1543</v>
      </c>
      <c r="B1544" s="25" t="s">
        <v>2059</v>
      </c>
      <c r="C1544" s="45">
        <v>45856</v>
      </c>
      <c r="D1544" s="45">
        <v>45864</v>
      </c>
      <c r="E1544" s="8">
        <v>29.4</v>
      </c>
      <c r="F1544" s="8">
        <f t="shared" si="185"/>
        <v>2587.1999999999998</v>
      </c>
      <c r="G1544" s="54">
        <f t="shared" si="190"/>
        <v>2587.1999999999998</v>
      </c>
      <c r="H1544" s="25">
        <v>423501</v>
      </c>
      <c r="I1544" s="25" t="s">
        <v>2800</v>
      </c>
      <c r="J1544" s="25">
        <v>1</v>
      </c>
      <c r="K1544" s="25">
        <v>1</v>
      </c>
      <c r="L1544" s="25">
        <f t="shared" si="186"/>
        <v>0</v>
      </c>
      <c r="M1544" s="25" t="s">
        <v>2144</v>
      </c>
      <c r="N1544" s="45">
        <v>45867</v>
      </c>
      <c r="O1544" s="54">
        <v>3391.5</v>
      </c>
      <c r="P1544" s="25" t="s">
        <v>43</v>
      </c>
      <c r="Q1544" s="25" t="s">
        <v>637</v>
      </c>
      <c r="R1544" s="25" t="s">
        <v>638</v>
      </c>
      <c r="S1544" s="3" t="s">
        <v>2058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7"/>
        <v>0</v>
      </c>
      <c r="Z1544" s="25" t="str">
        <f t="shared" si="188"/>
        <v>Tuesday</v>
      </c>
      <c r="AA1544" s="25" t="str">
        <f t="shared" si="189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hidden="1" x14ac:dyDescent="0.25">
      <c r="A1545" s="25">
        <f t="shared" si="191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85"/>
        <v>14476</v>
      </c>
      <c r="G1545" s="54">
        <f t="shared" si="190"/>
        <v>14476</v>
      </c>
      <c r="H1545" s="25">
        <v>500302</v>
      </c>
      <c r="I1545" s="25" t="s">
        <v>2998</v>
      </c>
      <c r="J1545" s="25">
        <v>1</v>
      </c>
      <c r="K1545" s="25">
        <v>1</v>
      </c>
      <c r="L1545" s="25">
        <f t="shared" si="186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7"/>
        <v>0</v>
      </c>
      <c r="Z1545" s="25" t="str">
        <f t="shared" si="188"/>
        <v>Tuesday</v>
      </c>
      <c r="AA1545" s="25" t="str">
        <f t="shared" si="189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hidden="1" x14ac:dyDescent="0.25">
      <c r="A1546" s="25">
        <f t="shared" si="191"/>
        <v>1545</v>
      </c>
      <c r="B1546" s="25" t="s">
        <v>2059</v>
      </c>
      <c r="C1546" s="45">
        <v>45856</v>
      </c>
      <c r="D1546" s="45">
        <v>45864</v>
      </c>
      <c r="E1546" s="8">
        <v>164.5</v>
      </c>
      <c r="F1546" s="8">
        <f t="shared" si="185"/>
        <v>14476</v>
      </c>
      <c r="G1546" s="54">
        <f t="shared" si="190"/>
        <v>14476</v>
      </c>
      <c r="H1546" s="25">
        <v>502802</v>
      </c>
      <c r="I1546" s="25" t="s">
        <v>2999</v>
      </c>
      <c r="J1546" s="25">
        <v>1</v>
      </c>
      <c r="K1546" s="25">
        <v>1</v>
      </c>
      <c r="L1546" s="25">
        <f t="shared" si="186"/>
        <v>0</v>
      </c>
      <c r="M1546" s="25" t="s">
        <v>2143</v>
      </c>
      <c r="N1546" s="45">
        <v>45867</v>
      </c>
      <c r="O1546" s="54">
        <v>20092.5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7"/>
        <v>0</v>
      </c>
      <c r="Z1546" s="25" t="str">
        <f t="shared" si="188"/>
        <v>Tuesday</v>
      </c>
      <c r="AA1546" s="25" t="str">
        <f t="shared" si="189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hidden="1" x14ac:dyDescent="0.25">
      <c r="A1547" s="25">
        <f t="shared" si="191"/>
        <v>1546</v>
      </c>
      <c r="B1547" s="25" t="s">
        <v>2059</v>
      </c>
      <c r="C1547" s="45">
        <v>45856</v>
      </c>
      <c r="D1547" s="45">
        <v>45864</v>
      </c>
      <c r="E1547" s="8">
        <v>195.3</v>
      </c>
      <c r="F1547" s="8">
        <f t="shared" si="185"/>
        <v>17186.400000000001</v>
      </c>
      <c r="G1547" s="54">
        <f t="shared" si="190"/>
        <v>17186.400000000001</v>
      </c>
      <c r="H1547" s="25">
        <v>502912</v>
      </c>
      <c r="I1547" s="25" t="s">
        <v>1515</v>
      </c>
      <c r="J1547" s="25">
        <v>1</v>
      </c>
      <c r="K1547" s="25">
        <v>1</v>
      </c>
      <c r="L1547" s="25">
        <f t="shared" si="186"/>
        <v>0</v>
      </c>
      <c r="M1547" s="25" t="s">
        <v>2143</v>
      </c>
      <c r="N1547" s="45">
        <v>45867</v>
      </c>
      <c r="O1547" s="54">
        <v>47709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187"/>
        <v>0</v>
      </c>
      <c r="Z1547" s="25" t="str">
        <f t="shared" si="188"/>
        <v>Tuesday</v>
      </c>
      <c r="AA1547" s="25" t="str">
        <f t="shared" si="189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hidden="1" x14ac:dyDescent="0.25">
      <c r="A1548" s="25">
        <f t="shared" si="191"/>
        <v>1547</v>
      </c>
      <c r="B1548" s="25" t="s">
        <v>2059</v>
      </c>
      <c r="C1548" s="45">
        <v>45856</v>
      </c>
      <c r="D1548" s="45">
        <v>45864</v>
      </c>
      <c r="E1548" s="8">
        <v>69.3</v>
      </c>
      <c r="F1548" s="8">
        <f t="shared" si="185"/>
        <v>6098.4</v>
      </c>
      <c r="G1548" s="54">
        <f t="shared" si="190"/>
        <v>12196.8</v>
      </c>
      <c r="H1548" s="25">
        <v>505806</v>
      </c>
      <c r="I1548" s="25" t="s">
        <v>3000</v>
      </c>
      <c r="J1548" s="25">
        <v>2</v>
      </c>
      <c r="K1548" s="25">
        <v>2</v>
      </c>
      <c r="L1548" s="25">
        <f t="shared" si="186"/>
        <v>0</v>
      </c>
      <c r="M1548" s="25" t="s">
        <v>2117</v>
      </c>
      <c r="N1548" s="45">
        <v>45866</v>
      </c>
      <c r="O1548" s="54">
        <v>21483</v>
      </c>
      <c r="P1548" s="25" t="s">
        <v>2178</v>
      </c>
      <c r="Q1548" s="25">
        <v>58153727203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Gujrat</v>
      </c>
      <c r="W1548" s="56"/>
      <c r="X1548" s="45">
        <v>45868</v>
      </c>
      <c r="Y1548" s="25">
        <f t="shared" si="187"/>
        <v>2</v>
      </c>
      <c r="Z1548" s="25" t="str">
        <f t="shared" si="188"/>
        <v>Monday</v>
      </c>
      <c r="AA1548" s="25" t="str">
        <f t="shared" si="189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hidden="1" x14ac:dyDescent="0.25">
      <c r="A1549" s="25">
        <f t="shared" si="191"/>
        <v>1548</v>
      </c>
      <c r="B1549" s="25" t="s">
        <v>2059</v>
      </c>
      <c r="C1549" s="45">
        <v>45856</v>
      </c>
      <c r="D1549" s="45">
        <v>45864</v>
      </c>
      <c r="E1549" s="8">
        <v>88.2</v>
      </c>
      <c r="F1549" s="8">
        <f t="shared" si="185"/>
        <v>7761.6</v>
      </c>
      <c r="G1549" s="54">
        <f t="shared" si="190"/>
        <v>7761.6</v>
      </c>
      <c r="H1549" s="25">
        <v>506515</v>
      </c>
      <c r="I1549" s="25" t="s">
        <v>3001</v>
      </c>
      <c r="J1549" s="25">
        <v>1</v>
      </c>
      <c r="K1549" s="25">
        <v>1</v>
      </c>
      <c r="L1549" s="25">
        <f t="shared" si="186"/>
        <v>0</v>
      </c>
      <c r="M1549" s="25" t="s">
        <v>2129</v>
      </c>
      <c r="N1549" s="45">
        <v>45867</v>
      </c>
      <c r="O1549" s="54">
        <v>13280.4</v>
      </c>
      <c r="P1549" s="25" t="s">
        <v>229</v>
      </c>
      <c r="Q1549" s="25">
        <v>58153776855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Kolkata</v>
      </c>
      <c r="W1549" s="56"/>
      <c r="X1549" s="45">
        <v>45868</v>
      </c>
      <c r="Y1549" s="25">
        <f t="shared" si="187"/>
        <v>1</v>
      </c>
      <c r="Z1549" s="25" t="str">
        <f t="shared" si="188"/>
        <v>Tuesday</v>
      </c>
      <c r="AA1549" s="25" t="str">
        <f t="shared" si="189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hidden="1" x14ac:dyDescent="0.25">
      <c r="A1550" s="25">
        <f t="shared" si="191"/>
        <v>1549</v>
      </c>
      <c r="B1550" s="25" t="s">
        <v>2059</v>
      </c>
      <c r="C1550" s="45">
        <v>45856</v>
      </c>
      <c r="D1550" s="45">
        <v>45864</v>
      </c>
      <c r="E1550" s="8">
        <v>254.8</v>
      </c>
      <c r="F1550" s="8">
        <f t="shared" si="185"/>
        <v>22422.400000000001</v>
      </c>
      <c r="G1550" s="54">
        <f t="shared" si="190"/>
        <v>44844.800000000003</v>
      </c>
      <c r="H1550" s="25">
        <v>515406</v>
      </c>
      <c r="I1550" s="25" t="s">
        <v>3002</v>
      </c>
      <c r="J1550" s="25">
        <v>2</v>
      </c>
      <c r="K1550" s="25">
        <v>2</v>
      </c>
      <c r="L1550" s="25">
        <f t="shared" si="186"/>
        <v>0</v>
      </c>
      <c r="M1550" s="25" t="s">
        <v>2117</v>
      </c>
      <c r="N1550" s="45">
        <v>45866</v>
      </c>
      <c r="O1550" s="54">
        <v>78988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187"/>
        <v>2</v>
      </c>
      <c r="Z1550" s="25" t="str">
        <f t="shared" si="188"/>
        <v>Monday</v>
      </c>
      <c r="AA1550" s="25" t="str">
        <f t="shared" si="189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hidden="1" x14ac:dyDescent="0.25">
      <c r="A1551" s="25">
        <f t="shared" si="191"/>
        <v>1550</v>
      </c>
      <c r="B1551" s="25" t="s">
        <v>2059</v>
      </c>
      <c r="C1551" s="45">
        <v>45856</v>
      </c>
      <c r="D1551" s="45">
        <v>45864</v>
      </c>
      <c r="E1551" s="8">
        <v>107.1</v>
      </c>
      <c r="F1551" s="8">
        <f t="shared" si="185"/>
        <v>9424.7999999999993</v>
      </c>
      <c r="G1551" s="54">
        <f t="shared" si="190"/>
        <v>9424.7999999999993</v>
      </c>
      <c r="H1551" s="25">
        <v>519503</v>
      </c>
      <c r="I1551" s="25" t="s">
        <v>3003</v>
      </c>
      <c r="J1551" s="25">
        <v>1</v>
      </c>
      <c r="K1551" s="25">
        <v>1</v>
      </c>
      <c r="L1551" s="25">
        <f t="shared" si="186"/>
        <v>0</v>
      </c>
      <c r="M1551" s="25" t="s">
        <v>2100</v>
      </c>
      <c r="N1551" s="45">
        <v>45868</v>
      </c>
      <c r="O1551" s="54">
        <v>14703.3</v>
      </c>
      <c r="P1551" s="25" t="s">
        <v>1055</v>
      </c>
      <c r="Q1551" s="25" t="s">
        <v>2078</v>
      </c>
      <c r="R1551" s="25" t="s">
        <v>638</v>
      </c>
      <c r="S1551" s="3" t="s">
        <v>2056</v>
      </c>
      <c r="T1551" s="55" t="s">
        <v>2101</v>
      </c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7"/>
        <v>0</v>
      </c>
      <c r="Z1551" s="25" t="str">
        <f t="shared" si="188"/>
        <v>Wednesday</v>
      </c>
      <c r="AA1551" s="25" t="str">
        <f t="shared" si="189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hidden="1" x14ac:dyDescent="0.25">
      <c r="A1552" s="25">
        <f t="shared" si="191"/>
        <v>1551</v>
      </c>
      <c r="B1552" s="25" t="s">
        <v>2059</v>
      </c>
      <c r="C1552" s="45">
        <v>45856</v>
      </c>
      <c r="D1552" s="45">
        <v>45864</v>
      </c>
      <c r="E1552" s="8">
        <v>102.9</v>
      </c>
      <c r="F1552" s="8">
        <f t="shared" si="185"/>
        <v>9055.2000000000007</v>
      </c>
      <c r="G1552" s="54">
        <f t="shared" si="190"/>
        <v>36220.800000000003</v>
      </c>
      <c r="H1552" s="25">
        <v>572902</v>
      </c>
      <c r="I1552" s="25" t="s">
        <v>3004</v>
      </c>
      <c r="J1552" s="25">
        <v>4</v>
      </c>
      <c r="K1552" s="25">
        <v>4</v>
      </c>
      <c r="L1552" s="25">
        <f t="shared" si="186"/>
        <v>0</v>
      </c>
      <c r="M1552" s="25" t="s">
        <v>2098</v>
      </c>
      <c r="N1552" s="45">
        <v>45868</v>
      </c>
      <c r="O1552" s="54">
        <v>56448</v>
      </c>
      <c r="P1552" s="25" t="s">
        <v>209</v>
      </c>
      <c r="Q1552" s="25" t="s">
        <v>2078</v>
      </c>
      <c r="R1552" s="25" t="s">
        <v>638</v>
      </c>
      <c r="S1552" s="3" t="s">
        <v>2057</v>
      </c>
      <c r="T1552" s="55"/>
      <c r="U1552" s="25" t="s">
        <v>19</v>
      </c>
      <c r="V1552" s="25" t="str">
        <f>VLOOKUP(P1552,'Customer List'!B:C,2,)</f>
        <v>Delhi</v>
      </c>
      <c r="W1552" s="56"/>
      <c r="X1552" s="45">
        <v>45868</v>
      </c>
      <c r="Y1552" s="25">
        <f t="shared" si="187"/>
        <v>0</v>
      </c>
      <c r="Z1552" s="25" t="str">
        <f t="shared" si="188"/>
        <v>Wednesday</v>
      </c>
      <c r="AA1552" s="25" t="str">
        <f t="shared" si="189"/>
        <v>Wednesday</v>
      </c>
      <c r="AB1552" s="25" t="str">
        <f>VLOOKUP(U1552,'Currency Sheet'!A:C,3,)</f>
        <v>DOLLAR</v>
      </c>
      <c r="AC1552" s="67" t="str">
        <f>VLOOKUP(P1552,'Customer List'!B:D,3,)</f>
        <v>Local</v>
      </c>
    </row>
    <row r="1553" spans="1:29" hidden="1" x14ac:dyDescent="0.25">
      <c r="A1553" s="25">
        <f t="shared" si="191"/>
        <v>1552</v>
      </c>
      <c r="B1553" s="25" t="s">
        <v>2059</v>
      </c>
      <c r="C1553" s="45">
        <v>45856</v>
      </c>
      <c r="D1553" s="45">
        <v>45864</v>
      </c>
      <c r="E1553" s="8">
        <v>177.1</v>
      </c>
      <c r="F1553" s="8">
        <f t="shared" si="185"/>
        <v>15584.8</v>
      </c>
      <c r="G1553" s="54">
        <f t="shared" si="190"/>
        <v>15584.8</v>
      </c>
      <c r="H1553" s="25">
        <v>572903</v>
      </c>
      <c r="I1553" s="25" t="s">
        <v>3004</v>
      </c>
      <c r="J1553" s="25">
        <v>1</v>
      </c>
      <c r="K1553" s="25">
        <v>1</v>
      </c>
      <c r="L1553" s="25">
        <f t="shared" si="186"/>
        <v>0</v>
      </c>
      <c r="M1553" s="25" t="s">
        <v>2132</v>
      </c>
      <c r="N1553" s="45">
        <v>45867</v>
      </c>
      <c r="O1553" s="54">
        <v>26565</v>
      </c>
      <c r="P1553" s="25" t="s">
        <v>2155</v>
      </c>
      <c r="Q1553" s="25">
        <v>58153777964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Kolkata</v>
      </c>
      <c r="W1553" s="56"/>
      <c r="X1553" s="45">
        <v>45868</v>
      </c>
      <c r="Y1553" s="25">
        <f t="shared" si="187"/>
        <v>1</v>
      </c>
      <c r="Z1553" s="25" t="str">
        <f t="shared" si="188"/>
        <v>Tuesday</v>
      </c>
      <c r="AA1553" s="25" t="str">
        <f t="shared" si="189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hidden="1" x14ac:dyDescent="0.25">
      <c r="A1554" s="25">
        <f t="shared" si="191"/>
        <v>1553</v>
      </c>
      <c r="B1554" s="25" t="s">
        <v>2059</v>
      </c>
      <c r="C1554" s="45">
        <v>45856</v>
      </c>
      <c r="D1554" s="45">
        <v>45864</v>
      </c>
      <c r="E1554" s="8">
        <v>144.19999999999999</v>
      </c>
      <c r="F1554" s="8">
        <f t="shared" si="185"/>
        <v>12689.599999999999</v>
      </c>
      <c r="G1554" s="54">
        <f t="shared" si="190"/>
        <v>12689.599999999999</v>
      </c>
      <c r="H1554" s="25">
        <v>574804</v>
      </c>
      <c r="I1554" s="25" t="s">
        <v>3005</v>
      </c>
      <c r="J1554" s="25">
        <v>1</v>
      </c>
      <c r="K1554" s="25">
        <v>1</v>
      </c>
      <c r="L1554" s="25">
        <f t="shared" si="186"/>
        <v>0</v>
      </c>
      <c r="M1554" s="25" t="s">
        <v>2130</v>
      </c>
      <c r="N1554" s="45">
        <v>45867</v>
      </c>
      <c r="O1554" s="54">
        <v>21630</v>
      </c>
      <c r="P1554" s="25" t="s">
        <v>622</v>
      </c>
      <c r="Q1554" s="25">
        <v>58153777684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Hyderabad</v>
      </c>
      <c r="W1554" s="56"/>
      <c r="X1554" s="45">
        <v>45868</v>
      </c>
      <c r="Y1554" s="25">
        <f t="shared" si="187"/>
        <v>1</v>
      </c>
      <c r="Z1554" s="25" t="str">
        <f t="shared" si="188"/>
        <v>Tuesday</v>
      </c>
      <c r="AA1554" s="25" t="str">
        <f t="shared" si="189"/>
        <v>Wednesday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hidden="1" x14ac:dyDescent="0.25">
      <c r="A1555" s="25">
        <f t="shared" si="191"/>
        <v>1554</v>
      </c>
      <c r="B1555" s="25" t="s">
        <v>2059</v>
      </c>
      <c r="C1555" s="45">
        <v>45856</v>
      </c>
      <c r="D1555" s="45">
        <v>45864</v>
      </c>
      <c r="E1555" s="8">
        <v>193.8</v>
      </c>
      <c r="F1555" s="8">
        <f t="shared" si="185"/>
        <v>17054.400000000001</v>
      </c>
      <c r="G1555" s="54">
        <f t="shared" si="190"/>
        <v>17054.400000000001</v>
      </c>
      <c r="H1555" s="25">
        <v>589002</v>
      </c>
      <c r="I1555" s="25" t="s">
        <v>3006</v>
      </c>
      <c r="J1555" s="25">
        <v>1</v>
      </c>
      <c r="K1555" s="25">
        <v>1</v>
      </c>
      <c r="L1555" s="25">
        <f t="shared" si="186"/>
        <v>0</v>
      </c>
      <c r="M1555" s="25" t="s">
        <v>2137</v>
      </c>
      <c r="N1555" s="45">
        <v>45867</v>
      </c>
      <c r="O1555" s="54">
        <v>35045.5</v>
      </c>
      <c r="P1555" s="25" t="s">
        <v>27</v>
      </c>
      <c r="Q1555" s="25" t="s">
        <v>2088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Chandigarh</v>
      </c>
      <c r="W1555" s="56"/>
      <c r="X1555" s="45">
        <v>45869</v>
      </c>
      <c r="Y1555" s="25">
        <f t="shared" si="187"/>
        <v>2</v>
      </c>
      <c r="Z1555" s="25" t="str">
        <f t="shared" si="188"/>
        <v>Tuesday</v>
      </c>
      <c r="AA1555" s="25" t="str">
        <f t="shared" si="189"/>
        <v>Thursday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hidden="1" x14ac:dyDescent="0.25">
      <c r="A1556" s="25">
        <f t="shared" si="191"/>
        <v>1555</v>
      </c>
      <c r="B1556" s="25" t="s">
        <v>2059</v>
      </c>
      <c r="C1556" s="45">
        <v>45856</v>
      </c>
      <c r="D1556" s="45">
        <v>45864</v>
      </c>
      <c r="E1556" s="8">
        <v>205.8</v>
      </c>
      <c r="F1556" s="8">
        <f t="shared" si="185"/>
        <v>18110.400000000001</v>
      </c>
      <c r="G1556" s="54">
        <f t="shared" si="190"/>
        <v>18110.400000000001</v>
      </c>
      <c r="H1556" s="25">
        <v>740868</v>
      </c>
      <c r="I1556" s="25" t="s">
        <v>3007</v>
      </c>
      <c r="J1556" s="25">
        <v>1</v>
      </c>
      <c r="K1556" s="25">
        <v>1</v>
      </c>
      <c r="L1556" s="25">
        <f t="shared" si="186"/>
        <v>0</v>
      </c>
      <c r="M1556" s="25" t="s">
        <v>2118</v>
      </c>
      <c r="N1556" s="45">
        <v>45866</v>
      </c>
      <c r="O1556" s="54">
        <v>33266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7"/>
        <v>1</v>
      </c>
      <c r="Z1556" s="25" t="str">
        <f t="shared" si="188"/>
        <v>Monday</v>
      </c>
      <c r="AA1556" s="25" t="str">
        <f t="shared" si="189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hidden="1" x14ac:dyDescent="0.25">
      <c r="A1557" s="25">
        <f t="shared" si="191"/>
        <v>1556</v>
      </c>
      <c r="B1557" s="25" t="s">
        <v>2059</v>
      </c>
      <c r="C1557" s="45">
        <v>45856</v>
      </c>
      <c r="D1557" s="45">
        <v>45864</v>
      </c>
      <c r="E1557" s="8">
        <v>41.3</v>
      </c>
      <c r="F1557" s="8">
        <f t="shared" si="185"/>
        <v>3634.3999999999996</v>
      </c>
      <c r="G1557" s="54">
        <f t="shared" si="190"/>
        <v>3634.3999999999996</v>
      </c>
      <c r="H1557" s="25">
        <v>740869</v>
      </c>
      <c r="I1557" s="25" t="s">
        <v>3008</v>
      </c>
      <c r="J1557" s="25">
        <v>1</v>
      </c>
      <c r="K1557" s="25">
        <v>1</v>
      </c>
      <c r="L1557" s="25">
        <f t="shared" si="186"/>
        <v>0</v>
      </c>
      <c r="M1557" s="25" t="s">
        <v>2118</v>
      </c>
      <c r="N1557" s="45">
        <v>45866</v>
      </c>
      <c r="O1557" s="54">
        <v>6675.85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7"/>
        <v>1</v>
      </c>
      <c r="Z1557" s="25" t="str">
        <f t="shared" si="188"/>
        <v>Monday</v>
      </c>
      <c r="AA1557" s="25" t="str">
        <f t="shared" si="189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hidden="1" x14ac:dyDescent="0.25">
      <c r="A1558" s="25">
        <f t="shared" si="191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85"/>
        <v>7268.7999999999993</v>
      </c>
      <c r="G1558" s="54">
        <f t="shared" si="190"/>
        <v>7268.7999999999993</v>
      </c>
      <c r="H1558" s="25">
        <v>740870</v>
      </c>
      <c r="I1558" s="25" t="s">
        <v>3009</v>
      </c>
      <c r="J1558" s="25">
        <v>1</v>
      </c>
      <c r="K1558" s="25">
        <v>1</v>
      </c>
      <c r="L1558" s="25">
        <f t="shared" si="186"/>
        <v>0</v>
      </c>
      <c r="M1558" s="25" t="s">
        <v>2118</v>
      </c>
      <c r="N1558" s="45">
        <v>45866</v>
      </c>
      <c r="O1558" s="54">
        <v>13351.7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7"/>
        <v>1</v>
      </c>
      <c r="Z1558" s="25" t="str">
        <f t="shared" si="188"/>
        <v>Monday</v>
      </c>
      <c r="AA1558" s="25" t="str">
        <f t="shared" si="189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hidden="1" x14ac:dyDescent="0.25">
      <c r="A1559" s="25">
        <f t="shared" si="191"/>
        <v>1558</v>
      </c>
      <c r="B1559" s="25" t="s">
        <v>2059</v>
      </c>
      <c r="C1559" s="45">
        <v>45856</v>
      </c>
      <c r="D1559" s="45">
        <v>45864</v>
      </c>
      <c r="E1559" s="8">
        <v>82.6</v>
      </c>
      <c r="F1559" s="8">
        <f t="shared" si="185"/>
        <v>7268.7999999999993</v>
      </c>
      <c r="G1559" s="54">
        <f t="shared" si="190"/>
        <v>7268.7999999999993</v>
      </c>
      <c r="H1559" s="25">
        <v>740981</v>
      </c>
      <c r="I1559" s="25" t="s">
        <v>3010</v>
      </c>
      <c r="J1559" s="25">
        <v>1</v>
      </c>
      <c r="K1559" s="25">
        <v>1</v>
      </c>
      <c r="L1559" s="25">
        <f t="shared" si="186"/>
        <v>0</v>
      </c>
      <c r="M1559" s="25" t="s">
        <v>2118</v>
      </c>
      <c r="N1559" s="45">
        <v>45866</v>
      </c>
      <c r="O1559" s="54">
        <v>13351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7"/>
        <v>1</v>
      </c>
      <c r="Z1559" s="25" t="str">
        <f t="shared" si="188"/>
        <v>Monday</v>
      </c>
      <c r="AA1559" s="25" t="str">
        <f t="shared" si="189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hidden="1" x14ac:dyDescent="0.25">
      <c r="A1560" s="25">
        <f t="shared" si="191"/>
        <v>1559</v>
      </c>
      <c r="B1560" s="25" t="s">
        <v>2059</v>
      </c>
      <c r="C1560" s="45">
        <v>45856</v>
      </c>
      <c r="D1560" s="45">
        <v>45864</v>
      </c>
      <c r="E1560" s="8">
        <v>205.8</v>
      </c>
      <c r="F1560" s="8">
        <f t="shared" si="185"/>
        <v>18110.400000000001</v>
      </c>
      <c r="G1560" s="54">
        <f t="shared" si="190"/>
        <v>18110.400000000001</v>
      </c>
      <c r="H1560" s="25">
        <v>741094</v>
      </c>
      <c r="I1560" s="25" t="s">
        <v>3011</v>
      </c>
      <c r="J1560" s="25">
        <v>1</v>
      </c>
      <c r="K1560" s="25">
        <v>1</v>
      </c>
      <c r="L1560" s="25">
        <f t="shared" si="186"/>
        <v>0</v>
      </c>
      <c r="M1560" s="25" t="s">
        <v>2118</v>
      </c>
      <c r="N1560" s="45">
        <v>45866</v>
      </c>
      <c r="O1560" s="54">
        <v>33266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7"/>
        <v>1</v>
      </c>
      <c r="Z1560" s="25" t="str">
        <f t="shared" si="188"/>
        <v>Monday</v>
      </c>
      <c r="AA1560" s="25" t="str">
        <f t="shared" si="189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hidden="1" x14ac:dyDescent="0.25">
      <c r="A1561" s="25">
        <f t="shared" si="191"/>
        <v>1560</v>
      </c>
      <c r="B1561" s="25" t="s">
        <v>2059</v>
      </c>
      <c r="C1561" s="45">
        <v>45856</v>
      </c>
      <c r="D1561" s="45">
        <v>45864</v>
      </c>
      <c r="E1561" s="8">
        <v>41.3</v>
      </c>
      <c r="F1561" s="8">
        <f t="shared" si="185"/>
        <v>3634.3999999999996</v>
      </c>
      <c r="G1561" s="54">
        <f t="shared" si="190"/>
        <v>3634.3999999999996</v>
      </c>
      <c r="H1561" s="25">
        <v>741095</v>
      </c>
      <c r="I1561" s="25" t="s">
        <v>3012</v>
      </c>
      <c r="J1561" s="25">
        <v>1</v>
      </c>
      <c r="K1561" s="25">
        <v>1</v>
      </c>
      <c r="L1561" s="25">
        <f t="shared" si="186"/>
        <v>0</v>
      </c>
      <c r="M1561" s="25" t="s">
        <v>2118</v>
      </c>
      <c r="N1561" s="45">
        <v>45866</v>
      </c>
      <c r="O1561" s="54">
        <v>6675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7"/>
        <v>1</v>
      </c>
      <c r="Z1561" s="25" t="str">
        <f t="shared" si="188"/>
        <v>Monday</v>
      </c>
      <c r="AA1561" s="25" t="str">
        <f t="shared" si="189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hidden="1" x14ac:dyDescent="0.25">
      <c r="A1562" s="25">
        <f t="shared" si="191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85"/>
        <v>7268.7999999999993</v>
      </c>
      <c r="G1562" s="54">
        <f t="shared" si="190"/>
        <v>7268.7999999999993</v>
      </c>
      <c r="H1562" s="25">
        <v>741110</v>
      </c>
      <c r="I1562" s="25" t="s">
        <v>3013</v>
      </c>
      <c r="J1562" s="25">
        <v>1</v>
      </c>
      <c r="K1562" s="25">
        <v>1</v>
      </c>
      <c r="L1562" s="25">
        <f t="shared" si="186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7"/>
        <v>1</v>
      </c>
      <c r="Z1562" s="25" t="str">
        <f t="shared" si="188"/>
        <v>Monday</v>
      </c>
      <c r="AA1562" s="25" t="str">
        <f t="shared" si="189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hidden="1" x14ac:dyDescent="0.25">
      <c r="A1563" s="25">
        <f t="shared" si="191"/>
        <v>1562</v>
      </c>
      <c r="B1563" s="25" t="s">
        <v>2059</v>
      </c>
      <c r="C1563" s="45">
        <v>45856</v>
      </c>
      <c r="D1563" s="45">
        <v>45864</v>
      </c>
      <c r="E1563" s="8">
        <v>82.6</v>
      </c>
      <c r="F1563" s="8">
        <f t="shared" si="185"/>
        <v>7268.7999999999993</v>
      </c>
      <c r="G1563" s="54">
        <f t="shared" si="190"/>
        <v>7268.7999999999993</v>
      </c>
      <c r="H1563" s="25">
        <v>741121</v>
      </c>
      <c r="I1563" s="25" t="s">
        <v>3014</v>
      </c>
      <c r="J1563" s="25">
        <v>1</v>
      </c>
      <c r="K1563" s="25">
        <v>1</v>
      </c>
      <c r="L1563" s="25">
        <f t="shared" si="186"/>
        <v>0</v>
      </c>
      <c r="M1563" s="25" t="s">
        <v>2118</v>
      </c>
      <c r="N1563" s="45">
        <v>45866</v>
      </c>
      <c r="O1563" s="54">
        <v>13351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187"/>
        <v>1</v>
      </c>
      <c r="Z1563" s="25" t="str">
        <f t="shared" si="188"/>
        <v>Monday</v>
      </c>
      <c r="AA1563" s="25" t="str">
        <f t="shared" si="189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hidden="1" x14ac:dyDescent="0.25">
      <c r="A1564" s="25">
        <f t="shared" si="191"/>
        <v>1563</v>
      </c>
      <c r="B1564" s="25">
        <v>920577</v>
      </c>
      <c r="C1564" s="45">
        <v>45852</v>
      </c>
      <c r="D1564" s="45">
        <v>45866</v>
      </c>
      <c r="E1564" s="8">
        <v>544</v>
      </c>
      <c r="F1564" s="8">
        <f t="shared" si="185"/>
        <v>47872</v>
      </c>
      <c r="G1564" s="54">
        <f t="shared" si="190"/>
        <v>47872</v>
      </c>
      <c r="H1564" s="25" t="s">
        <v>2060</v>
      </c>
      <c r="I1564" s="25"/>
      <c r="J1564" s="25">
        <v>1</v>
      </c>
      <c r="K1564" s="25">
        <v>1</v>
      </c>
      <c r="L1564" s="25">
        <f t="shared" si="186"/>
        <v>0</v>
      </c>
      <c r="M1564" s="25" t="s">
        <v>2127</v>
      </c>
      <c r="N1564" s="45">
        <v>45866</v>
      </c>
      <c r="O1564" s="54">
        <v>60480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7"/>
        <v>0</v>
      </c>
      <c r="Z1564" s="25" t="str">
        <f t="shared" si="188"/>
        <v>Monday</v>
      </c>
      <c r="AA1564" s="25" t="str">
        <f t="shared" si="189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hidden="1" x14ac:dyDescent="0.25">
      <c r="A1565" s="25">
        <f t="shared" si="191"/>
        <v>1564</v>
      </c>
      <c r="B1565" s="25">
        <v>920577</v>
      </c>
      <c r="C1565" s="45">
        <v>45852</v>
      </c>
      <c r="D1565" s="45">
        <v>45866</v>
      </c>
      <c r="E1565" s="8">
        <v>450.5</v>
      </c>
      <c r="F1565" s="8">
        <f t="shared" si="185"/>
        <v>39644</v>
      </c>
      <c r="G1565" s="54">
        <f t="shared" si="190"/>
        <v>39644</v>
      </c>
      <c r="H1565" s="25" t="s">
        <v>2061</v>
      </c>
      <c r="I1565" s="25"/>
      <c r="J1565" s="25">
        <v>1</v>
      </c>
      <c r="K1565" s="25">
        <v>1</v>
      </c>
      <c r="L1565" s="25">
        <f t="shared" si="186"/>
        <v>0</v>
      </c>
      <c r="M1565" s="25" t="s">
        <v>2127</v>
      </c>
      <c r="N1565" s="45">
        <v>45866</v>
      </c>
      <c r="O1565" s="54">
        <v>48488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7"/>
        <v>0</v>
      </c>
      <c r="Z1565" s="25" t="str">
        <f t="shared" si="188"/>
        <v>Monday</v>
      </c>
      <c r="AA1565" s="25" t="str">
        <f t="shared" si="189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hidden="1" x14ac:dyDescent="0.25">
      <c r="A1566" s="25">
        <f t="shared" si="191"/>
        <v>1565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85"/>
        <v>47872</v>
      </c>
      <c r="G1566" s="54">
        <f t="shared" si="190"/>
        <v>47872</v>
      </c>
      <c r="H1566" s="25" t="s">
        <v>2062</v>
      </c>
      <c r="I1566" s="25"/>
      <c r="J1566" s="25">
        <v>1</v>
      </c>
      <c r="K1566" s="25">
        <v>1</v>
      </c>
      <c r="L1566" s="25">
        <f t="shared" si="186"/>
        <v>0</v>
      </c>
      <c r="M1566" s="25" t="s">
        <v>2127</v>
      </c>
      <c r="N1566" s="45">
        <v>45866</v>
      </c>
      <c r="O1566" s="54">
        <v>58480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7"/>
        <v>0</v>
      </c>
      <c r="Z1566" s="25" t="str">
        <f t="shared" si="188"/>
        <v>Monday</v>
      </c>
      <c r="AA1566" s="25" t="str">
        <f t="shared" si="189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hidden="1" x14ac:dyDescent="0.25">
      <c r="A1567" s="25">
        <f t="shared" si="191"/>
        <v>1566</v>
      </c>
      <c r="B1567" s="25">
        <v>920577</v>
      </c>
      <c r="C1567" s="45">
        <v>45852</v>
      </c>
      <c r="D1567" s="45">
        <v>45866</v>
      </c>
      <c r="E1567" s="8">
        <v>684.25</v>
      </c>
      <c r="F1567" s="8">
        <f t="shared" si="185"/>
        <v>60214</v>
      </c>
      <c r="G1567" s="54">
        <f t="shared" si="190"/>
        <v>60214</v>
      </c>
      <c r="H1567" s="25" t="s">
        <v>2063</v>
      </c>
      <c r="I1567" s="25"/>
      <c r="J1567" s="25">
        <v>1</v>
      </c>
      <c r="K1567" s="25">
        <v>1</v>
      </c>
      <c r="L1567" s="25">
        <f t="shared" si="186"/>
        <v>0</v>
      </c>
      <c r="M1567" s="25" t="s">
        <v>2127</v>
      </c>
      <c r="N1567" s="45">
        <v>45866</v>
      </c>
      <c r="O1567" s="54">
        <v>74072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7"/>
        <v>0</v>
      </c>
      <c r="Z1567" s="25" t="str">
        <f t="shared" si="188"/>
        <v>Monday</v>
      </c>
      <c r="AA1567" s="25" t="str">
        <f t="shared" si="189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hidden="1" x14ac:dyDescent="0.25">
      <c r="A1568" s="25">
        <f t="shared" si="191"/>
        <v>1567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185"/>
        <v>47872</v>
      </c>
      <c r="G1568" s="54">
        <f t="shared" si="190"/>
        <v>47872</v>
      </c>
      <c r="H1568" s="25" t="s">
        <v>2064</v>
      </c>
      <c r="I1568" s="25"/>
      <c r="J1568" s="25">
        <v>1</v>
      </c>
      <c r="K1568" s="25">
        <v>1</v>
      </c>
      <c r="L1568" s="25">
        <f t="shared" si="186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187"/>
        <v>0</v>
      </c>
      <c r="Z1568" s="25" t="str">
        <f t="shared" si="188"/>
        <v>Monday</v>
      </c>
      <c r="AA1568" s="25" t="str">
        <f t="shared" si="189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hidden="1" x14ac:dyDescent="0.25">
      <c r="A1569" s="25">
        <f t="shared" si="191"/>
        <v>1568</v>
      </c>
      <c r="B1569" s="25" t="s">
        <v>2069</v>
      </c>
      <c r="C1569" s="45">
        <v>45861</v>
      </c>
      <c r="D1569" s="45">
        <v>45866</v>
      </c>
      <c r="E1569" s="8">
        <v>14.5</v>
      </c>
      <c r="F1569" s="8">
        <f t="shared" si="185"/>
        <v>1276</v>
      </c>
      <c r="G1569" s="54">
        <f t="shared" si="190"/>
        <v>1276</v>
      </c>
      <c r="H1569" s="25" t="s">
        <v>2065</v>
      </c>
      <c r="I1569" s="25"/>
      <c r="J1569" s="25">
        <v>1</v>
      </c>
      <c r="K1569" s="25">
        <v>1</v>
      </c>
      <c r="L1569" s="25">
        <f t="shared" si="186"/>
        <v>0</v>
      </c>
      <c r="M1569" s="25" t="s">
        <v>2145</v>
      </c>
      <c r="N1569" s="45">
        <v>45867</v>
      </c>
      <c r="O1569" s="54">
        <v>3153.75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7"/>
        <v>0</v>
      </c>
      <c r="Z1569" s="25" t="str">
        <f t="shared" si="188"/>
        <v>Tuesday</v>
      </c>
      <c r="AA1569" s="25" t="str">
        <f t="shared" si="189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hidden="1" x14ac:dyDescent="0.25">
      <c r="A1570" s="25">
        <f t="shared" si="191"/>
        <v>1569</v>
      </c>
      <c r="B1570" s="25" t="s">
        <v>2069</v>
      </c>
      <c r="C1570" s="45">
        <v>45861</v>
      </c>
      <c r="D1570" s="45">
        <v>45866</v>
      </c>
      <c r="E1570" s="8">
        <v>71.5</v>
      </c>
      <c r="F1570" s="8">
        <f t="shared" si="185"/>
        <v>6292</v>
      </c>
      <c r="G1570" s="54">
        <f t="shared" si="190"/>
        <v>6292</v>
      </c>
      <c r="H1570" s="25" t="s">
        <v>2066</v>
      </c>
      <c r="I1570" s="25"/>
      <c r="J1570" s="25">
        <v>1</v>
      </c>
      <c r="K1570" s="25">
        <v>1</v>
      </c>
      <c r="L1570" s="25">
        <f t="shared" si="186"/>
        <v>0</v>
      </c>
      <c r="M1570" s="25" t="s">
        <v>2145</v>
      </c>
      <c r="N1570" s="45">
        <v>45867</v>
      </c>
      <c r="O1570" s="54">
        <v>15551.25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7"/>
        <v>0</v>
      </c>
      <c r="Z1570" s="25" t="str">
        <f t="shared" si="188"/>
        <v>Tuesday</v>
      </c>
      <c r="AA1570" s="25" t="str">
        <f t="shared" si="189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hidden="1" x14ac:dyDescent="0.25">
      <c r="A1571" s="25">
        <f t="shared" si="191"/>
        <v>1570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185"/>
        <v>1276</v>
      </c>
      <c r="G1571" s="54">
        <f t="shared" si="190"/>
        <v>1276</v>
      </c>
      <c r="H1571" s="25" t="s">
        <v>2067</v>
      </c>
      <c r="I1571" s="25"/>
      <c r="J1571" s="25">
        <v>1</v>
      </c>
      <c r="K1571" s="25">
        <v>1</v>
      </c>
      <c r="L1571" s="25">
        <f t="shared" si="186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187"/>
        <v>0</v>
      </c>
      <c r="Z1571" s="25" t="str">
        <f t="shared" si="188"/>
        <v>Tuesday</v>
      </c>
      <c r="AA1571" s="25" t="str">
        <f t="shared" si="189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hidden="1" x14ac:dyDescent="0.25">
      <c r="A1572" s="25">
        <f t="shared" si="191"/>
        <v>1571</v>
      </c>
      <c r="B1572" s="25" t="s">
        <v>2070</v>
      </c>
      <c r="C1572" s="45">
        <v>45861</v>
      </c>
      <c r="D1572" s="45">
        <v>45866</v>
      </c>
      <c r="E1572" s="8">
        <v>26.4</v>
      </c>
      <c r="F1572" s="8">
        <f t="shared" si="185"/>
        <v>2323.1999999999998</v>
      </c>
      <c r="G1572" s="54">
        <f t="shared" si="190"/>
        <v>2323.1999999999998</v>
      </c>
      <c r="H1572" s="25" t="s">
        <v>2068</v>
      </c>
      <c r="I1572" s="25"/>
      <c r="J1572" s="25">
        <v>1</v>
      </c>
      <c r="K1572" s="25">
        <v>1</v>
      </c>
      <c r="L1572" s="25">
        <f t="shared" si="186"/>
        <v>0</v>
      </c>
      <c r="M1572" s="25" t="s">
        <v>2437</v>
      </c>
      <c r="N1572" s="45">
        <v>45888</v>
      </c>
      <c r="O1572" s="54">
        <v>3828</v>
      </c>
      <c r="P1572" s="25" t="s">
        <v>618</v>
      </c>
      <c r="Q1572" s="25">
        <v>58154568194</v>
      </c>
      <c r="R1572" s="25" t="s">
        <v>41</v>
      </c>
      <c r="S1572" s="3">
        <v>-20</v>
      </c>
      <c r="T1572" s="55"/>
      <c r="U1572" s="25" t="s">
        <v>521</v>
      </c>
      <c r="V1572" s="25" t="str">
        <f>VLOOKUP(P1572,'Customer List'!B:C,2,)</f>
        <v>Bhuvneshwar</v>
      </c>
      <c r="W1572" s="56"/>
      <c r="X1572" s="45">
        <v>45890</v>
      </c>
      <c r="Y1572" s="25">
        <f t="shared" si="187"/>
        <v>2</v>
      </c>
      <c r="Z1572" s="25" t="str">
        <f t="shared" si="188"/>
        <v>Tuesday</v>
      </c>
      <c r="AA1572" s="25" t="str">
        <f t="shared" si="189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hidden="1" x14ac:dyDescent="0.25">
      <c r="A1573" s="25">
        <f t="shared" si="191"/>
        <v>1572</v>
      </c>
      <c r="B1573" s="25">
        <v>176223</v>
      </c>
      <c r="C1573" s="45">
        <v>45860</v>
      </c>
      <c r="D1573" s="45">
        <v>45866</v>
      </c>
      <c r="E1573" s="8">
        <v>94.66</v>
      </c>
      <c r="F1573" s="8">
        <f t="shared" si="185"/>
        <v>8330.08</v>
      </c>
      <c r="G1573" s="54">
        <f t="shared" si="190"/>
        <v>8330.08</v>
      </c>
      <c r="H1573" s="25" t="s">
        <v>936</v>
      </c>
      <c r="I1573" s="25" t="s">
        <v>4148</v>
      </c>
      <c r="J1573" s="25">
        <v>1</v>
      </c>
      <c r="K1573" s="25">
        <v>1</v>
      </c>
      <c r="L1573" s="25">
        <f t="shared" si="186"/>
        <v>0</v>
      </c>
      <c r="M1573" s="25" t="s">
        <v>2094</v>
      </c>
      <c r="N1573" s="45">
        <v>45868</v>
      </c>
      <c r="O1573" s="54">
        <v>48877.5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7"/>
        <v>1</v>
      </c>
      <c r="Z1573" s="25" t="str">
        <f t="shared" si="188"/>
        <v>Wednesday</v>
      </c>
      <c r="AA1573" s="25" t="str">
        <f t="shared" si="189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hidden="1" x14ac:dyDescent="0.25">
      <c r="A1574" s="25">
        <f t="shared" si="191"/>
        <v>1573</v>
      </c>
      <c r="B1574" s="25">
        <v>176223</v>
      </c>
      <c r="C1574" s="45">
        <v>45860</v>
      </c>
      <c r="D1574" s="45">
        <v>45866</v>
      </c>
      <c r="E1574" s="8">
        <v>400</v>
      </c>
      <c r="F1574" s="8">
        <f t="shared" si="185"/>
        <v>35200</v>
      </c>
      <c r="G1574" s="54">
        <f t="shared" si="190"/>
        <v>35200</v>
      </c>
      <c r="H1574" s="25" t="s">
        <v>2093</v>
      </c>
      <c r="I1574" s="25" t="s">
        <v>4388</v>
      </c>
      <c r="J1574" s="25">
        <v>1</v>
      </c>
      <c r="K1574" s="25">
        <v>1</v>
      </c>
      <c r="L1574" s="25">
        <f t="shared" si="186"/>
        <v>0</v>
      </c>
      <c r="M1574" s="25" t="s">
        <v>2094</v>
      </c>
      <c r="N1574" s="45">
        <v>45868</v>
      </c>
      <c r="O1574" s="54">
        <v>12642</v>
      </c>
      <c r="P1574" s="25" t="s">
        <v>2076</v>
      </c>
      <c r="Q1574" s="25">
        <v>58153856773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Kolkata</v>
      </c>
      <c r="W1574" s="56"/>
      <c r="X1574" s="45">
        <v>45869</v>
      </c>
      <c r="Y1574" s="25">
        <f t="shared" si="187"/>
        <v>1</v>
      </c>
      <c r="Z1574" s="25" t="str">
        <f t="shared" si="188"/>
        <v>Wednesday</v>
      </c>
      <c r="AA1574" s="25" t="str">
        <f t="shared" si="189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hidden="1" x14ac:dyDescent="0.25">
      <c r="A1575" s="25">
        <f t="shared" si="191"/>
        <v>1574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185"/>
        <v>8330.08</v>
      </c>
      <c r="G1575" s="54">
        <f t="shared" si="190"/>
        <v>8330.08</v>
      </c>
      <c r="H1575" s="25" t="s">
        <v>934</v>
      </c>
      <c r="I1575" s="25" t="s">
        <v>4373</v>
      </c>
      <c r="J1575" s="25">
        <v>1</v>
      </c>
      <c r="K1575" s="25">
        <v>1</v>
      </c>
      <c r="L1575" s="25">
        <f t="shared" si="186"/>
        <v>0</v>
      </c>
      <c r="M1575" s="25" t="s">
        <v>2437</v>
      </c>
      <c r="N1575" s="45">
        <v>45888</v>
      </c>
      <c r="O1575" s="54">
        <v>6321</v>
      </c>
      <c r="P1575" s="25" t="s">
        <v>618</v>
      </c>
      <c r="Q1575" s="25">
        <v>58154568194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45890</v>
      </c>
      <c r="Y1575" s="25">
        <f t="shared" si="187"/>
        <v>2</v>
      </c>
      <c r="Z1575" s="25" t="str">
        <f t="shared" si="188"/>
        <v>Tuesday</v>
      </c>
      <c r="AA1575" s="25" t="str">
        <f t="shared" si="189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hidden="1" x14ac:dyDescent="0.25">
      <c r="A1576" s="25">
        <f t="shared" si="191"/>
        <v>1575</v>
      </c>
      <c r="B1576" s="25">
        <v>176223</v>
      </c>
      <c r="C1576" s="45">
        <v>45860</v>
      </c>
      <c r="D1576" s="45">
        <v>45866</v>
      </c>
      <c r="E1576" s="8">
        <v>450</v>
      </c>
      <c r="F1576" s="8">
        <f t="shared" si="185"/>
        <v>39600</v>
      </c>
      <c r="G1576" s="54">
        <f t="shared" si="190"/>
        <v>39600</v>
      </c>
      <c r="H1576" s="25" t="s">
        <v>2071</v>
      </c>
      <c r="I1576" s="25" t="s">
        <v>4389</v>
      </c>
      <c r="J1576" s="25">
        <v>1</v>
      </c>
      <c r="K1576" s="25">
        <v>1</v>
      </c>
      <c r="L1576" s="25">
        <f t="shared" si="186"/>
        <v>0</v>
      </c>
      <c r="M1576" s="25" t="s">
        <v>2341</v>
      </c>
      <c r="N1576" s="45">
        <v>45880</v>
      </c>
      <c r="O1576" s="54">
        <v>46305</v>
      </c>
      <c r="P1576" s="25" t="s">
        <v>618</v>
      </c>
      <c r="Q1576" s="25">
        <v>58154309533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Bhuvneshwar</v>
      </c>
      <c r="W1576" s="56"/>
      <c r="X1576" s="45">
        <v>45882</v>
      </c>
      <c r="Y1576" s="25">
        <f t="shared" si="187"/>
        <v>2</v>
      </c>
      <c r="Z1576" s="25" t="str">
        <f t="shared" si="188"/>
        <v>Monday</v>
      </c>
      <c r="AA1576" s="25" t="str">
        <f t="shared" si="189"/>
        <v>Wednesday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hidden="1" x14ac:dyDescent="0.25">
      <c r="A1577" s="25">
        <f t="shared" si="191"/>
        <v>1576</v>
      </c>
      <c r="B1577" s="25">
        <v>176223</v>
      </c>
      <c r="C1577" s="45">
        <v>45860</v>
      </c>
      <c r="D1577" s="45">
        <v>45866</v>
      </c>
      <c r="E1577" s="8">
        <v>85.08</v>
      </c>
      <c r="F1577" s="8">
        <f t="shared" si="185"/>
        <v>7487.04</v>
      </c>
      <c r="G1577" s="54">
        <f t="shared" si="190"/>
        <v>7487.04</v>
      </c>
      <c r="H1577" s="25" t="s">
        <v>433</v>
      </c>
      <c r="I1577" s="25" t="s">
        <v>434</v>
      </c>
      <c r="J1577" s="25">
        <v>1</v>
      </c>
      <c r="K1577" s="25">
        <v>1</v>
      </c>
      <c r="L1577" s="25">
        <f t="shared" si="186"/>
        <v>0</v>
      </c>
      <c r="M1577" s="25" t="s">
        <v>2147</v>
      </c>
      <c r="N1577" s="45">
        <v>45867</v>
      </c>
      <c r="O1577" s="54">
        <v>17272.5</v>
      </c>
      <c r="P1577" s="25" t="s">
        <v>2072</v>
      </c>
      <c r="Q1577" s="25">
        <v>58153777275</v>
      </c>
      <c r="R1577" s="25" t="s">
        <v>41</v>
      </c>
      <c r="S1577" s="3">
        <v>4</v>
      </c>
      <c r="T1577" s="55"/>
      <c r="U1577" s="25" t="s">
        <v>424</v>
      </c>
      <c r="V1577" s="25" t="e">
        <f>VLOOKUP(P1577,'Customer List'!B:C,2,)</f>
        <v>#N/A</v>
      </c>
      <c r="W1577" s="56"/>
      <c r="X1577" s="45">
        <v>45868</v>
      </c>
      <c r="Y1577" s="25">
        <f t="shared" si="187"/>
        <v>1</v>
      </c>
      <c r="Z1577" s="25" t="str">
        <f t="shared" si="188"/>
        <v>Tuesday</v>
      </c>
      <c r="AA1577" s="25" t="str">
        <f t="shared" si="189"/>
        <v>Wednesday</v>
      </c>
      <c r="AB1577" s="25" t="str">
        <f>VLOOKUP(U1577,'Currency Sheet'!A:C,3,)</f>
        <v>DOLLAR</v>
      </c>
      <c r="AC1577" s="67" t="e">
        <f>VLOOKUP(P1577,'Customer List'!B:D,3,)</f>
        <v>#N/A</v>
      </c>
    </row>
    <row r="1578" spans="1:29" hidden="1" x14ac:dyDescent="0.25">
      <c r="A1578" s="25">
        <f t="shared" si="191"/>
        <v>1577</v>
      </c>
      <c r="B1578" s="25">
        <v>176374</v>
      </c>
      <c r="C1578" s="45">
        <v>45863</v>
      </c>
      <c r="D1578" s="45">
        <v>45867</v>
      </c>
      <c r="E1578" s="8">
        <v>1017.8</v>
      </c>
      <c r="F1578" s="8">
        <f t="shared" si="185"/>
        <v>89566.399999999994</v>
      </c>
      <c r="G1578" s="54">
        <f t="shared" si="190"/>
        <v>89566.399999999994</v>
      </c>
      <c r="H1578" s="25" t="s">
        <v>2073</v>
      </c>
      <c r="I1578" s="25" t="s">
        <v>4151</v>
      </c>
      <c r="J1578" s="25">
        <v>1</v>
      </c>
      <c r="K1578" s="25">
        <v>1</v>
      </c>
      <c r="L1578" s="25">
        <f t="shared" si="186"/>
        <v>0</v>
      </c>
      <c r="M1578" s="25" t="s">
        <v>2148</v>
      </c>
      <c r="N1578" s="45">
        <v>45867</v>
      </c>
      <c r="O1578" s="54">
        <v>150582.6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7"/>
        <v>1</v>
      </c>
      <c r="Z1578" s="25" t="str">
        <f t="shared" si="188"/>
        <v>Tuesday</v>
      </c>
      <c r="AA1578" s="25" t="str">
        <f t="shared" si="189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hidden="1" x14ac:dyDescent="0.25">
      <c r="A1579" s="25">
        <f t="shared" si="191"/>
        <v>1578</v>
      </c>
      <c r="B1579" s="25">
        <v>176374</v>
      </c>
      <c r="C1579" s="45">
        <v>45863</v>
      </c>
      <c r="D1579" s="45">
        <v>45867</v>
      </c>
      <c r="E1579" s="8">
        <v>2255.8000000000002</v>
      </c>
      <c r="F1579" s="8">
        <f t="shared" si="185"/>
        <v>198510.40000000002</v>
      </c>
      <c r="G1579" s="54">
        <f t="shared" si="190"/>
        <v>198510.40000000002</v>
      </c>
      <c r="H1579" s="25" t="s">
        <v>2074</v>
      </c>
      <c r="I1579" s="25" t="s">
        <v>4152</v>
      </c>
      <c r="J1579" s="25">
        <v>1</v>
      </c>
      <c r="K1579" s="25">
        <v>1</v>
      </c>
      <c r="L1579" s="25">
        <f t="shared" si="186"/>
        <v>0</v>
      </c>
      <c r="M1579" s="25" t="s">
        <v>2148</v>
      </c>
      <c r="N1579" s="45">
        <v>45867</v>
      </c>
      <c r="O1579" s="54">
        <v>238975.8</v>
      </c>
      <c r="P1579" s="25" t="s">
        <v>2052</v>
      </c>
      <c r="Q1579" s="25">
        <v>58153779821</v>
      </c>
      <c r="R1579" s="25" t="s">
        <v>41</v>
      </c>
      <c r="S1579" s="3">
        <v>4</v>
      </c>
      <c r="T1579" s="55"/>
      <c r="U1579" s="25" t="s">
        <v>424</v>
      </c>
      <c r="V1579" s="25" t="str">
        <f>VLOOKUP(P1579,'Customer List'!B:C,2,)</f>
        <v>Pune</v>
      </c>
      <c r="W1579" s="56"/>
      <c r="X1579" s="45">
        <v>45868</v>
      </c>
      <c r="Y1579" s="25">
        <f t="shared" si="187"/>
        <v>1</v>
      </c>
      <c r="Z1579" s="25" t="str">
        <f t="shared" si="188"/>
        <v>Tuesday</v>
      </c>
      <c r="AA1579" s="25" t="str">
        <f t="shared" si="189"/>
        <v>Wednesday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hidden="1" x14ac:dyDescent="0.25">
      <c r="A1580" s="25">
        <f t="shared" si="191"/>
        <v>1579</v>
      </c>
      <c r="B1580" s="25">
        <v>65619</v>
      </c>
      <c r="C1580" s="45">
        <v>45862</v>
      </c>
      <c r="D1580" s="45">
        <v>45866</v>
      </c>
      <c r="E1580" s="8">
        <v>17.5</v>
      </c>
      <c r="F1580" s="8">
        <f t="shared" si="185"/>
        <v>1540</v>
      </c>
      <c r="G1580" s="54">
        <f t="shared" si="190"/>
        <v>7700</v>
      </c>
      <c r="H1580" s="25" t="s">
        <v>2075</v>
      </c>
      <c r="I1580" s="25"/>
      <c r="J1580" s="25">
        <v>5</v>
      </c>
      <c r="K1580" s="25">
        <v>5</v>
      </c>
      <c r="L1580" s="25">
        <f t="shared" si="186"/>
        <v>0</v>
      </c>
      <c r="M1580" s="25" t="s">
        <v>2095</v>
      </c>
      <c r="N1580" s="45">
        <v>45868</v>
      </c>
      <c r="O1580" s="54">
        <v>17500</v>
      </c>
      <c r="P1580" s="25" t="s">
        <v>2076</v>
      </c>
      <c r="Q1580" s="25">
        <v>58153856773</v>
      </c>
      <c r="R1580" s="25" t="s">
        <v>41</v>
      </c>
      <c r="S1580" s="3" t="s">
        <v>300</v>
      </c>
      <c r="T1580" s="55"/>
      <c r="U1580" s="25" t="s">
        <v>2536</v>
      </c>
      <c r="V1580" s="25" t="str">
        <f>VLOOKUP(P1580,'Customer List'!B:C,2,)</f>
        <v>Kolkata</v>
      </c>
      <c r="W1580" s="56"/>
      <c r="X1580" s="45">
        <v>45869</v>
      </c>
      <c r="Y1580" s="25">
        <f t="shared" si="187"/>
        <v>1</v>
      </c>
      <c r="Z1580" s="25" t="str">
        <f t="shared" si="188"/>
        <v>Wednesday</v>
      </c>
      <c r="AA1580" s="25" t="str">
        <f t="shared" si="189"/>
        <v>Thursday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hidden="1" x14ac:dyDescent="0.25">
      <c r="A1581" s="25">
        <f t="shared" si="191"/>
        <v>1580</v>
      </c>
      <c r="B1581" s="25">
        <v>83197</v>
      </c>
      <c r="C1581" s="45">
        <v>45847</v>
      </c>
      <c r="D1581" s="45">
        <v>45866</v>
      </c>
      <c r="E1581" s="8">
        <v>45</v>
      </c>
      <c r="F1581" s="8">
        <f t="shared" si="185"/>
        <v>3960</v>
      </c>
      <c r="G1581" s="54">
        <f t="shared" si="190"/>
        <v>3960</v>
      </c>
      <c r="H1581" s="25" t="s">
        <v>2081</v>
      </c>
      <c r="I1581" s="25"/>
      <c r="J1581" s="25">
        <v>1</v>
      </c>
      <c r="K1581" s="25">
        <v>1</v>
      </c>
      <c r="L1581" s="25">
        <f t="shared" si="186"/>
        <v>0</v>
      </c>
      <c r="M1581" s="25" t="s">
        <v>2748</v>
      </c>
      <c r="N1581" s="45">
        <v>45896</v>
      </c>
      <c r="O1581" s="54">
        <v>16856.25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7"/>
        <v>0</v>
      </c>
      <c r="Z1581" s="25" t="str">
        <f t="shared" si="188"/>
        <v>Wednesday</v>
      </c>
      <c r="AA1581" s="25" t="str">
        <f t="shared" si="189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hidden="1" x14ac:dyDescent="0.25">
      <c r="A1582" s="25">
        <f t="shared" si="191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85"/>
        <v>8800</v>
      </c>
      <c r="G1582" s="54">
        <f t="shared" si="190"/>
        <v>8800</v>
      </c>
      <c r="H1582" s="25" t="s">
        <v>2082</v>
      </c>
      <c r="I1582" s="25"/>
      <c r="J1582" s="25">
        <v>1</v>
      </c>
      <c r="K1582" s="25">
        <v>1</v>
      </c>
      <c r="L1582" s="25">
        <f t="shared" si="186"/>
        <v>0</v>
      </c>
      <c r="M1582" s="25" t="s">
        <v>2748</v>
      </c>
      <c r="N1582" s="45">
        <v>45896</v>
      </c>
      <c r="O1582" s="54">
        <v>18356.25</v>
      </c>
      <c r="P1582" s="25" t="s">
        <v>626</v>
      </c>
      <c r="Q1582" s="25" t="s">
        <v>2078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7"/>
        <v>0</v>
      </c>
      <c r="Z1582" s="25" t="str">
        <f t="shared" si="188"/>
        <v>Wednesday</v>
      </c>
      <c r="AA1582" s="25" t="str">
        <f t="shared" si="189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hidden="1" x14ac:dyDescent="0.25">
      <c r="A1583" s="25">
        <f t="shared" si="191"/>
        <v>1582</v>
      </c>
      <c r="B1583" s="25">
        <v>83197</v>
      </c>
      <c r="C1583" s="45">
        <v>45847</v>
      </c>
      <c r="D1583" s="45">
        <v>45866</v>
      </c>
      <c r="E1583" s="8">
        <v>100</v>
      </c>
      <c r="F1583" s="8">
        <f t="shared" si="185"/>
        <v>8800</v>
      </c>
      <c r="G1583" s="54">
        <f t="shared" si="190"/>
        <v>8800</v>
      </c>
      <c r="H1583" s="25" t="s">
        <v>2083</v>
      </c>
      <c r="I1583" s="25"/>
      <c r="J1583" s="25">
        <v>1</v>
      </c>
      <c r="K1583" s="25">
        <v>1</v>
      </c>
      <c r="L1583" s="25">
        <f t="shared" si="186"/>
        <v>0</v>
      </c>
      <c r="M1583" s="25" t="s">
        <v>2748</v>
      </c>
      <c r="N1583" s="45">
        <v>45896</v>
      </c>
      <c r="O1583" s="54">
        <v>6975</v>
      </c>
      <c r="P1583" s="25" t="s">
        <v>626</v>
      </c>
      <c r="Q1583" s="25" t="s">
        <v>637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187"/>
        <v>0</v>
      </c>
      <c r="Z1583" s="25" t="str">
        <f t="shared" si="188"/>
        <v>Wednesday</v>
      </c>
      <c r="AA1583" s="25" t="str">
        <f t="shared" si="189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hidden="1" x14ac:dyDescent="0.25">
      <c r="A1584" s="25">
        <f t="shared" si="191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85"/>
        <v>10225.6</v>
      </c>
      <c r="G1584" s="54">
        <f t="shared" si="190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6"/>
        <v>0</v>
      </c>
      <c r="M1584" s="25" t="s">
        <v>2305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7"/>
        <v/>
      </c>
      <c r="Z1584" s="25" t="str">
        <f t="shared" si="188"/>
        <v>Thursday</v>
      </c>
      <c r="AA1584" s="25" t="str">
        <f t="shared" si="189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hidden="1" x14ac:dyDescent="0.25">
      <c r="A1585" s="25">
        <f t="shared" si="191"/>
        <v>1584</v>
      </c>
      <c r="B1585" s="25">
        <v>90230165</v>
      </c>
      <c r="C1585" s="45">
        <v>45863</v>
      </c>
      <c r="D1585" s="45">
        <v>45866</v>
      </c>
      <c r="E1585" s="8">
        <v>116.2</v>
      </c>
      <c r="F1585" s="8">
        <f t="shared" si="185"/>
        <v>10225.6</v>
      </c>
      <c r="G1585" s="54">
        <f t="shared" si="190"/>
        <v>10225.6</v>
      </c>
      <c r="H1585" s="25" t="s">
        <v>2090</v>
      </c>
      <c r="I1585" s="25"/>
      <c r="J1585" s="25">
        <v>1</v>
      </c>
      <c r="K1585" s="25">
        <v>1</v>
      </c>
      <c r="L1585" s="25">
        <f t="shared" si="186"/>
        <v>0</v>
      </c>
      <c r="M1585" s="25" t="s">
        <v>2306</v>
      </c>
      <c r="N1585" s="45">
        <v>45876</v>
      </c>
      <c r="O1585" s="54">
        <v>16268</v>
      </c>
      <c r="P1585" s="25" t="s">
        <v>1023</v>
      </c>
      <c r="Q1585" s="25" t="s">
        <v>1131</v>
      </c>
      <c r="R1585" s="25" t="s">
        <v>1131</v>
      </c>
      <c r="S1585" s="3">
        <v>4</v>
      </c>
      <c r="T1585" s="55"/>
      <c r="U1585" s="25" t="s">
        <v>2791</v>
      </c>
      <c r="V1585" s="25" t="s">
        <v>827</v>
      </c>
      <c r="W1585" s="56"/>
      <c r="X1585" s="45"/>
      <c r="Y1585" s="25" t="str">
        <f t="shared" si="187"/>
        <v/>
      </c>
      <c r="Z1585" s="25" t="str">
        <f t="shared" si="188"/>
        <v>Thursday</v>
      </c>
      <c r="AA1585" s="25" t="str">
        <f t="shared" si="189"/>
        <v/>
      </c>
      <c r="AB1585" s="25" t="str">
        <f>VLOOKUP(U1585,'Currency Sheet'!A:C,3,)</f>
        <v>DOLLAR</v>
      </c>
      <c r="AC1585" s="67" t="str">
        <f>VLOOKUP(P1585,'Customer List'!B:D,3,)</f>
        <v>OutStation</v>
      </c>
    </row>
    <row r="1586" spans="1:29" hidden="1" x14ac:dyDescent="0.25">
      <c r="A1586" s="25">
        <f t="shared" si="191"/>
        <v>1585</v>
      </c>
      <c r="B1586" s="62" t="s">
        <v>2349</v>
      </c>
      <c r="C1586" s="45">
        <v>45869</v>
      </c>
      <c r="D1586" s="45">
        <v>45869</v>
      </c>
      <c r="E1586" s="8">
        <v>3960</v>
      </c>
      <c r="F1586" s="8">
        <f t="shared" si="185"/>
        <v>3960</v>
      </c>
      <c r="G1586" s="54">
        <f t="shared" si="190"/>
        <v>3960</v>
      </c>
      <c r="H1586" s="25" t="s">
        <v>2156</v>
      </c>
      <c r="I1586" s="25"/>
      <c r="J1586" s="25">
        <v>1</v>
      </c>
      <c r="K1586" s="25">
        <v>1</v>
      </c>
      <c r="L1586" s="25">
        <f t="shared" si="186"/>
        <v>0</v>
      </c>
      <c r="M1586" s="25" t="s">
        <v>2232</v>
      </c>
      <c r="N1586" s="45">
        <v>45871</v>
      </c>
      <c r="O1586" s="54">
        <v>4290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7"/>
        <v>0</v>
      </c>
      <c r="Z1586" s="25" t="str">
        <f t="shared" si="188"/>
        <v>Saturday</v>
      </c>
      <c r="AA1586" s="25" t="str">
        <f t="shared" si="189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hidden="1" x14ac:dyDescent="0.25">
      <c r="A1587" s="25">
        <f t="shared" si="191"/>
        <v>1586</v>
      </c>
      <c r="B1587" s="62" t="s">
        <v>2349</v>
      </c>
      <c r="C1587" s="45">
        <v>45869</v>
      </c>
      <c r="D1587" s="45">
        <v>45869</v>
      </c>
      <c r="E1587" s="8">
        <v>1822.5</v>
      </c>
      <c r="F1587" s="8">
        <f t="shared" si="185"/>
        <v>1822.5</v>
      </c>
      <c r="G1587" s="54">
        <f t="shared" si="190"/>
        <v>1822.5</v>
      </c>
      <c r="H1587" s="25" t="s">
        <v>2157</v>
      </c>
      <c r="I1587" s="25"/>
      <c r="J1587" s="25">
        <v>1</v>
      </c>
      <c r="K1587" s="25">
        <v>1</v>
      </c>
      <c r="L1587" s="25">
        <f t="shared" si="186"/>
        <v>0</v>
      </c>
      <c r="M1587" s="25" t="s">
        <v>2232</v>
      </c>
      <c r="N1587" s="45">
        <v>45871</v>
      </c>
      <c r="O1587" s="54">
        <v>2369.25</v>
      </c>
      <c r="P1587" s="25" t="s">
        <v>181</v>
      </c>
      <c r="Q1587" s="25" t="s">
        <v>2078</v>
      </c>
      <c r="R1587" s="25" t="s">
        <v>638</v>
      </c>
      <c r="S1587" s="3">
        <v>-20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7"/>
        <v>0</v>
      </c>
      <c r="Z1587" s="25" t="str">
        <f t="shared" si="188"/>
        <v>Saturday</v>
      </c>
      <c r="AA1587" s="25" t="str">
        <f t="shared" si="189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hidden="1" x14ac:dyDescent="0.25">
      <c r="A1588" s="25">
        <f t="shared" si="191"/>
        <v>1587</v>
      </c>
      <c r="B1588" s="62" t="s">
        <v>2349</v>
      </c>
      <c r="C1588" s="45">
        <v>45869</v>
      </c>
      <c r="D1588" s="45">
        <v>45869</v>
      </c>
      <c r="E1588" s="8">
        <v>625</v>
      </c>
      <c r="F1588" s="8">
        <f t="shared" si="185"/>
        <v>625</v>
      </c>
      <c r="G1588" s="54">
        <f t="shared" si="190"/>
        <v>625</v>
      </c>
      <c r="H1588" s="25" t="s">
        <v>2158</v>
      </c>
      <c r="I1588" s="25"/>
      <c r="J1588" s="25">
        <v>1</v>
      </c>
      <c r="K1588" s="25">
        <v>1</v>
      </c>
      <c r="L1588" s="25">
        <f t="shared" si="186"/>
        <v>0</v>
      </c>
      <c r="M1588" s="25" t="s">
        <v>2232</v>
      </c>
      <c r="N1588" s="45">
        <v>45871</v>
      </c>
      <c r="O1588" s="54">
        <v>812.5</v>
      </c>
      <c r="P1588" s="25" t="s">
        <v>181</v>
      </c>
      <c r="Q1588" s="25" t="s">
        <v>2078</v>
      </c>
      <c r="R1588" s="25" t="s">
        <v>638</v>
      </c>
      <c r="S1588" s="3">
        <v>4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187"/>
        <v>0</v>
      </c>
      <c r="Z1588" s="25" t="str">
        <f t="shared" si="188"/>
        <v>Saturday</v>
      </c>
      <c r="AA1588" s="25" t="str">
        <f t="shared" si="189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hidden="1" x14ac:dyDescent="0.25">
      <c r="A1589" s="25">
        <f t="shared" si="191"/>
        <v>1588</v>
      </c>
      <c r="B1589" s="25" t="s">
        <v>2164</v>
      </c>
      <c r="C1589" s="45">
        <v>45863</v>
      </c>
      <c r="D1589" s="45">
        <v>45869</v>
      </c>
      <c r="E1589" s="8">
        <v>65.8</v>
      </c>
      <c r="F1589" s="8">
        <f t="shared" si="185"/>
        <v>5790.4</v>
      </c>
      <c r="G1589" s="54">
        <f t="shared" si="190"/>
        <v>5790.4</v>
      </c>
      <c r="H1589" s="25">
        <v>101225</v>
      </c>
      <c r="I1589" s="25" t="s">
        <v>3015</v>
      </c>
      <c r="J1589" s="25">
        <v>1</v>
      </c>
      <c r="K1589" s="25">
        <v>1</v>
      </c>
      <c r="L1589" s="25">
        <f t="shared" si="186"/>
        <v>0</v>
      </c>
      <c r="M1589" s="25" t="s">
        <v>2236</v>
      </c>
      <c r="N1589" s="45">
        <v>45871</v>
      </c>
      <c r="O1589" s="54">
        <v>8930</v>
      </c>
      <c r="P1589" s="25" t="s">
        <v>214</v>
      </c>
      <c r="Q1589" s="25" t="s">
        <v>1131</v>
      </c>
      <c r="R1589" s="25" t="s">
        <v>1131</v>
      </c>
      <c r="S1589" s="3">
        <v>4</v>
      </c>
      <c r="T1589" s="55"/>
      <c r="U1589" s="25" t="s">
        <v>19</v>
      </c>
      <c r="V1589" s="25" t="str">
        <f>VLOOKUP(P1589,'Customer List'!B:C,2,)</f>
        <v>Delhi</v>
      </c>
      <c r="W1589" s="56"/>
      <c r="X1589" s="45"/>
      <c r="Y1589" s="25" t="str">
        <f t="shared" si="187"/>
        <v/>
      </c>
      <c r="Z1589" s="25" t="str">
        <f t="shared" si="188"/>
        <v>Saturday</v>
      </c>
      <c r="AA1589" s="25" t="str">
        <f t="shared" si="189"/>
        <v/>
      </c>
      <c r="AB1589" s="25" t="str">
        <f>VLOOKUP(U1589,'Currency Sheet'!A:C,3,)</f>
        <v>DOLLAR</v>
      </c>
      <c r="AC1589" s="67" t="str">
        <f>VLOOKUP(P1589,'Customer List'!B:D,3,)</f>
        <v>Local</v>
      </c>
    </row>
    <row r="1590" spans="1:29" hidden="1" x14ac:dyDescent="0.25">
      <c r="A1590" s="25">
        <f t="shared" si="191"/>
        <v>1589</v>
      </c>
      <c r="B1590" s="25" t="s">
        <v>2164</v>
      </c>
      <c r="C1590" s="45">
        <v>45863</v>
      </c>
      <c r="D1590" s="45">
        <v>45869</v>
      </c>
      <c r="E1590" s="8">
        <v>160.30000000000001</v>
      </c>
      <c r="F1590" s="8">
        <f t="shared" si="185"/>
        <v>14106.400000000001</v>
      </c>
      <c r="G1590" s="54">
        <f t="shared" si="190"/>
        <v>14106.400000000001</v>
      </c>
      <c r="H1590" s="25">
        <v>101320</v>
      </c>
      <c r="I1590" s="25" t="s">
        <v>2823</v>
      </c>
      <c r="J1590" s="25">
        <v>1</v>
      </c>
      <c r="K1590" s="25">
        <v>1</v>
      </c>
      <c r="L1590" s="25">
        <f t="shared" si="186"/>
        <v>0</v>
      </c>
      <c r="M1590" s="25" t="s">
        <v>2199</v>
      </c>
      <c r="N1590" s="45">
        <v>45871</v>
      </c>
      <c r="O1590" s="54">
        <v>21297</v>
      </c>
      <c r="P1590" s="25" t="s">
        <v>2052</v>
      </c>
      <c r="Q1590" s="25">
        <v>58153983484</v>
      </c>
      <c r="R1590" s="25" t="s">
        <v>41</v>
      </c>
      <c r="S1590" s="3">
        <v>4</v>
      </c>
      <c r="T1590" s="55"/>
      <c r="U1590" s="25" t="s">
        <v>19</v>
      </c>
      <c r="V1590" s="25" t="str">
        <f>VLOOKUP(P1590,'Customer List'!B:C,2,)</f>
        <v>Pune</v>
      </c>
      <c r="W1590" s="56"/>
      <c r="X1590" s="45">
        <v>45873</v>
      </c>
      <c r="Y1590" s="25">
        <f t="shared" si="187"/>
        <v>2</v>
      </c>
      <c r="Z1590" s="25" t="str">
        <f t="shared" si="188"/>
        <v>Saturday</v>
      </c>
      <c r="AA1590" s="25" t="str">
        <f t="shared" si="189"/>
        <v>Monday</v>
      </c>
      <c r="AB1590" s="25" t="str">
        <f>VLOOKUP(U1590,'Currency Sheet'!A:C,3,)</f>
        <v>DOLLAR</v>
      </c>
      <c r="AC1590" s="67" t="str">
        <f>VLOOKUP(P1590,'Customer List'!B:D,3,)</f>
        <v>OutStation</v>
      </c>
    </row>
    <row r="1591" spans="1:29" hidden="1" x14ac:dyDescent="0.25">
      <c r="A1591" s="25">
        <f t="shared" si="191"/>
        <v>1590</v>
      </c>
      <c r="B1591" s="25" t="s">
        <v>2164</v>
      </c>
      <c r="C1591" s="45">
        <v>45863</v>
      </c>
      <c r="D1591" s="45">
        <v>45869</v>
      </c>
      <c r="E1591" s="8">
        <v>93.8</v>
      </c>
      <c r="F1591" s="8">
        <f t="shared" si="185"/>
        <v>8254.4</v>
      </c>
      <c r="G1591" s="54">
        <f t="shared" si="190"/>
        <v>8254.4</v>
      </c>
      <c r="H1591" s="25">
        <v>102605</v>
      </c>
      <c r="I1591" s="25" t="s">
        <v>3016</v>
      </c>
      <c r="J1591" s="25">
        <v>1</v>
      </c>
      <c r="K1591" s="25">
        <v>1</v>
      </c>
      <c r="L1591" s="25">
        <f t="shared" si="186"/>
        <v>0</v>
      </c>
      <c r="M1591" s="25" t="s">
        <v>2358</v>
      </c>
      <c r="N1591" s="45">
        <v>45881</v>
      </c>
      <c r="O1591" s="54">
        <v>19731.5</v>
      </c>
      <c r="P1591" s="25" t="s">
        <v>31</v>
      </c>
      <c r="Q1591" s="25" t="s">
        <v>2078</v>
      </c>
      <c r="R1591" s="25" t="s">
        <v>638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>
        <v>45881</v>
      </c>
      <c r="Y1591" s="25">
        <f t="shared" si="187"/>
        <v>0</v>
      </c>
      <c r="Z1591" s="25" t="str">
        <f t="shared" si="188"/>
        <v>Tuesday</v>
      </c>
      <c r="AA1591" s="25" t="str">
        <f t="shared" si="189"/>
        <v>Tuesday</v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hidden="1" x14ac:dyDescent="0.25">
      <c r="A1592" s="25">
        <f t="shared" si="191"/>
        <v>1591</v>
      </c>
      <c r="B1592" s="25" t="s">
        <v>2164</v>
      </c>
      <c r="C1592" s="45">
        <v>45863</v>
      </c>
      <c r="D1592" s="45">
        <v>45869</v>
      </c>
      <c r="E1592" s="8">
        <v>137.19999999999999</v>
      </c>
      <c r="F1592" s="8">
        <f t="shared" si="185"/>
        <v>12073.599999999999</v>
      </c>
      <c r="G1592" s="54">
        <f t="shared" si="190"/>
        <v>12073.599999999999</v>
      </c>
      <c r="H1592" s="25">
        <v>103116</v>
      </c>
      <c r="I1592" s="25" t="s">
        <v>1263</v>
      </c>
      <c r="J1592" s="25">
        <v>1</v>
      </c>
      <c r="K1592" s="25">
        <v>1</v>
      </c>
      <c r="L1592" s="25">
        <f t="shared" si="186"/>
        <v>0</v>
      </c>
      <c r="M1592" s="25" t="s">
        <v>2199</v>
      </c>
      <c r="N1592" s="45">
        <v>45871</v>
      </c>
      <c r="O1592" s="54">
        <v>18228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7"/>
        <v>2</v>
      </c>
      <c r="Z1592" s="25" t="str">
        <f t="shared" si="188"/>
        <v>Saturday</v>
      </c>
      <c r="AA1592" s="25" t="str">
        <f t="shared" si="189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hidden="1" x14ac:dyDescent="0.25">
      <c r="A1593" s="25">
        <f t="shared" si="191"/>
        <v>1592</v>
      </c>
      <c r="B1593" s="25" t="s">
        <v>2164</v>
      </c>
      <c r="C1593" s="45">
        <v>45863</v>
      </c>
      <c r="D1593" s="45">
        <v>45869</v>
      </c>
      <c r="E1593" s="8">
        <v>150.5</v>
      </c>
      <c r="F1593" s="8">
        <f t="shared" si="185"/>
        <v>13244</v>
      </c>
      <c r="G1593" s="54">
        <f t="shared" si="190"/>
        <v>26488</v>
      </c>
      <c r="H1593" s="25">
        <v>103227</v>
      </c>
      <c r="I1593" s="25" t="s">
        <v>3017</v>
      </c>
      <c r="J1593" s="25">
        <v>2</v>
      </c>
      <c r="K1593" s="25">
        <v>2</v>
      </c>
      <c r="L1593" s="25">
        <f t="shared" si="186"/>
        <v>0</v>
      </c>
      <c r="M1593" s="25" t="s">
        <v>2199</v>
      </c>
      <c r="N1593" s="45">
        <v>45871</v>
      </c>
      <c r="O1593" s="54">
        <v>39990</v>
      </c>
      <c r="P1593" s="25" t="s">
        <v>2052</v>
      </c>
      <c r="Q1593" s="25">
        <v>58153983484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Pune</v>
      </c>
      <c r="W1593" s="56"/>
      <c r="X1593" s="45">
        <v>45873</v>
      </c>
      <c r="Y1593" s="25">
        <f t="shared" si="187"/>
        <v>2</v>
      </c>
      <c r="Z1593" s="25" t="str">
        <f t="shared" si="188"/>
        <v>Saturday</v>
      </c>
      <c r="AA1593" s="25" t="str">
        <f t="shared" si="189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hidden="1" x14ac:dyDescent="0.25">
      <c r="A1594" s="25">
        <f t="shared" si="191"/>
        <v>1593</v>
      </c>
      <c r="B1594" s="25" t="s">
        <v>2164</v>
      </c>
      <c r="C1594" s="45">
        <v>45863</v>
      </c>
      <c r="D1594" s="45">
        <v>45869</v>
      </c>
      <c r="E1594" s="8">
        <v>70.7</v>
      </c>
      <c r="F1594" s="8">
        <f t="shared" si="185"/>
        <v>6221.6</v>
      </c>
      <c r="G1594" s="54">
        <f t="shared" si="190"/>
        <v>24886.400000000001</v>
      </c>
      <c r="H1594" s="25">
        <v>104419</v>
      </c>
      <c r="I1594" s="25" t="s">
        <v>1637</v>
      </c>
      <c r="J1594" s="25">
        <v>4</v>
      </c>
      <c r="K1594" s="25">
        <v>4</v>
      </c>
      <c r="L1594" s="25">
        <f t="shared" si="186"/>
        <v>0</v>
      </c>
      <c r="M1594" s="25" t="s">
        <v>2185</v>
      </c>
      <c r="N1594" s="45">
        <v>45871</v>
      </c>
      <c r="O1594" s="54">
        <v>46965</v>
      </c>
      <c r="P1594" s="25" t="s">
        <v>2055</v>
      </c>
      <c r="Q1594" s="25">
        <v>58153983042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Hyderabad</v>
      </c>
      <c r="W1594" s="56"/>
      <c r="X1594" s="45">
        <v>45873</v>
      </c>
      <c r="Y1594" s="25">
        <f t="shared" si="187"/>
        <v>2</v>
      </c>
      <c r="Z1594" s="25" t="str">
        <f t="shared" si="188"/>
        <v>Saturday</v>
      </c>
      <c r="AA1594" s="25" t="str">
        <f t="shared" si="189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hidden="1" x14ac:dyDescent="0.25">
      <c r="A1595" s="25">
        <f t="shared" si="191"/>
        <v>1594</v>
      </c>
      <c r="B1595" s="25" t="s">
        <v>2164</v>
      </c>
      <c r="C1595" s="45">
        <v>45863</v>
      </c>
      <c r="D1595" s="45">
        <v>45869</v>
      </c>
      <c r="E1595" s="8">
        <v>160.30000000000001</v>
      </c>
      <c r="F1595" s="8">
        <f t="shared" si="185"/>
        <v>14106.400000000001</v>
      </c>
      <c r="G1595" s="54">
        <f t="shared" si="190"/>
        <v>14106.400000000001</v>
      </c>
      <c r="H1595" s="25">
        <v>104518</v>
      </c>
      <c r="I1595" s="25" t="s">
        <v>3018</v>
      </c>
      <c r="J1595" s="25">
        <v>1</v>
      </c>
      <c r="K1595" s="25">
        <v>1</v>
      </c>
      <c r="L1595" s="25">
        <f t="shared" si="186"/>
        <v>0</v>
      </c>
      <c r="M1595" s="25" t="s">
        <v>2180</v>
      </c>
      <c r="N1595" s="45">
        <v>45871</v>
      </c>
      <c r="O1595" s="54">
        <v>19579.5</v>
      </c>
      <c r="P1595" s="25" t="s">
        <v>243</v>
      </c>
      <c r="Q1595" s="25">
        <v>58153984346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Mumbai</v>
      </c>
      <c r="W1595" s="56"/>
      <c r="X1595" s="45">
        <v>45873</v>
      </c>
      <c r="Y1595" s="25">
        <f t="shared" si="187"/>
        <v>2</v>
      </c>
      <c r="Z1595" s="25" t="str">
        <f t="shared" si="188"/>
        <v>Saturday</v>
      </c>
      <c r="AA1595" s="25" t="str">
        <f t="shared" si="189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hidden="1" x14ac:dyDescent="0.25">
      <c r="A1596" s="25">
        <f t="shared" si="191"/>
        <v>1595</v>
      </c>
      <c r="B1596" s="25" t="s">
        <v>2164</v>
      </c>
      <c r="C1596" s="45">
        <v>45863</v>
      </c>
      <c r="D1596" s="45">
        <v>45869</v>
      </c>
      <c r="E1596" s="8">
        <v>39.200000000000003</v>
      </c>
      <c r="F1596" s="8">
        <f t="shared" si="185"/>
        <v>3449.6000000000004</v>
      </c>
      <c r="G1596" s="54">
        <f t="shared" si="190"/>
        <v>3449.6000000000004</v>
      </c>
      <c r="H1596" s="25">
        <v>108407</v>
      </c>
      <c r="I1596" s="25" t="s">
        <v>3019</v>
      </c>
      <c r="J1596" s="25">
        <v>1</v>
      </c>
      <c r="K1596" s="25">
        <v>1</v>
      </c>
      <c r="L1596" s="25">
        <f t="shared" si="186"/>
        <v>0</v>
      </c>
      <c r="M1596" s="25" t="s">
        <v>2236</v>
      </c>
      <c r="N1596" s="45">
        <v>45871</v>
      </c>
      <c r="O1596" s="54">
        <v>5320</v>
      </c>
      <c r="P1596" s="25" t="s">
        <v>214</v>
      </c>
      <c r="Q1596" s="25" t="s">
        <v>1131</v>
      </c>
      <c r="R1596" s="25" t="s">
        <v>1131</v>
      </c>
      <c r="S1596" s="3">
        <v>4</v>
      </c>
      <c r="T1596" s="55"/>
      <c r="U1596" s="25" t="s">
        <v>19</v>
      </c>
      <c r="V1596" s="25" t="str">
        <f>VLOOKUP(P1596,'Customer List'!B:C,2,)</f>
        <v>Delhi</v>
      </c>
      <c r="W1596" s="56"/>
      <c r="X1596" s="45"/>
      <c r="Y1596" s="25" t="str">
        <f t="shared" si="187"/>
        <v/>
      </c>
      <c r="Z1596" s="25" t="str">
        <f t="shared" si="188"/>
        <v>Saturday</v>
      </c>
      <c r="AA1596" s="25" t="str">
        <f t="shared" si="189"/>
        <v/>
      </c>
      <c r="AB1596" s="25" t="str">
        <f>VLOOKUP(U1596,'Currency Sheet'!A:C,3,)</f>
        <v>DOLLAR</v>
      </c>
      <c r="AC1596" s="67" t="str">
        <f>VLOOKUP(P1596,'Customer List'!B:D,3,)</f>
        <v>Local</v>
      </c>
    </row>
    <row r="1597" spans="1:29" hidden="1" x14ac:dyDescent="0.25">
      <c r="A1597" s="25">
        <f t="shared" si="191"/>
        <v>1596</v>
      </c>
      <c r="B1597" s="25" t="s">
        <v>2164</v>
      </c>
      <c r="C1597" s="45">
        <v>45863</v>
      </c>
      <c r="D1597" s="45">
        <v>45869</v>
      </c>
      <c r="E1597" s="8">
        <v>222.75</v>
      </c>
      <c r="F1597" s="8">
        <f t="shared" si="185"/>
        <v>19602</v>
      </c>
      <c r="G1597" s="54">
        <f t="shared" si="190"/>
        <v>39204</v>
      </c>
      <c r="H1597" s="25">
        <v>118227</v>
      </c>
      <c r="I1597" s="25" t="s">
        <v>3020</v>
      </c>
      <c r="J1597" s="25">
        <v>2</v>
      </c>
      <c r="K1597" s="25">
        <v>2</v>
      </c>
      <c r="L1597" s="25">
        <f t="shared" si="186"/>
        <v>0</v>
      </c>
      <c r="M1597" s="25" t="s">
        <v>2180</v>
      </c>
      <c r="N1597" s="45">
        <v>45871</v>
      </c>
      <c r="O1597" s="54">
        <v>50787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7"/>
        <v>2</v>
      </c>
      <c r="Z1597" s="25" t="str">
        <f t="shared" si="188"/>
        <v>Saturday</v>
      </c>
      <c r="AA1597" s="25" t="str">
        <f t="shared" si="189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hidden="1" x14ac:dyDescent="0.25">
      <c r="A1598" s="25">
        <f t="shared" si="191"/>
        <v>1597</v>
      </c>
      <c r="B1598" s="25" t="s">
        <v>2164</v>
      </c>
      <c r="C1598" s="45">
        <v>45863</v>
      </c>
      <c r="D1598" s="45">
        <v>45869</v>
      </c>
      <c r="E1598" s="8">
        <v>210</v>
      </c>
      <c r="F1598" s="8">
        <f t="shared" si="185"/>
        <v>18480</v>
      </c>
      <c r="G1598" s="54">
        <f t="shared" si="190"/>
        <v>36960</v>
      </c>
      <c r="H1598" s="25">
        <v>125221</v>
      </c>
      <c r="I1598" s="25" t="s">
        <v>3021</v>
      </c>
      <c r="J1598" s="25">
        <v>2</v>
      </c>
      <c r="K1598" s="25">
        <v>2</v>
      </c>
      <c r="L1598" s="25">
        <f t="shared" si="186"/>
        <v>0</v>
      </c>
      <c r="M1598" s="25" t="s">
        <v>2180</v>
      </c>
      <c r="N1598" s="45">
        <v>45871</v>
      </c>
      <c r="O1598" s="54">
        <v>47880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7"/>
        <v>2</v>
      </c>
      <c r="Z1598" s="25" t="str">
        <f t="shared" si="188"/>
        <v>Saturday</v>
      </c>
      <c r="AA1598" s="25" t="str">
        <f t="shared" si="189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hidden="1" x14ac:dyDescent="0.25">
      <c r="A1599" s="25">
        <f t="shared" si="191"/>
        <v>1598</v>
      </c>
      <c r="B1599" s="25" t="s">
        <v>2164</v>
      </c>
      <c r="C1599" s="45">
        <v>45863</v>
      </c>
      <c r="D1599" s="45">
        <v>45869</v>
      </c>
      <c r="E1599" s="8">
        <v>221.9</v>
      </c>
      <c r="F1599" s="8">
        <f t="shared" si="185"/>
        <v>19527.2</v>
      </c>
      <c r="G1599" s="54">
        <f t="shared" si="190"/>
        <v>19527.2</v>
      </c>
      <c r="H1599" s="25">
        <v>135214</v>
      </c>
      <c r="I1599" s="25" t="s">
        <v>3022</v>
      </c>
      <c r="J1599" s="25">
        <v>1</v>
      </c>
      <c r="K1599" s="25">
        <v>1</v>
      </c>
      <c r="L1599" s="25">
        <f t="shared" si="186"/>
        <v>0</v>
      </c>
      <c r="M1599" s="25" t="s">
        <v>2180</v>
      </c>
      <c r="N1599" s="45">
        <v>45871</v>
      </c>
      <c r="O1599" s="54">
        <v>27103.5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87"/>
        <v>2</v>
      </c>
      <c r="Z1599" s="25" t="str">
        <f t="shared" si="188"/>
        <v>Saturday</v>
      </c>
      <c r="AA1599" s="25" t="str">
        <f t="shared" si="189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hidden="1" x14ac:dyDescent="0.25">
      <c r="A1600" s="25">
        <f t="shared" si="191"/>
        <v>1599</v>
      </c>
      <c r="B1600" s="25" t="s">
        <v>2164</v>
      </c>
      <c r="C1600" s="45">
        <v>45863</v>
      </c>
      <c r="D1600" s="45">
        <v>45869</v>
      </c>
      <c r="E1600" s="8">
        <v>267.39999999999998</v>
      </c>
      <c r="F1600" s="8">
        <f t="shared" si="185"/>
        <v>23531.199999999997</v>
      </c>
      <c r="G1600" s="54">
        <f t="shared" si="190"/>
        <v>23531.199999999997</v>
      </c>
      <c r="H1600" s="25">
        <v>139314</v>
      </c>
      <c r="I1600" s="25" t="s">
        <v>3023</v>
      </c>
      <c r="J1600" s="25">
        <v>1</v>
      </c>
      <c r="K1600" s="25">
        <v>1</v>
      </c>
      <c r="L1600" s="25">
        <f t="shared" si="186"/>
        <v>0</v>
      </c>
      <c r="M1600" s="25" t="s">
        <v>2198</v>
      </c>
      <c r="N1600" s="45">
        <v>45871</v>
      </c>
      <c r="O1600" s="54">
        <v>29032</v>
      </c>
      <c r="P1600" s="25" t="s">
        <v>841</v>
      </c>
      <c r="Q1600" s="25">
        <v>58153982865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Hyderabad</v>
      </c>
      <c r="W1600" s="56"/>
      <c r="X1600" s="45">
        <v>45873</v>
      </c>
      <c r="Y1600" s="25">
        <f t="shared" si="187"/>
        <v>2</v>
      </c>
      <c r="Z1600" s="25" t="str">
        <f t="shared" si="188"/>
        <v>Saturday</v>
      </c>
      <c r="AA1600" s="25" t="str">
        <f t="shared" si="189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hidden="1" x14ac:dyDescent="0.25">
      <c r="A1601" s="25">
        <f t="shared" si="191"/>
        <v>1600</v>
      </c>
      <c r="B1601" s="25" t="s">
        <v>2164</v>
      </c>
      <c r="C1601" s="45">
        <v>45863</v>
      </c>
      <c r="D1601" s="45">
        <v>45869</v>
      </c>
      <c r="E1601" s="8">
        <v>161.25</v>
      </c>
      <c r="F1601" s="8">
        <f t="shared" si="185"/>
        <v>14190</v>
      </c>
      <c r="G1601" s="54">
        <f t="shared" si="190"/>
        <v>28380</v>
      </c>
      <c r="H1601" s="25">
        <v>145513</v>
      </c>
      <c r="I1601" s="25" t="s">
        <v>3024</v>
      </c>
      <c r="J1601" s="25">
        <v>2</v>
      </c>
      <c r="K1601" s="25">
        <v>2</v>
      </c>
      <c r="L1601" s="25">
        <f t="shared" si="186"/>
        <v>0</v>
      </c>
      <c r="M1601" s="25" t="s">
        <v>2180</v>
      </c>
      <c r="N1601" s="45">
        <v>45871</v>
      </c>
      <c r="O1601" s="54">
        <v>36765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187"/>
        <v>2</v>
      </c>
      <c r="Z1601" s="25" t="str">
        <f t="shared" si="188"/>
        <v>Saturday</v>
      </c>
      <c r="AA1601" s="25" t="str">
        <f t="shared" si="189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hidden="1" x14ac:dyDescent="0.25">
      <c r="A1602" s="25">
        <f t="shared" si="191"/>
        <v>1601</v>
      </c>
      <c r="B1602" s="25" t="s">
        <v>2164</v>
      </c>
      <c r="C1602" s="45">
        <v>45863</v>
      </c>
      <c r="D1602" s="45">
        <v>45869</v>
      </c>
      <c r="E1602" s="8">
        <v>231</v>
      </c>
      <c r="F1602" s="8">
        <f t="shared" si="185"/>
        <v>20328</v>
      </c>
      <c r="G1602" s="54">
        <f t="shared" si="190"/>
        <v>20328</v>
      </c>
      <c r="H1602" s="25">
        <v>155509</v>
      </c>
      <c r="I1602" s="25" t="s">
        <v>3025</v>
      </c>
      <c r="J1602" s="25">
        <v>1</v>
      </c>
      <c r="K1602" s="25">
        <v>1</v>
      </c>
      <c r="L1602" s="25">
        <f t="shared" si="186"/>
        <v>0</v>
      </c>
      <c r="M1602" s="25" t="s">
        <v>2198</v>
      </c>
      <c r="N1602" s="45">
        <v>45871</v>
      </c>
      <c r="O1602" s="54">
        <v>23408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187"/>
        <v>2</v>
      </c>
      <c r="Z1602" s="25" t="str">
        <f t="shared" si="188"/>
        <v>Saturday</v>
      </c>
      <c r="AA1602" s="25" t="str">
        <f t="shared" si="189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hidden="1" x14ac:dyDescent="0.25">
      <c r="A1603" s="25">
        <f t="shared" si="191"/>
        <v>1602</v>
      </c>
      <c r="B1603" s="25" t="s">
        <v>2164</v>
      </c>
      <c r="C1603" s="45">
        <v>45863</v>
      </c>
      <c r="D1603" s="45">
        <v>45869</v>
      </c>
      <c r="E1603" s="8">
        <v>38.5</v>
      </c>
      <c r="F1603" s="8">
        <f t="shared" ref="F1603:F1666" si="192">IF(AB1603="DOLLAR",E1603*88,E1603)</f>
        <v>3388</v>
      </c>
      <c r="G1603" s="54">
        <f t="shared" si="190"/>
        <v>3388</v>
      </c>
      <c r="H1603" s="25">
        <v>300306</v>
      </c>
      <c r="I1603" s="25" t="s">
        <v>217</v>
      </c>
      <c r="J1603" s="25">
        <v>1</v>
      </c>
      <c r="K1603" s="25">
        <v>1</v>
      </c>
      <c r="L1603" s="25">
        <f t="shared" ref="L1603:L1666" si="193">J1603-K1603</f>
        <v>0</v>
      </c>
      <c r="M1603" s="25" t="s">
        <v>2240</v>
      </c>
      <c r="N1603" s="45">
        <v>45873</v>
      </c>
      <c r="O1603" s="54">
        <v>5285.5</v>
      </c>
      <c r="P1603" s="25" t="s">
        <v>1055</v>
      </c>
      <c r="Q1603" s="25" t="s">
        <v>2078</v>
      </c>
      <c r="R1603" s="25" t="s">
        <v>849</v>
      </c>
      <c r="S1603" s="3">
        <v>4</v>
      </c>
      <c r="T1603" s="55"/>
      <c r="U1603" s="25" t="s">
        <v>19</v>
      </c>
      <c r="V1603" s="25" t="str">
        <f>VLOOKUP(P1603,'Customer List'!B:C,2,)</f>
        <v>Delhi</v>
      </c>
      <c r="W1603" s="56"/>
      <c r="X1603" s="45">
        <v>45873</v>
      </c>
      <c r="Y1603" s="25">
        <f t="shared" ref="Y1603:Y1666" si="194">IF(X1603="", "", X1603-N1603)</f>
        <v>0</v>
      </c>
      <c r="Z1603" s="25" t="str">
        <f t="shared" ref="Z1603:Z1666" si="195">IF(N1603="", "", TEXT(N1603, "dddd"))</f>
        <v>Monday</v>
      </c>
      <c r="AA1603" s="25" t="str">
        <f t="shared" ref="AA1603:AA1666" si="196">IF(X1603="", "", TEXT(X1603, "dddd"))</f>
        <v>Monday</v>
      </c>
      <c r="AB1603" s="25" t="str">
        <f>VLOOKUP(U1603,'Currency Sheet'!A:C,3,)</f>
        <v>DOLLAR</v>
      </c>
      <c r="AC1603" s="67" t="str">
        <f>VLOOKUP(P1603,'Customer List'!B:D,3,)</f>
        <v>Local</v>
      </c>
    </row>
    <row r="1604" spans="1:29" hidden="1" x14ac:dyDescent="0.25">
      <c r="A1604" s="25">
        <f t="shared" si="191"/>
        <v>1603</v>
      </c>
      <c r="B1604" s="25" t="s">
        <v>2164</v>
      </c>
      <c r="C1604" s="45">
        <v>45863</v>
      </c>
      <c r="D1604" s="45">
        <v>45869</v>
      </c>
      <c r="E1604" s="8">
        <v>35</v>
      </c>
      <c r="F1604" s="8">
        <f t="shared" si="192"/>
        <v>3080</v>
      </c>
      <c r="G1604" s="54">
        <f t="shared" si="190"/>
        <v>3080</v>
      </c>
      <c r="H1604" s="25">
        <v>300406</v>
      </c>
      <c r="I1604" s="25" t="s">
        <v>217</v>
      </c>
      <c r="J1604" s="25">
        <v>1</v>
      </c>
      <c r="K1604" s="25">
        <v>1</v>
      </c>
      <c r="L1604" s="25">
        <f t="shared" si="193"/>
        <v>0</v>
      </c>
      <c r="M1604" s="25" t="s">
        <v>2193</v>
      </c>
      <c r="N1604" s="45">
        <v>45871</v>
      </c>
      <c r="O1604" s="54">
        <v>5425</v>
      </c>
      <c r="P1604" s="25" t="s">
        <v>893</v>
      </c>
      <c r="Q1604" s="25">
        <v>58153984534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Banglore</v>
      </c>
      <c r="W1604" s="56"/>
      <c r="X1604" s="45">
        <v>45873</v>
      </c>
      <c r="Y1604" s="25">
        <f t="shared" si="194"/>
        <v>2</v>
      </c>
      <c r="Z1604" s="25" t="str">
        <f t="shared" si="195"/>
        <v>Saturday</v>
      </c>
      <c r="AA1604" s="25" t="str">
        <f t="shared" si="196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hidden="1" x14ac:dyDescent="0.25">
      <c r="A1605" s="25">
        <f t="shared" si="191"/>
        <v>1604</v>
      </c>
      <c r="B1605" s="25" t="s">
        <v>2164</v>
      </c>
      <c r="C1605" s="45">
        <v>45863</v>
      </c>
      <c r="D1605" s="45">
        <v>45869</v>
      </c>
      <c r="E1605" s="8">
        <v>234.5</v>
      </c>
      <c r="F1605" s="8">
        <f t="shared" si="192"/>
        <v>20636</v>
      </c>
      <c r="G1605" s="54">
        <f t="shared" ref="G1605:G1668" si="197">F1605*J1605</f>
        <v>20636</v>
      </c>
      <c r="H1605" s="25">
        <v>300922</v>
      </c>
      <c r="I1605" s="25" t="s">
        <v>3026</v>
      </c>
      <c r="J1605" s="25">
        <v>1</v>
      </c>
      <c r="K1605" s="25">
        <v>1</v>
      </c>
      <c r="L1605" s="25">
        <f t="shared" si="193"/>
        <v>0</v>
      </c>
      <c r="M1605" s="25" t="s">
        <v>2240</v>
      </c>
      <c r="N1605" s="45">
        <v>45873</v>
      </c>
      <c r="O1605" s="54">
        <v>32193.5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si="194"/>
        <v>0</v>
      </c>
      <c r="Z1605" s="25" t="str">
        <f t="shared" si="195"/>
        <v>Monday</v>
      </c>
      <c r="AA1605" s="25" t="str">
        <f t="shared" si="196"/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hidden="1" x14ac:dyDescent="0.25">
      <c r="A1606" s="25">
        <f t="shared" ref="A1606:A1669" si="198">A1605+1</f>
        <v>1605</v>
      </c>
      <c r="B1606" s="25" t="s">
        <v>2164</v>
      </c>
      <c r="C1606" s="45">
        <v>45863</v>
      </c>
      <c r="D1606" s="45">
        <v>45869</v>
      </c>
      <c r="E1606" s="8">
        <v>204.4</v>
      </c>
      <c r="F1606" s="8">
        <f t="shared" si="192"/>
        <v>17987.2</v>
      </c>
      <c r="G1606" s="54">
        <f t="shared" si="197"/>
        <v>17987.2</v>
      </c>
      <c r="H1606" s="25">
        <v>301016</v>
      </c>
      <c r="I1606" s="25" t="s">
        <v>1313</v>
      </c>
      <c r="J1606" s="25">
        <v>1</v>
      </c>
      <c r="K1606" s="25">
        <v>1</v>
      </c>
      <c r="L1606" s="25">
        <f t="shared" si="193"/>
        <v>0</v>
      </c>
      <c r="M1606" s="25" t="s">
        <v>2183</v>
      </c>
      <c r="N1606" s="45">
        <v>45871</v>
      </c>
      <c r="O1606" s="54">
        <v>31682</v>
      </c>
      <c r="P1606" s="25" t="s">
        <v>2053</v>
      </c>
      <c r="Q1606" s="25">
        <v>58153983650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94"/>
        <v>2</v>
      </c>
      <c r="Z1606" s="25" t="str">
        <f t="shared" si="195"/>
        <v>Saturday</v>
      </c>
      <c r="AA1606" s="25" t="str">
        <f t="shared" si="196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hidden="1" x14ac:dyDescent="0.25">
      <c r="A1607" s="25">
        <f t="shared" si="198"/>
        <v>1606</v>
      </c>
      <c r="B1607" s="25" t="s">
        <v>2164</v>
      </c>
      <c r="C1607" s="45">
        <v>45863</v>
      </c>
      <c r="D1607" s="45">
        <v>45869</v>
      </c>
      <c r="E1607" s="8">
        <v>242.9</v>
      </c>
      <c r="F1607" s="8">
        <f t="shared" si="192"/>
        <v>21375.200000000001</v>
      </c>
      <c r="G1607" s="54">
        <f t="shared" si="197"/>
        <v>42750.400000000001</v>
      </c>
      <c r="H1607" s="25">
        <v>301852</v>
      </c>
      <c r="I1607" s="25" t="s">
        <v>3027</v>
      </c>
      <c r="J1607" s="25">
        <v>2</v>
      </c>
      <c r="K1607" s="25">
        <v>2</v>
      </c>
      <c r="L1607" s="25">
        <f t="shared" si="193"/>
        <v>0</v>
      </c>
      <c r="M1607" s="25" t="s">
        <v>2193</v>
      </c>
      <c r="N1607" s="45">
        <v>45871</v>
      </c>
      <c r="O1607" s="54">
        <v>75299</v>
      </c>
      <c r="P1607" s="25" t="s">
        <v>893</v>
      </c>
      <c r="Q1607" s="25">
        <v>58153984534</v>
      </c>
      <c r="R1607" s="25" t="s">
        <v>41</v>
      </c>
      <c r="S1607" s="3">
        <v>4</v>
      </c>
      <c r="T1607" s="55"/>
      <c r="U1607" s="25" t="s">
        <v>19</v>
      </c>
      <c r="V1607" s="25" t="str">
        <f>VLOOKUP(P1607,'Customer List'!B:C,2,)</f>
        <v>Banglore</v>
      </c>
      <c r="W1607" s="56"/>
      <c r="X1607" s="45">
        <v>45873</v>
      </c>
      <c r="Y1607" s="25">
        <f t="shared" si="194"/>
        <v>2</v>
      </c>
      <c r="Z1607" s="25" t="str">
        <f t="shared" si="195"/>
        <v>Saturday</v>
      </c>
      <c r="AA1607" s="25" t="str">
        <f t="shared" si="196"/>
        <v>Monday</v>
      </c>
      <c r="AB1607" s="25" t="str">
        <f>VLOOKUP(U1607,'Currency Sheet'!A:C,3,)</f>
        <v>DOLLAR</v>
      </c>
      <c r="AC1607" s="67" t="str">
        <f>VLOOKUP(P1607,'Customer List'!B:D,3,)</f>
        <v>OutStation</v>
      </c>
    </row>
    <row r="1608" spans="1:29" hidden="1" x14ac:dyDescent="0.25">
      <c r="A1608" s="25">
        <f t="shared" si="198"/>
        <v>1607</v>
      </c>
      <c r="B1608" s="25" t="s">
        <v>2164</v>
      </c>
      <c r="C1608" s="45">
        <v>45863</v>
      </c>
      <c r="D1608" s="45">
        <v>45869</v>
      </c>
      <c r="E1608" s="8">
        <v>133.69999999999999</v>
      </c>
      <c r="F1608" s="8">
        <f t="shared" si="192"/>
        <v>11765.599999999999</v>
      </c>
      <c r="G1608" s="54">
        <f t="shared" si="197"/>
        <v>11765.599999999999</v>
      </c>
      <c r="H1608" s="25">
        <v>301904</v>
      </c>
      <c r="I1608" s="25" t="s">
        <v>3028</v>
      </c>
      <c r="J1608" s="25">
        <v>1</v>
      </c>
      <c r="K1608" s="25">
        <v>1</v>
      </c>
      <c r="L1608" s="25">
        <f t="shared" si="193"/>
        <v>0</v>
      </c>
      <c r="M1608" s="25" t="s">
        <v>2358</v>
      </c>
      <c r="N1608" s="45">
        <v>45881</v>
      </c>
      <c r="O1608" s="54">
        <v>28124.75</v>
      </c>
      <c r="P1608" s="25" t="s">
        <v>31</v>
      </c>
      <c r="Q1608" s="25" t="s">
        <v>2078</v>
      </c>
      <c r="R1608" s="25" t="s">
        <v>638</v>
      </c>
      <c r="S1608" s="3">
        <v>4</v>
      </c>
      <c r="T1608" s="55"/>
      <c r="U1608" s="25" t="s">
        <v>19</v>
      </c>
      <c r="V1608" s="25" t="str">
        <f>VLOOKUP(P1608,'Customer List'!B:C,2,)</f>
        <v>Delhi</v>
      </c>
      <c r="W1608" s="56"/>
      <c r="X1608" s="45">
        <v>45881</v>
      </c>
      <c r="Y1608" s="25">
        <f t="shared" si="194"/>
        <v>0</v>
      </c>
      <c r="Z1608" s="25" t="str">
        <f t="shared" si="195"/>
        <v>Tuesday</v>
      </c>
      <c r="AA1608" s="25" t="str">
        <f t="shared" si="196"/>
        <v>Tuesday</v>
      </c>
      <c r="AB1608" s="25" t="str">
        <f>VLOOKUP(U1608,'Currency Sheet'!A:C,3,)</f>
        <v>DOLLAR</v>
      </c>
      <c r="AC1608" s="67" t="str">
        <f>VLOOKUP(P1608,'Customer List'!B:D,3,)</f>
        <v>Local</v>
      </c>
    </row>
    <row r="1609" spans="1:29" hidden="1" x14ac:dyDescent="0.25">
      <c r="A1609" s="25">
        <f t="shared" si="198"/>
        <v>1608</v>
      </c>
      <c r="B1609" s="25" t="s">
        <v>2164</v>
      </c>
      <c r="C1609" s="45">
        <v>45863</v>
      </c>
      <c r="D1609" s="45">
        <v>45869</v>
      </c>
      <c r="E1609" s="8">
        <v>282</v>
      </c>
      <c r="F1609" s="8">
        <f t="shared" si="192"/>
        <v>24816</v>
      </c>
      <c r="G1609" s="54">
        <f t="shared" si="197"/>
        <v>49632</v>
      </c>
      <c r="H1609" s="25">
        <v>302048</v>
      </c>
      <c r="I1609" s="25" t="s">
        <v>1316</v>
      </c>
      <c r="J1609" s="25">
        <v>2</v>
      </c>
      <c r="K1609" s="25">
        <v>2</v>
      </c>
      <c r="L1609" s="25">
        <f t="shared" si="193"/>
        <v>0</v>
      </c>
      <c r="M1609" s="25" t="s">
        <v>2193</v>
      </c>
      <c r="N1609" s="45">
        <v>45871</v>
      </c>
      <c r="O1609" s="54">
        <v>81592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94"/>
        <v>2</v>
      </c>
      <c r="Z1609" s="25" t="str">
        <f t="shared" si="195"/>
        <v>Saturday</v>
      </c>
      <c r="AA1609" s="25" t="str">
        <f t="shared" si="196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hidden="1" x14ac:dyDescent="0.25">
      <c r="A1610" s="25">
        <f t="shared" si="198"/>
        <v>1609</v>
      </c>
      <c r="B1610" s="25" t="s">
        <v>2164</v>
      </c>
      <c r="C1610" s="45">
        <v>45863</v>
      </c>
      <c r="D1610" s="45">
        <v>45869</v>
      </c>
      <c r="E1610" s="8">
        <v>297</v>
      </c>
      <c r="F1610" s="8">
        <f t="shared" si="192"/>
        <v>26136</v>
      </c>
      <c r="G1610" s="54">
        <f t="shared" si="197"/>
        <v>52272</v>
      </c>
      <c r="H1610" s="25">
        <v>302336</v>
      </c>
      <c r="I1610" s="25" t="s">
        <v>3029</v>
      </c>
      <c r="J1610" s="25">
        <v>2</v>
      </c>
      <c r="K1610" s="25">
        <v>2</v>
      </c>
      <c r="L1610" s="25">
        <f t="shared" si="193"/>
        <v>0</v>
      </c>
      <c r="M1610" s="25" t="s">
        <v>2193</v>
      </c>
      <c r="N1610" s="45">
        <v>45871</v>
      </c>
      <c r="O1610" s="54">
        <v>85932</v>
      </c>
      <c r="P1610" s="25" t="s">
        <v>893</v>
      </c>
      <c r="Q1610" s="25">
        <v>58153984534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94"/>
        <v>2</v>
      </c>
      <c r="Z1610" s="25" t="str">
        <f t="shared" si="195"/>
        <v>Saturday</v>
      </c>
      <c r="AA1610" s="25" t="str">
        <f t="shared" si="196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hidden="1" x14ac:dyDescent="0.25">
      <c r="A1611" s="25">
        <f t="shared" si="198"/>
        <v>1610</v>
      </c>
      <c r="B1611" s="25" t="s">
        <v>2164</v>
      </c>
      <c r="C1611" s="45">
        <v>45863</v>
      </c>
      <c r="D1611" s="45">
        <v>45869</v>
      </c>
      <c r="E1611" s="8">
        <v>318</v>
      </c>
      <c r="F1611" s="8">
        <f t="shared" si="192"/>
        <v>27984</v>
      </c>
      <c r="G1611" s="54">
        <f t="shared" si="197"/>
        <v>27984</v>
      </c>
      <c r="H1611" s="25">
        <v>302828</v>
      </c>
      <c r="I1611" s="25" t="s">
        <v>1806</v>
      </c>
      <c r="J1611" s="25">
        <v>1</v>
      </c>
      <c r="K1611" s="25">
        <v>1</v>
      </c>
      <c r="L1611" s="25">
        <f t="shared" si="193"/>
        <v>0</v>
      </c>
      <c r="M1611" s="25" t="s">
        <v>2182</v>
      </c>
      <c r="N1611" s="45">
        <v>45871</v>
      </c>
      <c r="O1611" s="54">
        <v>39432</v>
      </c>
      <c r="P1611" s="25" t="s">
        <v>2053</v>
      </c>
      <c r="Q1611" s="25">
        <v>58153983650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94"/>
        <v>2</v>
      </c>
      <c r="Z1611" s="25" t="str">
        <f t="shared" si="195"/>
        <v>Saturday</v>
      </c>
      <c r="AA1611" s="25" t="str">
        <f t="shared" si="196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hidden="1" x14ac:dyDescent="0.25">
      <c r="A1612" s="25">
        <f t="shared" si="198"/>
        <v>1611</v>
      </c>
      <c r="B1612" s="25" t="s">
        <v>2164</v>
      </c>
      <c r="C1612" s="45">
        <v>45863</v>
      </c>
      <c r="D1612" s="45">
        <v>45869</v>
      </c>
      <c r="E1612" s="8">
        <v>185.5</v>
      </c>
      <c r="F1612" s="8">
        <f t="shared" si="192"/>
        <v>16324</v>
      </c>
      <c r="G1612" s="54">
        <f t="shared" si="197"/>
        <v>16324</v>
      </c>
      <c r="H1612" s="25">
        <v>304024</v>
      </c>
      <c r="I1612" s="25" t="s">
        <v>1696</v>
      </c>
      <c r="J1612" s="25">
        <v>1</v>
      </c>
      <c r="K1612" s="25">
        <v>1</v>
      </c>
      <c r="L1612" s="25">
        <f t="shared" si="193"/>
        <v>0</v>
      </c>
      <c r="M1612" s="25" t="s">
        <v>2188</v>
      </c>
      <c r="N1612" s="45">
        <v>45871</v>
      </c>
      <c r="O1612" s="54">
        <v>30806</v>
      </c>
      <c r="P1612" s="25" t="s">
        <v>289</v>
      </c>
      <c r="Q1612" s="25">
        <v>58153983241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94"/>
        <v>2</v>
      </c>
      <c r="Z1612" s="25" t="str">
        <f t="shared" si="195"/>
        <v>Saturday</v>
      </c>
      <c r="AA1612" s="25" t="str">
        <f t="shared" si="196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hidden="1" x14ac:dyDescent="0.25">
      <c r="A1613" s="25">
        <f t="shared" si="198"/>
        <v>1612</v>
      </c>
      <c r="B1613" s="25" t="s">
        <v>2164</v>
      </c>
      <c r="C1613" s="45">
        <v>45863</v>
      </c>
      <c r="D1613" s="45">
        <v>45869</v>
      </c>
      <c r="E1613" s="8">
        <v>326.25</v>
      </c>
      <c r="F1613" s="8">
        <f t="shared" si="192"/>
        <v>28710</v>
      </c>
      <c r="G1613" s="54">
        <f t="shared" si="197"/>
        <v>57420</v>
      </c>
      <c r="H1613" s="25">
        <v>306742</v>
      </c>
      <c r="I1613" s="25" t="s">
        <v>1323</v>
      </c>
      <c r="J1613" s="25">
        <v>2</v>
      </c>
      <c r="K1613" s="25">
        <v>2</v>
      </c>
      <c r="L1613" s="25">
        <f t="shared" si="193"/>
        <v>0</v>
      </c>
      <c r="M1613" s="25" t="s">
        <v>2193</v>
      </c>
      <c r="N1613" s="45">
        <v>45871</v>
      </c>
      <c r="O1613" s="54">
        <v>94395</v>
      </c>
      <c r="P1613" s="25" t="s">
        <v>893</v>
      </c>
      <c r="Q1613" s="25">
        <v>58153984534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194"/>
        <v>2</v>
      </c>
      <c r="Z1613" s="25" t="str">
        <f t="shared" si="195"/>
        <v>Saturday</v>
      </c>
      <c r="AA1613" s="25" t="str">
        <f t="shared" si="196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hidden="1" x14ac:dyDescent="0.25">
      <c r="A1614" s="25">
        <f t="shared" si="198"/>
        <v>1613</v>
      </c>
      <c r="B1614" s="25" t="s">
        <v>2164</v>
      </c>
      <c r="C1614" s="45">
        <v>45863</v>
      </c>
      <c r="D1614" s="45">
        <v>45869</v>
      </c>
      <c r="E1614" s="8">
        <v>330</v>
      </c>
      <c r="F1614" s="8">
        <f t="shared" si="192"/>
        <v>29040</v>
      </c>
      <c r="G1614" s="54">
        <f t="shared" si="197"/>
        <v>29040</v>
      </c>
      <c r="H1614" s="25">
        <v>307642</v>
      </c>
      <c r="I1614" s="25" t="s">
        <v>3030</v>
      </c>
      <c r="J1614" s="25">
        <v>1</v>
      </c>
      <c r="K1614" s="25">
        <v>1</v>
      </c>
      <c r="L1614" s="25">
        <f t="shared" si="193"/>
        <v>0</v>
      </c>
      <c r="M1614" s="25" t="s">
        <v>3347</v>
      </c>
      <c r="N1614" s="45">
        <v>45904</v>
      </c>
      <c r="O1614" s="54">
        <v>51150</v>
      </c>
      <c r="P1614" s="25" t="s">
        <v>626</v>
      </c>
      <c r="Q1614" s="25" t="s">
        <v>637</v>
      </c>
      <c r="R1614" s="25" t="s">
        <v>638</v>
      </c>
      <c r="S1614" s="3">
        <v>4</v>
      </c>
      <c r="T1614" s="55"/>
      <c r="U1614" s="25" t="s">
        <v>19</v>
      </c>
      <c r="V1614" s="25" t="str">
        <f>VLOOKUP(P1614,'Customer List'!B:C,2,)</f>
        <v>Delhi</v>
      </c>
      <c r="W1614" s="56"/>
      <c r="X1614" s="45"/>
      <c r="Y1614" s="25" t="str">
        <f t="shared" si="194"/>
        <v/>
      </c>
      <c r="Z1614" s="25" t="str">
        <f t="shared" si="195"/>
        <v>Thursday</v>
      </c>
      <c r="AA1614" s="25" t="str">
        <f t="shared" si="196"/>
        <v/>
      </c>
      <c r="AB1614" s="25" t="str">
        <f>VLOOKUP(U1614,'Currency Sheet'!A:C,3,)</f>
        <v>DOLLAR</v>
      </c>
      <c r="AC1614" s="67" t="str">
        <f>VLOOKUP(P1614,'Customer List'!B:D,3,)</f>
        <v>Local</v>
      </c>
    </row>
    <row r="1615" spans="1:29" hidden="1" x14ac:dyDescent="0.25">
      <c r="A1615" s="25">
        <f t="shared" si="198"/>
        <v>1614</v>
      </c>
      <c r="B1615" s="25" t="s">
        <v>2164</v>
      </c>
      <c r="C1615" s="45">
        <v>45863</v>
      </c>
      <c r="D1615" s="45">
        <v>45869</v>
      </c>
      <c r="E1615" s="8">
        <v>77</v>
      </c>
      <c r="F1615" s="8">
        <f t="shared" si="192"/>
        <v>6776</v>
      </c>
      <c r="G1615" s="54">
        <f t="shared" si="197"/>
        <v>6776</v>
      </c>
      <c r="H1615" s="25">
        <v>308703</v>
      </c>
      <c r="I1615" s="25" t="s">
        <v>3031</v>
      </c>
      <c r="J1615" s="25">
        <v>1</v>
      </c>
      <c r="K1615" s="25">
        <v>1</v>
      </c>
      <c r="L1615" s="25">
        <f t="shared" si="193"/>
        <v>0</v>
      </c>
      <c r="M1615" s="25" t="s">
        <v>2190</v>
      </c>
      <c r="N1615" s="45">
        <v>45871</v>
      </c>
      <c r="O1615" s="54">
        <v>11935</v>
      </c>
      <c r="P1615" s="25" t="s">
        <v>296</v>
      </c>
      <c r="Q1615" s="25">
        <v>58153982574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Kerala</v>
      </c>
      <c r="W1615" s="56"/>
      <c r="X1615" s="45">
        <v>45874</v>
      </c>
      <c r="Y1615" s="25">
        <f t="shared" si="194"/>
        <v>3</v>
      </c>
      <c r="Z1615" s="25" t="str">
        <f t="shared" si="195"/>
        <v>Saturday</v>
      </c>
      <c r="AA1615" s="25" t="str">
        <f t="shared" si="196"/>
        <v>Tuesday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hidden="1" x14ac:dyDescent="0.25">
      <c r="A1616" s="25">
        <f t="shared" si="198"/>
        <v>1615</v>
      </c>
      <c r="B1616" s="25" t="s">
        <v>2164</v>
      </c>
      <c r="C1616" s="45">
        <v>45863</v>
      </c>
      <c r="D1616" s="45">
        <v>45869</v>
      </c>
      <c r="E1616" s="8">
        <v>97.3</v>
      </c>
      <c r="F1616" s="8">
        <f t="shared" si="192"/>
        <v>8562.4</v>
      </c>
      <c r="G1616" s="54">
        <f t="shared" si="197"/>
        <v>8562.4</v>
      </c>
      <c r="H1616" s="25">
        <v>313205</v>
      </c>
      <c r="I1616" s="25" t="s">
        <v>3032</v>
      </c>
      <c r="J1616" s="25">
        <v>1</v>
      </c>
      <c r="K1616" s="25">
        <v>1</v>
      </c>
      <c r="L1616" s="25">
        <f t="shared" si="193"/>
        <v>0</v>
      </c>
      <c r="M1616" s="25" t="s">
        <v>2481</v>
      </c>
      <c r="N1616" s="45">
        <v>45890</v>
      </c>
      <c r="O1616" s="54">
        <v>15512.4</v>
      </c>
      <c r="P1616" s="25" t="s">
        <v>2163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v>45890</v>
      </c>
      <c r="Y1616" s="25">
        <f t="shared" si="194"/>
        <v>0</v>
      </c>
      <c r="Z1616" s="25" t="str">
        <f t="shared" si="195"/>
        <v>Thursday</v>
      </c>
      <c r="AA1616" s="25" t="str">
        <f t="shared" si="196"/>
        <v>Thursday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hidden="1" x14ac:dyDescent="0.25">
      <c r="A1617" s="25">
        <f t="shared" si="198"/>
        <v>1616</v>
      </c>
      <c r="B1617" s="25" t="s">
        <v>2164</v>
      </c>
      <c r="C1617" s="45">
        <v>45863</v>
      </c>
      <c r="D1617" s="45">
        <v>45869</v>
      </c>
      <c r="E1617" s="8">
        <v>111.3</v>
      </c>
      <c r="F1617" s="8">
        <f t="shared" si="192"/>
        <v>9794.4</v>
      </c>
      <c r="G1617" s="54">
        <f t="shared" si="197"/>
        <v>9794.4</v>
      </c>
      <c r="H1617" s="25">
        <v>313225</v>
      </c>
      <c r="I1617" s="25" t="s">
        <v>3033</v>
      </c>
      <c r="J1617" s="25">
        <v>1</v>
      </c>
      <c r="K1617" s="25">
        <v>1</v>
      </c>
      <c r="L1617" s="25">
        <f t="shared" si="193"/>
        <v>0</v>
      </c>
      <c r="M1617" s="25" t="s">
        <v>2236</v>
      </c>
      <c r="N1617" s="45">
        <v>45871</v>
      </c>
      <c r="O1617" s="54">
        <v>15105</v>
      </c>
      <c r="P1617" s="25" t="s">
        <v>214</v>
      </c>
      <c r="Q1617" s="25" t="s">
        <v>1131</v>
      </c>
      <c r="R1617" s="25" t="s">
        <v>1131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/>
      <c r="Y1617" s="25" t="str">
        <f t="shared" si="194"/>
        <v/>
      </c>
      <c r="Z1617" s="25" t="str">
        <f t="shared" si="195"/>
        <v>Saturday</v>
      </c>
      <c r="AA1617" s="25" t="str">
        <f t="shared" si="196"/>
        <v/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hidden="1" x14ac:dyDescent="0.25">
      <c r="A1618" s="25">
        <f t="shared" si="198"/>
        <v>1617</v>
      </c>
      <c r="B1618" s="25" t="s">
        <v>2164</v>
      </c>
      <c r="C1618" s="45">
        <v>45863</v>
      </c>
      <c r="D1618" s="45">
        <v>45869</v>
      </c>
      <c r="E1618" s="8">
        <v>267.39999999999998</v>
      </c>
      <c r="F1618" s="8">
        <f t="shared" si="192"/>
        <v>23531.199999999997</v>
      </c>
      <c r="G1618" s="54">
        <f t="shared" si="197"/>
        <v>23531.199999999997</v>
      </c>
      <c r="H1618" s="25">
        <v>314512</v>
      </c>
      <c r="I1618" s="25" t="s">
        <v>1814</v>
      </c>
      <c r="J1618" s="25">
        <v>1</v>
      </c>
      <c r="K1618" s="25">
        <v>1</v>
      </c>
      <c r="L1618" s="25">
        <f t="shared" si="193"/>
        <v>0</v>
      </c>
      <c r="M1618" s="25" t="s">
        <v>2310</v>
      </c>
      <c r="N1618" s="45">
        <v>45877</v>
      </c>
      <c r="O1618" s="54">
        <v>44407.5</v>
      </c>
      <c r="P1618" s="25" t="s">
        <v>903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45877</v>
      </c>
      <c r="Y1618" s="25">
        <f t="shared" si="194"/>
        <v>0</v>
      </c>
      <c r="Z1618" s="25" t="str">
        <f t="shared" si="195"/>
        <v>Friday</v>
      </c>
      <c r="AA1618" s="25" t="str">
        <f t="shared" si="196"/>
        <v>Friday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hidden="1" x14ac:dyDescent="0.25">
      <c r="A1619" s="25">
        <f t="shared" si="198"/>
        <v>1618</v>
      </c>
      <c r="B1619" s="25" t="s">
        <v>2164</v>
      </c>
      <c r="C1619" s="45">
        <v>45863</v>
      </c>
      <c r="D1619" s="45">
        <v>45869</v>
      </c>
      <c r="E1619" s="8">
        <v>19.600000000000001</v>
      </c>
      <c r="F1619" s="8">
        <f t="shared" si="192"/>
        <v>1724.8000000000002</v>
      </c>
      <c r="G1619" s="54">
        <f t="shared" si="197"/>
        <v>1724.8000000000002</v>
      </c>
      <c r="H1619" s="25">
        <v>317307</v>
      </c>
      <c r="I1619" s="25" t="s">
        <v>1471</v>
      </c>
      <c r="J1619" s="25">
        <v>1</v>
      </c>
      <c r="K1619" s="25">
        <v>1</v>
      </c>
      <c r="L1619" s="25">
        <f t="shared" si="193"/>
        <v>0</v>
      </c>
      <c r="M1619" s="25" t="s">
        <v>2239</v>
      </c>
      <c r="N1619" s="45">
        <v>45873</v>
      </c>
      <c r="O1619" s="54">
        <v>2821</v>
      </c>
      <c r="P1619" s="25" t="s">
        <v>119</v>
      </c>
      <c r="Q1619" s="25" t="s">
        <v>2078</v>
      </c>
      <c r="R1619" s="25" t="s">
        <v>849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v>45873</v>
      </c>
      <c r="Y1619" s="25">
        <f t="shared" si="194"/>
        <v>0</v>
      </c>
      <c r="Z1619" s="25" t="str">
        <f t="shared" si="195"/>
        <v>Monday</v>
      </c>
      <c r="AA1619" s="25" t="str">
        <f t="shared" si="196"/>
        <v>Monday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hidden="1" x14ac:dyDescent="0.25">
      <c r="A1620" s="25">
        <f t="shared" si="198"/>
        <v>1619</v>
      </c>
      <c r="B1620" s="25" t="s">
        <v>2164</v>
      </c>
      <c r="C1620" s="45">
        <v>45863</v>
      </c>
      <c r="D1620" s="45">
        <v>45869</v>
      </c>
      <c r="E1620" s="8">
        <v>321.75</v>
      </c>
      <c r="F1620" s="8">
        <f t="shared" si="192"/>
        <v>28314</v>
      </c>
      <c r="G1620" s="54">
        <f t="shared" si="197"/>
        <v>56628</v>
      </c>
      <c r="H1620" s="25">
        <v>318334</v>
      </c>
      <c r="I1620" s="25" t="s">
        <v>3034</v>
      </c>
      <c r="J1620" s="25">
        <v>2</v>
      </c>
      <c r="K1620" s="25">
        <v>2</v>
      </c>
      <c r="L1620" s="25">
        <f t="shared" si="193"/>
        <v>0</v>
      </c>
      <c r="M1620" s="25" t="s">
        <v>2193</v>
      </c>
      <c r="N1620" s="45">
        <v>45871</v>
      </c>
      <c r="O1620" s="54">
        <v>93093</v>
      </c>
      <c r="P1620" s="25" t="s">
        <v>893</v>
      </c>
      <c r="Q1620" s="25">
        <v>58153984534</v>
      </c>
      <c r="R1620" s="25" t="s">
        <v>41</v>
      </c>
      <c r="S1620" s="3">
        <v>4</v>
      </c>
      <c r="T1620" s="55"/>
      <c r="U1620" s="25" t="s">
        <v>19</v>
      </c>
      <c r="V1620" s="25" t="str">
        <f>VLOOKUP(P1620,'Customer List'!B:C,2,)</f>
        <v>Banglore</v>
      </c>
      <c r="W1620" s="56"/>
      <c r="X1620" s="45">
        <v>45873</v>
      </c>
      <c r="Y1620" s="25">
        <f t="shared" si="194"/>
        <v>2</v>
      </c>
      <c r="Z1620" s="25" t="str">
        <f t="shared" si="195"/>
        <v>Saturday</v>
      </c>
      <c r="AA1620" s="25" t="str">
        <f t="shared" si="196"/>
        <v>Monday</v>
      </c>
      <c r="AB1620" s="25" t="str">
        <f>VLOOKUP(U1620,'Currency Sheet'!A:C,3,)</f>
        <v>DOLLAR</v>
      </c>
      <c r="AC1620" s="67" t="str">
        <f>VLOOKUP(P1620,'Customer List'!B:D,3,)</f>
        <v>OutStation</v>
      </c>
    </row>
    <row r="1621" spans="1:29" hidden="1" x14ac:dyDescent="0.25">
      <c r="A1621" s="25">
        <f t="shared" si="198"/>
        <v>1620</v>
      </c>
      <c r="B1621" s="25" t="s">
        <v>2164</v>
      </c>
      <c r="C1621" s="45">
        <v>45863</v>
      </c>
      <c r="D1621" s="45">
        <v>45869</v>
      </c>
      <c r="E1621" s="8">
        <v>179.9</v>
      </c>
      <c r="F1621" s="8">
        <f t="shared" si="192"/>
        <v>15831.2</v>
      </c>
      <c r="G1621" s="54">
        <f t="shared" si="197"/>
        <v>15831.2</v>
      </c>
      <c r="H1621" s="25">
        <v>321106</v>
      </c>
      <c r="I1621" s="25" t="s">
        <v>2860</v>
      </c>
      <c r="J1621" s="25">
        <v>1</v>
      </c>
      <c r="K1621" s="25">
        <v>1</v>
      </c>
      <c r="L1621" s="25">
        <f t="shared" si="193"/>
        <v>0</v>
      </c>
      <c r="M1621" s="25" t="s">
        <v>2358</v>
      </c>
      <c r="N1621" s="45">
        <v>45881</v>
      </c>
      <c r="O1621" s="54">
        <v>37843.25</v>
      </c>
      <c r="P1621" s="25" t="s">
        <v>31</v>
      </c>
      <c r="Q1621" s="25" t="s">
        <v>2078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45881</v>
      </c>
      <c r="Y1621" s="25">
        <f t="shared" si="194"/>
        <v>0</v>
      </c>
      <c r="Z1621" s="25" t="str">
        <f t="shared" si="195"/>
        <v>Tuesday</v>
      </c>
      <c r="AA1621" s="25" t="str">
        <f t="shared" si="196"/>
        <v>Tuesday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hidden="1" x14ac:dyDescent="0.25">
      <c r="A1622" s="25">
        <f t="shared" si="198"/>
        <v>1621</v>
      </c>
      <c r="B1622" s="25" t="s">
        <v>2164</v>
      </c>
      <c r="C1622" s="45">
        <v>45863</v>
      </c>
      <c r="D1622" s="45">
        <v>45869</v>
      </c>
      <c r="E1622" s="8">
        <v>70.7</v>
      </c>
      <c r="F1622" s="8">
        <f t="shared" si="192"/>
        <v>6221.6</v>
      </c>
      <c r="G1622" s="54">
        <f t="shared" si="197"/>
        <v>6221.6</v>
      </c>
      <c r="H1622" s="25">
        <v>328107</v>
      </c>
      <c r="I1622" s="25" t="s">
        <v>3035</v>
      </c>
      <c r="J1622" s="25">
        <v>1</v>
      </c>
      <c r="K1622" s="25">
        <v>1</v>
      </c>
      <c r="L1622" s="25">
        <f t="shared" si="193"/>
        <v>0</v>
      </c>
      <c r="M1622" s="25" t="s">
        <v>2481</v>
      </c>
      <c r="N1622" s="45">
        <v>45890</v>
      </c>
      <c r="O1622" s="54">
        <v>11271.6</v>
      </c>
      <c r="P1622" s="25" t="s">
        <v>2163</v>
      </c>
      <c r="Q1622" s="25" t="s">
        <v>637</v>
      </c>
      <c r="R1622" s="25" t="s">
        <v>638</v>
      </c>
      <c r="S1622" s="3">
        <v>4</v>
      </c>
      <c r="T1622" s="55"/>
      <c r="U1622" s="25" t="s">
        <v>19</v>
      </c>
      <c r="V1622" s="25" t="str">
        <f>VLOOKUP(P1622,'Customer List'!B:C,2,)</f>
        <v>DELHI</v>
      </c>
      <c r="W1622" s="56"/>
      <c r="X1622" s="45">
        <v>45890</v>
      </c>
      <c r="Y1622" s="25">
        <f t="shared" si="194"/>
        <v>0</v>
      </c>
      <c r="Z1622" s="25" t="str">
        <f t="shared" si="195"/>
        <v>Thursday</v>
      </c>
      <c r="AA1622" s="25" t="str">
        <f t="shared" si="196"/>
        <v>Thursday</v>
      </c>
      <c r="AB1622" s="25" t="str">
        <f>VLOOKUP(U1622,'Currency Sheet'!A:C,3,)</f>
        <v>DOLLAR</v>
      </c>
      <c r="AC1622" s="67" t="str">
        <f>VLOOKUP(P1622,'Customer List'!B:D,3,)</f>
        <v>Local</v>
      </c>
    </row>
    <row r="1623" spans="1:29" hidden="1" x14ac:dyDescent="0.25">
      <c r="A1623" s="25">
        <f t="shared" si="198"/>
        <v>1622</v>
      </c>
      <c r="B1623" s="25" t="s">
        <v>2164</v>
      </c>
      <c r="C1623" s="45">
        <v>45863</v>
      </c>
      <c r="D1623" s="45">
        <v>45869</v>
      </c>
      <c r="E1623" s="8">
        <v>301.5</v>
      </c>
      <c r="F1623" s="8">
        <f t="shared" si="192"/>
        <v>26532</v>
      </c>
      <c r="G1623" s="54">
        <f t="shared" si="197"/>
        <v>53064</v>
      </c>
      <c r="H1623" s="25">
        <v>329932</v>
      </c>
      <c r="I1623" s="25" t="s">
        <v>3036</v>
      </c>
      <c r="J1623" s="25">
        <v>2</v>
      </c>
      <c r="K1623" s="25">
        <v>2</v>
      </c>
      <c r="L1623" s="25">
        <f t="shared" si="193"/>
        <v>0</v>
      </c>
      <c r="M1623" s="25" t="s">
        <v>2192</v>
      </c>
      <c r="N1623" s="45">
        <v>45871</v>
      </c>
      <c r="O1623" s="54">
        <v>87234</v>
      </c>
      <c r="P1623" s="25" t="s">
        <v>893</v>
      </c>
      <c r="Q1623" s="25">
        <v>58153984534</v>
      </c>
      <c r="R1623" s="25" t="s">
        <v>41</v>
      </c>
      <c r="S1623" s="3">
        <v>4</v>
      </c>
      <c r="T1623" s="55"/>
      <c r="U1623" s="25" t="s">
        <v>19</v>
      </c>
      <c r="V1623" s="25" t="str">
        <f>VLOOKUP(P1623,'Customer List'!B:C,2,)</f>
        <v>Banglore</v>
      </c>
      <c r="W1623" s="56"/>
      <c r="X1623" s="45">
        <v>45873</v>
      </c>
      <c r="Y1623" s="25">
        <f t="shared" si="194"/>
        <v>2</v>
      </c>
      <c r="Z1623" s="25" t="str">
        <f t="shared" si="195"/>
        <v>Saturday</v>
      </c>
      <c r="AA1623" s="25" t="str">
        <f t="shared" si="196"/>
        <v>Monday</v>
      </c>
      <c r="AB1623" s="25" t="str">
        <f>VLOOKUP(U1623,'Currency Sheet'!A:C,3,)</f>
        <v>DOLLAR</v>
      </c>
      <c r="AC1623" s="67" t="str">
        <f>VLOOKUP(P1623,'Customer List'!B:D,3,)</f>
        <v>OutStation</v>
      </c>
    </row>
    <row r="1624" spans="1:29" hidden="1" x14ac:dyDescent="0.25">
      <c r="A1624" s="25">
        <f t="shared" si="198"/>
        <v>1623</v>
      </c>
      <c r="B1624" s="25" t="s">
        <v>2164</v>
      </c>
      <c r="C1624" s="45">
        <v>45863</v>
      </c>
      <c r="D1624" s="45">
        <v>45869</v>
      </c>
      <c r="E1624" s="8">
        <v>147.69999999999999</v>
      </c>
      <c r="F1624" s="8">
        <f t="shared" si="192"/>
        <v>12997.599999999999</v>
      </c>
      <c r="G1624" s="54">
        <f t="shared" si="197"/>
        <v>12997.599999999999</v>
      </c>
      <c r="H1624" s="25">
        <v>331208</v>
      </c>
      <c r="I1624" s="25" t="s">
        <v>2865</v>
      </c>
      <c r="J1624" s="25">
        <v>1</v>
      </c>
      <c r="K1624" s="25">
        <v>1</v>
      </c>
      <c r="L1624" s="25">
        <f t="shared" si="193"/>
        <v>0</v>
      </c>
      <c r="M1624" s="25" t="s">
        <v>2238</v>
      </c>
      <c r="N1624" s="45">
        <v>45871</v>
      </c>
      <c r="O1624" s="54">
        <v>20256</v>
      </c>
      <c r="P1624" s="25" t="s">
        <v>209</v>
      </c>
      <c r="Q1624" s="25" t="s">
        <v>1131</v>
      </c>
      <c r="R1624" s="25" t="s">
        <v>1131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/>
      <c r="Y1624" s="25" t="str">
        <f t="shared" si="194"/>
        <v/>
      </c>
      <c r="Z1624" s="25" t="str">
        <f t="shared" si="195"/>
        <v>Saturday</v>
      </c>
      <c r="AA1624" s="25" t="str">
        <f t="shared" si="196"/>
        <v/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hidden="1" x14ac:dyDescent="0.25">
      <c r="A1625" s="25">
        <f t="shared" si="198"/>
        <v>1624</v>
      </c>
      <c r="B1625" s="25" t="s">
        <v>2164</v>
      </c>
      <c r="C1625" s="45">
        <v>45863</v>
      </c>
      <c r="D1625" s="45">
        <v>45869</v>
      </c>
      <c r="E1625" s="8">
        <v>187.6</v>
      </c>
      <c r="F1625" s="8">
        <f t="shared" si="192"/>
        <v>16508.8</v>
      </c>
      <c r="G1625" s="54">
        <f t="shared" si="197"/>
        <v>33017.599999999999</v>
      </c>
      <c r="H1625" s="25">
        <v>331210</v>
      </c>
      <c r="I1625" s="25" t="s">
        <v>116</v>
      </c>
      <c r="J1625" s="25">
        <v>2</v>
      </c>
      <c r="K1625" s="25">
        <v>2</v>
      </c>
      <c r="L1625" s="25">
        <f t="shared" si="193"/>
        <v>0</v>
      </c>
      <c r="M1625" s="25" t="s">
        <v>2193</v>
      </c>
      <c r="N1625" s="45">
        <v>45871</v>
      </c>
      <c r="O1625" s="54">
        <v>58156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194"/>
        <v>2</v>
      </c>
      <c r="Z1625" s="25" t="str">
        <f t="shared" si="195"/>
        <v>Saturday</v>
      </c>
      <c r="AA1625" s="25" t="str">
        <f t="shared" si="196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hidden="1" x14ac:dyDescent="0.25">
      <c r="A1626" s="25">
        <f t="shared" si="198"/>
        <v>1625</v>
      </c>
      <c r="B1626" s="25" t="s">
        <v>2164</v>
      </c>
      <c r="C1626" s="45">
        <v>45863</v>
      </c>
      <c r="D1626" s="45">
        <v>45869</v>
      </c>
      <c r="E1626" s="8">
        <v>169.5</v>
      </c>
      <c r="F1626" s="8">
        <f t="shared" si="192"/>
        <v>14916</v>
      </c>
      <c r="G1626" s="54">
        <f t="shared" si="197"/>
        <v>14916</v>
      </c>
      <c r="H1626" s="25">
        <v>331411</v>
      </c>
      <c r="I1626" s="25" t="s">
        <v>3037</v>
      </c>
      <c r="J1626" s="25">
        <v>1</v>
      </c>
      <c r="K1626" s="25">
        <v>1</v>
      </c>
      <c r="L1626" s="25">
        <f t="shared" si="193"/>
        <v>0</v>
      </c>
      <c r="M1626" s="25" t="s">
        <v>2238</v>
      </c>
      <c r="N1626" s="45">
        <v>45871</v>
      </c>
      <c r="O1626" s="54">
        <v>21696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/>
      <c r="Y1626" s="25" t="str">
        <f t="shared" si="194"/>
        <v/>
      </c>
      <c r="Z1626" s="25" t="str">
        <f t="shared" si="195"/>
        <v>Saturday</v>
      </c>
      <c r="AA1626" s="25" t="str">
        <f t="shared" si="196"/>
        <v/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hidden="1" x14ac:dyDescent="0.25">
      <c r="A1627" s="25">
        <f t="shared" si="198"/>
        <v>1626</v>
      </c>
      <c r="B1627" s="25" t="s">
        <v>2164</v>
      </c>
      <c r="C1627" s="45">
        <v>45863</v>
      </c>
      <c r="D1627" s="45">
        <v>45869</v>
      </c>
      <c r="E1627" s="8">
        <v>330</v>
      </c>
      <c r="F1627" s="8">
        <f t="shared" si="192"/>
        <v>29040</v>
      </c>
      <c r="G1627" s="54">
        <f t="shared" si="197"/>
        <v>58080</v>
      </c>
      <c r="H1627" s="25">
        <v>331430</v>
      </c>
      <c r="I1627" s="25" t="s">
        <v>3038</v>
      </c>
      <c r="J1627" s="25">
        <v>2</v>
      </c>
      <c r="K1627" s="25">
        <v>2</v>
      </c>
      <c r="L1627" s="25">
        <f t="shared" si="193"/>
        <v>0</v>
      </c>
      <c r="M1627" s="25" t="s">
        <v>2193</v>
      </c>
      <c r="N1627" s="45">
        <v>45871</v>
      </c>
      <c r="O1627" s="54">
        <v>95480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194"/>
        <v>2</v>
      </c>
      <c r="Z1627" s="25" t="str">
        <f t="shared" si="195"/>
        <v>Saturday</v>
      </c>
      <c r="AA1627" s="25" t="str">
        <f t="shared" si="196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hidden="1" x14ac:dyDescent="0.25">
      <c r="A1628" s="25">
        <f t="shared" si="198"/>
        <v>1627</v>
      </c>
      <c r="B1628" s="25" t="s">
        <v>2164</v>
      </c>
      <c r="C1628" s="45">
        <v>45863</v>
      </c>
      <c r="D1628" s="45">
        <v>45869</v>
      </c>
      <c r="E1628" s="8">
        <v>265.3</v>
      </c>
      <c r="F1628" s="8">
        <f t="shared" si="192"/>
        <v>23346.400000000001</v>
      </c>
      <c r="G1628" s="54">
        <f t="shared" si="197"/>
        <v>46692.800000000003</v>
      </c>
      <c r="H1628" s="25">
        <v>332706</v>
      </c>
      <c r="I1628" s="25" t="s">
        <v>3039</v>
      </c>
      <c r="J1628" s="25">
        <v>2</v>
      </c>
      <c r="K1628" s="25">
        <v>2</v>
      </c>
      <c r="L1628" s="25">
        <f t="shared" si="193"/>
        <v>0</v>
      </c>
      <c r="M1628" s="25" t="s">
        <v>2196</v>
      </c>
      <c r="N1628" s="45">
        <v>45871</v>
      </c>
      <c r="O1628" s="54">
        <v>82243</v>
      </c>
      <c r="P1628" s="25" t="s">
        <v>192</v>
      </c>
      <c r="Q1628" s="25" t="s">
        <v>2251</v>
      </c>
      <c r="R1628" s="25" t="s">
        <v>41</v>
      </c>
      <c r="S1628" s="3">
        <v>4</v>
      </c>
      <c r="T1628" s="55"/>
      <c r="U1628" s="25" t="s">
        <v>19</v>
      </c>
      <c r="V1628" s="25" t="str">
        <f>VLOOKUP(P1628,'Customer List'!B:C,2,)</f>
        <v>Chandigarh</v>
      </c>
      <c r="W1628" s="56"/>
      <c r="X1628" s="45">
        <v>45874</v>
      </c>
      <c r="Y1628" s="25">
        <f t="shared" si="194"/>
        <v>3</v>
      </c>
      <c r="Z1628" s="25" t="str">
        <f t="shared" si="195"/>
        <v>Saturday</v>
      </c>
      <c r="AA1628" s="25" t="str">
        <f t="shared" si="196"/>
        <v>Tuesday</v>
      </c>
      <c r="AB1628" s="25" t="str">
        <f>VLOOKUP(U1628,'Currency Sheet'!A:C,3,)</f>
        <v>DOLLAR</v>
      </c>
      <c r="AC1628" s="67" t="str">
        <f>VLOOKUP(P1628,'Customer List'!B:D,3,)</f>
        <v>OutStation</v>
      </c>
    </row>
    <row r="1629" spans="1:29" hidden="1" x14ac:dyDescent="0.25">
      <c r="A1629" s="25">
        <f t="shared" si="198"/>
        <v>1628</v>
      </c>
      <c r="B1629" s="25" t="s">
        <v>2164</v>
      </c>
      <c r="C1629" s="45">
        <v>45863</v>
      </c>
      <c r="D1629" s="45">
        <v>45869</v>
      </c>
      <c r="E1629" s="8">
        <v>226.8</v>
      </c>
      <c r="F1629" s="8">
        <f t="shared" si="192"/>
        <v>19958.400000000001</v>
      </c>
      <c r="G1629" s="54">
        <f t="shared" si="197"/>
        <v>19958.400000000001</v>
      </c>
      <c r="H1629" s="25">
        <v>341608</v>
      </c>
      <c r="I1629" s="25" t="s">
        <v>3040</v>
      </c>
      <c r="J1629" s="25">
        <v>1</v>
      </c>
      <c r="K1629" s="25">
        <v>1</v>
      </c>
      <c r="L1629" s="25">
        <f t="shared" si="193"/>
        <v>0</v>
      </c>
      <c r="M1629" s="25" t="s">
        <v>3347</v>
      </c>
      <c r="N1629" s="45">
        <v>45904</v>
      </c>
      <c r="O1629" s="54">
        <v>37665</v>
      </c>
      <c r="P1629" s="25" t="s">
        <v>626</v>
      </c>
      <c r="Q1629" s="25" t="s">
        <v>637</v>
      </c>
      <c r="R1629" s="25" t="s">
        <v>638</v>
      </c>
      <c r="S1629" s="3">
        <v>4</v>
      </c>
      <c r="T1629" s="55"/>
      <c r="U1629" s="25" t="s">
        <v>19</v>
      </c>
      <c r="V1629" s="25" t="str">
        <f>VLOOKUP(P1629,'Customer List'!B:C,2,)</f>
        <v>Delhi</v>
      </c>
      <c r="W1629" s="56"/>
      <c r="X1629" s="45"/>
      <c r="Y1629" s="25" t="str">
        <f t="shared" si="194"/>
        <v/>
      </c>
      <c r="Z1629" s="25" t="str">
        <f t="shared" si="195"/>
        <v>Thursday</v>
      </c>
      <c r="AA1629" s="25" t="str">
        <f t="shared" si="196"/>
        <v/>
      </c>
      <c r="AB1629" s="25" t="str">
        <f>VLOOKUP(U1629,'Currency Sheet'!A:C,3,)</f>
        <v>DOLLAR</v>
      </c>
      <c r="AC1629" s="67" t="str">
        <f>VLOOKUP(P1629,'Customer List'!B:D,3,)</f>
        <v>Local</v>
      </c>
    </row>
    <row r="1630" spans="1:29" hidden="1" x14ac:dyDescent="0.25">
      <c r="A1630" s="25">
        <f t="shared" si="198"/>
        <v>1629</v>
      </c>
      <c r="B1630" s="25" t="s">
        <v>2164</v>
      </c>
      <c r="C1630" s="45">
        <v>45863</v>
      </c>
      <c r="D1630" s="45">
        <v>45869</v>
      </c>
      <c r="E1630" s="8">
        <v>70.7</v>
      </c>
      <c r="F1630" s="8">
        <f t="shared" si="192"/>
        <v>6221.6</v>
      </c>
      <c r="G1630" s="54">
        <f t="shared" si="197"/>
        <v>6221.6</v>
      </c>
      <c r="H1630" s="25">
        <v>343523</v>
      </c>
      <c r="I1630" s="25" t="s">
        <v>3041</v>
      </c>
      <c r="J1630" s="25">
        <v>1</v>
      </c>
      <c r="K1630" s="25">
        <v>1</v>
      </c>
      <c r="L1630" s="25">
        <f t="shared" si="193"/>
        <v>0</v>
      </c>
      <c r="M1630" s="25" t="s">
        <v>2195</v>
      </c>
      <c r="N1630" s="45">
        <v>45871</v>
      </c>
      <c r="O1630" s="54">
        <v>10605</v>
      </c>
      <c r="P1630" s="25" t="s">
        <v>173</v>
      </c>
      <c r="Q1630" s="25">
        <v>58153982821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Kolkata</v>
      </c>
      <c r="W1630" s="56"/>
      <c r="X1630" s="45">
        <v>45873</v>
      </c>
      <c r="Y1630" s="25">
        <f t="shared" si="194"/>
        <v>2</v>
      </c>
      <c r="Z1630" s="25" t="str">
        <f t="shared" si="195"/>
        <v>Saturday</v>
      </c>
      <c r="AA1630" s="25" t="str">
        <f t="shared" si="196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hidden="1" x14ac:dyDescent="0.25">
      <c r="A1631" s="25">
        <f t="shared" si="198"/>
        <v>1630</v>
      </c>
      <c r="B1631" s="25" t="s">
        <v>2164</v>
      </c>
      <c r="C1631" s="45">
        <v>45863</v>
      </c>
      <c r="D1631" s="45">
        <v>45869</v>
      </c>
      <c r="E1631" s="8">
        <v>267.39999999999998</v>
      </c>
      <c r="F1631" s="8">
        <f t="shared" si="192"/>
        <v>23531.199999999997</v>
      </c>
      <c r="G1631" s="54">
        <f t="shared" si="197"/>
        <v>23531.199999999997</v>
      </c>
      <c r="H1631" s="25">
        <v>353236</v>
      </c>
      <c r="I1631" s="25" t="s">
        <v>3042</v>
      </c>
      <c r="J1631" s="25">
        <v>1</v>
      </c>
      <c r="K1631" s="25">
        <v>1</v>
      </c>
      <c r="L1631" s="25">
        <f t="shared" si="193"/>
        <v>0</v>
      </c>
      <c r="M1631" s="25" t="s">
        <v>2182</v>
      </c>
      <c r="N1631" s="45">
        <v>45871</v>
      </c>
      <c r="O1631" s="54">
        <v>35526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94"/>
        <v>2</v>
      </c>
      <c r="Z1631" s="25" t="str">
        <f t="shared" si="195"/>
        <v>Saturday</v>
      </c>
      <c r="AA1631" s="25" t="str">
        <f t="shared" si="196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hidden="1" x14ac:dyDescent="0.25">
      <c r="A1632" s="25">
        <f t="shared" si="198"/>
        <v>1631</v>
      </c>
      <c r="B1632" s="25" t="s">
        <v>2164</v>
      </c>
      <c r="C1632" s="45">
        <v>45863</v>
      </c>
      <c r="D1632" s="45">
        <v>45869</v>
      </c>
      <c r="E1632" s="8">
        <v>285.75</v>
      </c>
      <c r="F1632" s="8">
        <f t="shared" si="192"/>
        <v>25146</v>
      </c>
      <c r="G1632" s="54">
        <f t="shared" si="197"/>
        <v>50292</v>
      </c>
      <c r="H1632" s="25">
        <v>356418</v>
      </c>
      <c r="I1632" s="25" t="s">
        <v>3043</v>
      </c>
      <c r="J1632" s="25">
        <v>2</v>
      </c>
      <c r="K1632" s="25">
        <v>2</v>
      </c>
      <c r="L1632" s="25">
        <f t="shared" si="193"/>
        <v>0</v>
      </c>
      <c r="M1632" s="25" t="s">
        <v>2182</v>
      </c>
      <c r="N1632" s="45">
        <v>45871</v>
      </c>
      <c r="O1632" s="54">
        <v>70866</v>
      </c>
      <c r="P1632" s="25" t="s">
        <v>2053</v>
      </c>
      <c r="Q1632" s="25">
        <v>58153983650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Banglore</v>
      </c>
      <c r="W1632" s="56"/>
      <c r="X1632" s="45">
        <v>45873</v>
      </c>
      <c r="Y1632" s="25">
        <f t="shared" si="194"/>
        <v>2</v>
      </c>
      <c r="Z1632" s="25" t="str">
        <f t="shared" si="195"/>
        <v>Saturday</v>
      </c>
      <c r="AA1632" s="25" t="str">
        <f t="shared" si="196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hidden="1" x14ac:dyDescent="0.25">
      <c r="A1633" s="25">
        <f t="shared" si="198"/>
        <v>1632</v>
      </c>
      <c r="B1633" s="25" t="s">
        <v>2164</v>
      </c>
      <c r="C1633" s="45">
        <v>45863</v>
      </c>
      <c r="D1633" s="45">
        <v>45869</v>
      </c>
      <c r="E1633" s="8">
        <v>111.3</v>
      </c>
      <c r="F1633" s="8">
        <f t="shared" si="192"/>
        <v>9794.4</v>
      </c>
      <c r="G1633" s="54">
        <f t="shared" si="197"/>
        <v>9794.4</v>
      </c>
      <c r="H1633" s="25">
        <v>357404</v>
      </c>
      <c r="I1633" s="25" t="s">
        <v>1708</v>
      </c>
      <c r="J1633" s="25">
        <v>1</v>
      </c>
      <c r="K1633" s="25">
        <v>1</v>
      </c>
      <c r="L1633" s="25">
        <f t="shared" si="193"/>
        <v>0</v>
      </c>
      <c r="M1633" s="25" t="s">
        <v>2240</v>
      </c>
      <c r="N1633" s="45">
        <v>45873</v>
      </c>
      <c r="O1633" s="54">
        <v>15279.9</v>
      </c>
      <c r="P1633" s="25" t="s">
        <v>1055</v>
      </c>
      <c r="Q1633" s="25" t="s">
        <v>2078</v>
      </c>
      <c r="R1633" s="25" t="s">
        <v>849</v>
      </c>
      <c r="S1633" s="3">
        <v>4</v>
      </c>
      <c r="T1633" s="55"/>
      <c r="U1633" s="25" t="s">
        <v>19</v>
      </c>
      <c r="V1633" s="25" t="str">
        <f>VLOOKUP(P1633,'Customer List'!B:C,2,)</f>
        <v>Delhi</v>
      </c>
      <c r="W1633" s="56"/>
      <c r="X1633" s="45">
        <v>45873</v>
      </c>
      <c r="Y1633" s="25">
        <f t="shared" si="194"/>
        <v>0</v>
      </c>
      <c r="Z1633" s="25" t="str">
        <f t="shared" si="195"/>
        <v>Monday</v>
      </c>
      <c r="AA1633" s="25" t="str">
        <f t="shared" si="196"/>
        <v>Monday</v>
      </c>
      <c r="AB1633" s="25" t="str">
        <f>VLOOKUP(U1633,'Currency Sheet'!A:C,3,)</f>
        <v>DOLLAR</v>
      </c>
      <c r="AC1633" s="67" t="str">
        <f>VLOOKUP(P1633,'Customer List'!B:D,3,)</f>
        <v>Local</v>
      </c>
    </row>
    <row r="1634" spans="1:29" hidden="1" x14ac:dyDescent="0.25">
      <c r="A1634" s="25">
        <f t="shared" si="198"/>
        <v>1633</v>
      </c>
      <c r="B1634" s="25" t="s">
        <v>2164</v>
      </c>
      <c r="C1634" s="45">
        <v>45863</v>
      </c>
      <c r="D1634" s="45">
        <v>45869</v>
      </c>
      <c r="E1634" s="8">
        <v>87.5</v>
      </c>
      <c r="F1634" s="8">
        <f t="shared" si="192"/>
        <v>7700</v>
      </c>
      <c r="G1634" s="54">
        <f t="shared" si="197"/>
        <v>7700</v>
      </c>
      <c r="H1634" s="25">
        <v>362503</v>
      </c>
      <c r="I1634" s="25" t="s">
        <v>3044</v>
      </c>
      <c r="J1634" s="25">
        <v>1</v>
      </c>
      <c r="K1634" s="25">
        <v>1</v>
      </c>
      <c r="L1634" s="25">
        <f t="shared" si="193"/>
        <v>0</v>
      </c>
      <c r="M1634" s="25" t="s">
        <v>2197</v>
      </c>
      <c r="N1634" s="45">
        <v>45871</v>
      </c>
      <c r="O1634" s="54">
        <v>13562.5</v>
      </c>
      <c r="P1634" s="25" t="s">
        <v>192</v>
      </c>
      <c r="Q1634" s="25" t="s">
        <v>2251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Chandigarh</v>
      </c>
      <c r="W1634" s="56"/>
      <c r="X1634" s="45">
        <v>45874</v>
      </c>
      <c r="Y1634" s="25">
        <f t="shared" si="194"/>
        <v>3</v>
      </c>
      <c r="Z1634" s="25" t="str">
        <f t="shared" si="195"/>
        <v>Saturday</v>
      </c>
      <c r="AA1634" s="25" t="str">
        <f t="shared" si="196"/>
        <v>Tuesday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hidden="1" x14ac:dyDescent="0.25">
      <c r="A1635" s="25">
        <f t="shared" si="198"/>
        <v>1634</v>
      </c>
      <c r="B1635" s="25" t="s">
        <v>2164</v>
      </c>
      <c r="C1635" s="45">
        <v>45863</v>
      </c>
      <c r="D1635" s="45">
        <v>45869</v>
      </c>
      <c r="E1635" s="8">
        <v>296.25</v>
      </c>
      <c r="F1635" s="8">
        <f t="shared" si="192"/>
        <v>26070</v>
      </c>
      <c r="G1635" s="54">
        <f t="shared" si="197"/>
        <v>52140</v>
      </c>
      <c r="H1635" s="25">
        <v>364808</v>
      </c>
      <c r="I1635" s="25" t="s">
        <v>3045</v>
      </c>
      <c r="J1635" s="25">
        <v>2</v>
      </c>
      <c r="K1635" s="25">
        <v>2</v>
      </c>
      <c r="L1635" s="25">
        <f t="shared" si="193"/>
        <v>0</v>
      </c>
      <c r="M1635" s="25" t="s">
        <v>2192</v>
      </c>
      <c r="N1635" s="45">
        <v>45871</v>
      </c>
      <c r="O1635" s="54">
        <v>85715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94"/>
        <v>2</v>
      </c>
      <c r="Z1635" s="25" t="str">
        <f t="shared" si="195"/>
        <v>Saturday</v>
      </c>
      <c r="AA1635" s="25" t="str">
        <f t="shared" si="196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hidden="1" x14ac:dyDescent="0.25">
      <c r="A1636" s="25">
        <f t="shared" si="198"/>
        <v>1635</v>
      </c>
      <c r="B1636" s="25" t="s">
        <v>2164</v>
      </c>
      <c r="C1636" s="45">
        <v>45863</v>
      </c>
      <c r="D1636" s="45">
        <v>45869</v>
      </c>
      <c r="E1636" s="8">
        <v>221.9</v>
      </c>
      <c r="F1636" s="8">
        <f t="shared" si="192"/>
        <v>19527.2</v>
      </c>
      <c r="G1636" s="54">
        <f t="shared" si="197"/>
        <v>39054.400000000001</v>
      </c>
      <c r="H1636" s="25">
        <v>368516</v>
      </c>
      <c r="I1636" s="25" t="s">
        <v>2853</v>
      </c>
      <c r="J1636" s="25">
        <v>2</v>
      </c>
      <c r="K1636" s="25">
        <v>2</v>
      </c>
      <c r="L1636" s="25">
        <f t="shared" si="193"/>
        <v>0</v>
      </c>
      <c r="M1636" s="25" t="s">
        <v>2193</v>
      </c>
      <c r="N1636" s="45">
        <v>45871</v>
      </c>
      <c r="O1636" s="54">
        <v>68789</v>
      </c>
      <c r="P1636" s="25" t="s">
        <v>893</v>
      </c>
      <c r="Q1636" s="25">
        <v>58153984534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Banglore</v>
      </c>
      <c r="W1636" s="56"/>
      <c r="X1636" s="45">
        <v>45873</v>
      </c>
      <c r="Y1636" s="25">
        <f t="shared" si="194"/>
        <v>2</v>
      </c>
      <c r="Z1636" s="25" t="str">
        <f t="shared" si="195"/>
        <v>Saturday</v>
      </c>
      <c r="AA1636" s="25" t="str">
        <f t="shared" si="196"/>
        <v>Monday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hidden="1" x14ac:dyDescent="0.25">
      <c r="A1637" s="25">
        <f t="shared" si="198"/>
        <v>1636</v>
      </c>
      <c r="B1637" s="25" t="s">
        <v>2164</v>
      </c>
      <c r="C1637" s="45">
        <v>45863</v>
      </c>
      <c r="D1637" s="45">
        <v>45869</v>
      </c>
      <c r="E1637" s="8">
        <v>78.400000000000006</v>
      </c>
      <c r="F1637" s="8">
        <f t="shared" si="192"/>
        <v>6899.2000000000007</v>
      </c>
      <c r="G1637" s="54">
        <f t="shared" si="197"/>
        <v>6899.2000000000007</v>
      </c>
      <c r="H1637" s="25">
        <v>368535</v>
      </c>
      <c r="I1637" s="25" t="s">
        <v>3046</v>
      </c>
      <c r="J1637" s="25">
        <v>1</v>
      </c>
      <c r="K1637" s="25">
        <v>1</v>
      </c>
      <c r="L1637" s="25">
        <f t="shared" si="193"/>
        <v>0</v>
      </c>
      <c r="M1637" s="25" t="s">
        <v>2236</v>
      </c>
      <c r="N1637" s="45">
        <v>45871</v>
      </c>
      <c r="O1637" s="54">
        <v>10640</v>
      </c>
      <c r="P1637" s="25" t="s">
        <v>214</v>
      </c>
      <c r="Q1637" s="25" t="s">
        <v>1131</v>
      </c>
      <c r="R1637" s="25" t="s">
        <v>1131</v>
      </c>
      <c r="S1637" s="3">
        <v>4</v>
      </c>
      <c r="T1637" s="55"/>
      <c r="U1637" s="25" t="s">
        <v>19</v>
      </c>
      <c r="V1637" s="25" t="str">
        <f>VLOOKUP(P1637,'Customer List'!B:C,2,)</f>
        <v>Delhi</v>
      </c>
      <c r="W1637" s="56"/>
      <c r="X1637" s="45"/>
      <c r="Y1637" s="25" t="str">
        <f t="shared" si="194"/>
        <v/>
      </c>
      <c r="Z1637" s="25" t="str">
        <f t="shared" si="195"/>
        <v>Saturday</v>
      </c>
      <c r="AA1637" s="25" t="str">
        <f t="shared" si="196"/>
        <v/>
      </c>
      <c r="AB1637" s="25" t="str">
        <f>VLOOKUP(U1637,'Currency Sheet'!A:C,3,)</f>
        <v>DOLLAR</v>
      </c>
      <c r="AC1637" s="67" t="str">
        <f>VLOOKUP(P1637,'Customer List'!B:D,3,)</f>
        <v>Local</v>
      </c>
    </row>
    <row r="1638" spans="1:29" hidden="1" x14ac:dyDescent="0.25">
      <c r="A1638" s="25">
        <f t="shared" si="198"/>
        <v>1637</v>
      </c>
      <c r="B1638" s="25" t="s">
        <v>2164</v>
      </c>
      <c r="C1638" s="45">
        <v>45863</v>
      </c>
      <c r="D1638" s="45">
        <v>45869</v>
      </c>
      <c r="E1638" s="8">
        <v>309.75</v>
      </c>
      <c r="F1638" s="8">
        <f t="shared" si="192"/>
        <v>27258</v>
      </c>
      <c r="G1638" s="54">
        <f t="shared" si="197"/>
        <v>54516</v>
      </c>
      <c r="H1638" s="25">
        <v>369324</v>
      </c>
      <c r="I1638" s="25" t="s">
        <v>2877</v>
      </c>
      <c r="J1638" s="25">
        <v>2</v>
      </c>
      <c r="K1638" s="25">
        <v>2</v>
      </c>
      <c r="L1638" s="25">
        <f t="shared" si="193"/>
        <v>0</v>
      </c>
      <c r="M1638" s="25" t="s">
        <v>2192</v>
      </c>
      <c r="N1638" s="45">
        <v>45871</v>
      </c>
      <c r="O1638" s="54">
        <v>89621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194"/>
        <v>2</v>
      </c>
      <c r="Z1638" s="25" t="str">
        <f t="shared" si="195"/>
        <v>Saturday</v>
      </c>
      <c r="AA1638" s="25" t="str">
        <f t="shared" si="196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hidden="1" x14ac:dyDescent="0.25">
      <c r="A1639" s="25">
        <f t="shared" si="198"/>
        <v>1638</v>
      </c>
      <c r="B1639" s="25" t="s">
        <v>2164</v>
      </c>
      <c r="C1639" s="45">
        <v>45863</v>
      </c>
      <c r="D1639" s="45">
        <v>45869</v>
      </c>
      <c r="E1639" s="8">
        <v>199.5</v>
      </c>
      <c r="F1639" s="8">
        <f t="shared" si="192"/>
        <v>17556</v>
      </c>
      <c r="G1639" s="54">
        <f t="shared" si="197"/>
        <v>17556</v>
      </c>
      <c r="H1639" s="25">
        <v>375518</v>
      </c>
      <c r="I1639" s="25" t="s">
        <v>3047</v>
      </c>
      <c r="J1639" s="25">
        <v>1</v>
      </c>
      <c r="K1639" s="25">
        <v>1</v>
      </c>
      <c r="L1639" s="25">
        <f t="shared" si="193"/>
        <v>0</v>
      </c>
      <c r="M1639" s="25" t="s">
        <v>2180</v>
      </c>
      <c r="N1639" s="45">
        <v>45871</v>
      </c>
      <c r="O1639" s="54">
        <v>24367.5</v>
      </c>
      <c r="P1639" s="25" t="s">
        <v>243</v>
      </c>
      <c r="Q1639" s="25">
        <v>58153984346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Mumbai</v>
      </c>
      <c r="W1639" s="56"/>
      <c r="X1639" s="45">
        <v>45873</v>
      </c>
      <c r="Y1639" s="25">
        <f t="shared" si="194"/>
        <v>2</v>
      </c>
      <c r="Z1639" s="25" t="str">
        <f t="shared" si="195"/>
        <v>Saturday</v>
      </c>
      <c r="AA1639" s="25" t="str">
        <f t="shared" si="196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hidden="1" x14ac:dyDescent="0.25">
      <c r="A1640" s="25">
        <f t="shared" si="198"/>
        <v>1639</v>
      </c>
      <c r="B1640" s="25" t="s">
        <v>2164</v>
      </c>
      <c r="C1640" s="45">
        <v>45863</v>
      </c>
      <c r="D1640" s="45">
        <v>45869</v>
      </c>
      <c r="E1640" s="8">
        <v>125.3</v>
      </c>
      <c r="F1640" s="8">
        <f t="shared" si="192"/>
        <v>11026.4</v>
      </c>
      <c r="G1640" s="54">
        <f t="shared" si="197"/>
        <v>11026.4</v>
      </c>
      <c r="H1640" s="25">
        <v>400128</v>
      </c>
      <c r="I1640" s="25" t="s">
        <v>2885</v>
      </c>
      <c r="J1640" s="25">
        <v>1</v>
      </c>
      <c r="K1640" s="25">
        <v>1</v>
      </c>
      <c r="L1640" s="25">
        <f t="shared" si="193"/>
        <v>0</v>
      </c>
      <c r="M1640" s="25" t="s">
        <v>2183</v>
      </c>
      <c r="N1640" s="45">
        <v>45871</v>
      </c>
      <c r="O1640" s="54">
        <v>19421.5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94"/>
        <v>2</v>
      </c>
      <c r="Z1640" s="25" t="str">
        <f t="shared" si="195"/>
        <v>Saturday</v>
      </c>
      <c r="AA1640" s="25" t="str">
        <f t="shared" si="196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hidden="1" x14ac:dyDescent="0.25">
      <c r="A1641" s="25">
        <f t="shared" si="198"/>
        <v>1640</v>
      </c>
      <c r="B1641" s="25" t="s">
        <v>2164</v>
      </c>
      <c r="C1641" s="45">
        <v>45863</v>
      </c>
      <c r="D1641" s="45">
        <v>45869</v>
      </c>
      <c r="E1641" s="8">
        <v>268.5</v>
      </c>
      <c r="F1641" s="8">
        <f t="shared" si="192"/>
        <v>23628</v>
      </c>
      <c r="G1641" s="54">
        <f t="shared" si="197"/>
        <v>23628</v>
      </c>
      <c r="H1641" s="25">
        <v>400158</v>
      </c>
      <c r="I1641" s="25" t="s">
        <v>3048</v>
      </c>
      <c r="J1641" s="25">
        <v>1</v>
      </c>
      <c r="K1641" s="25">
        <v>1</v>
      </c>
      <c r="L1641" s="25">
        <f t="shared" si="193"/>
        <v>0</v>
      </c>
      <c r="M1641" s="25" t="s">
        <v>2182</v>
      </c>
      <c r="N1641" s="45">
        <v>45871</v>
      </c>
      <c r="O1641" s="54">
        <v>33294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94"/>
        <v>2</v>
      </c>
      <c r="Z1641" s="25" t="str">
        <f t="shared" si="195"/>
        <v>Saturday</v>
      </c>
      <c r="AA1641" s="25" t="str">
        <f t="shared" si="196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hidden="1" x14ac:dyDescent="0.25">
      <c r="A1642" s="25">
        <f t="shared" si="198"/>
        <v>1641</v>
      </c>
      <c r="B1642" s="25" t="s">
        <v>2164</v>
      </c>
      <c r="C1642" s="45">
        <v>45863</v>
      </c>
      <c r="D1642" s="45">
        <v>45869</v>
      </c>
      <c r="E1642" s="8">
        <v>309.75</v>
      </c>
      <c r="F1642" s="8">
        <f t="shared" si="192"/>
        <v>27258</v>
      </c>
      <c r="G1642" s="54">
        <f t="shared" si="197"/>
        <v>27258</v>
      </c>
      <c r="H1642" s="25">
        <v>400164</v>
      </c>
      <c r="I1642" s="25" t="s">
        <v>2888</v>
      </c>
      <c r="J1642" s="25">
        <v>1</v>
      </c>
      <c r="K1642" s="25">
        <v>1</v>
      </c>
      <c r="L1642" s="25">
        <f t="shared" si="193"/>
        <v>0</v>
      </c>
      <c r="M1642" s="25" t="s">
        <v>2182</v>
      </c>
      <c r="N1642" s="45">
        <v>45871</v>
      </c>
      <c r="O1642" s="54">
        <v>38409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94"/>
        <v>2</v>
      </c>
      <c r="Z1642" s="25" t="str">
        <f t="shared" si="195"/>
        <v>Saturday</v>
      </c>
      <c r="AA1642" s="25" t="str">
        <f t="shared" si="196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hidden="1" x14ac:dyDescent="0.25">
      <c r="A1643" s="25">
        <f t="shared" si="198"/>
        <v>1642</v>
      </c>
      <c r="B1643" s="25" t="s">
        <v>2164</v>
      </c>
      <c r="C1643" s="45">
        <v>45863</v>
      </c>
      <c r="D1643" s="45">
        <v>45869</v>
      </c>
      <c r="E1643" s="8">
        <v>58.1</v>
      </c>
      <c r="F1643" s="8">
        <f t="shared" si="192"/>
        <v>5112.8</v>
      </c>
      <c r="G1643" s="54">
        <f t="shared" si="197"/>
        <v>5112.8</v>
      </c>
      <c r="H1643" s="25">
        <v>400247</v>
      </c>
      <c r="I1643" s="25" t="s">
        <v>3049</v>
      </c>
      <c r="J1643" s="25">
        <v>1</v>
      </c>
      <c r="K1643" s="25">
        <v>1</v>
      </c>
      <c r="L1643" s="25">
        <f t="shared" si="193"/>
        <v>0</v>
      </c>
      <c r="M1643" s="25" t="s">
        <v>2184</v>
      </c>
      <c r="N1643" s="45">
        <v>45871</v>
      </c>
      <c r="O1643" s="54">
        <v>9005.5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194"/>
        <v>2</v>
      </c>
      <c r="Z1643" s="25" t="str">
        <f t="shared" si="195"/>
        <v>Saturday</v>
      </c>
      <c r="AA1643" s="25" t="str">
        <f t="shared" si="196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hidden="1" x14ac:dyDescent="0.25">
      <c r="A1644" s="25">
        <f t="shared" si="198"/>
        <v>1643</v>
      </c>
      <c r="B1644" s="25" t="s">
        <v>2164</v>
      </c>
      <c r="C1644" s="45">
        <v>45863</v>
      </c>
      <c r="D1644" s="45">
        <v>45869</v>
      </c>
      <c r="E1644" s="8">
        <v>60.2</v>
      </c>
      <c r="F1644" s="8">
        <f t="shared" si="192"/>
        <v>5297.6</v>
      </c>
      <c r="G1644" s="54">
        <f t="shared" si="197"/>
        <v>5297.6</v>
      </c>
      <c r="H1644" s="25">
        <v>400907</v>
      </c>
      <c r="I1644" s="25" t="s">
        <v>3050</v>
      </c>
      <c r="J1644" s="25">
        <v>1</v>
      </c>
      <c r="K1644" s="25">
        <v>1</v>
      </c>
      <c r="L1644" s="25">
        <f t="shared" si="193"/>
        <v>0</v>
      </c>
      <c r="M1644" s="25" t="s">
        <v>2358</v>
      </c>
      <c r="N1644" s="45">
        <v>45881</v>
      </c>
      <c r="O1644" s="54">
        <v>12663.5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94"/>
        <v>0</v>
      </c>
      <c r="Z1644" s="25" t="str">
        <f t="shared" si="195"/>
        <v>Tuesday</v>
      </c>
      <c r="AA1644" s="25" t="str">
        <f t="shared" si="196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hidden="1" x14ac:dyDescent="0.25">
      <c r="A1645" s="25">
        <f t="shared" si="198"/>
        <v>1644</v>
      </c>
      <c r="B1645" s="25" t="s">
        <v>2164</v>
      </c>
      <c r="C1645" s="45">
        <v>45863</v>
      </c>
      <c r="D1645" s="45">
        <v>45869</v>
      </c>
      <c r="E1645" s="8">
        <v>37.799999999999997</v>
      </c>
      <c r="F1645" s="8">
        <f t="shared" si="192"/>
        <v>3326.3999999999996</v>
      </c>
      <c r="G1645" s="54">
        <f t="shared" si="197"/>
        <v>3326.3999999999996</v>
      </c>
      <c r="H1645" s="25">
        <v>401605</v>
      </c>
      <c r="I1645" s="25" t="s">
        <v>3051</v>
      </c>
      <c r="J1645" s="25">
        <v>1</v>
      </c>
      <c r="K1645" s="25">
        <v>1</v>
      </c>
      <c r="L1645" s="25">
        <f t="shared" si="193"/>
        <v>0</v>
      </c>
      <c r="M1645" s="25" t="s">
        <v>2358</v>
      </c>
      <c r="N1645" s="45">
        <v>45881</v>
      </c>
      <c r="O1645" s="54">
        <v>7951.5</v>
      </c>
      <c r="P1645" s="25" t="s">
        <v>31</v>
      </c>
      <c r="Q1645" s="25" t="s">
        <v>2078</v>
      </c>
      <c r="R1645" s="25" t="s">
        <v>638</v>
      </c>
      <c r="S1645" s="3">
        <v>4</v>
      </c>
      <c r="T1645" s="55"/>
      <c r="U1645" s="25" t="s">
        <v>19</v>
      </c>
      <c r="V1645" s="25" t="str">
        <f>VLOOKUP(P1645,'Customer List'!B:C,2,)</f>
        <v>Delhi</v>
      </c>
      <c r="W1645" s="56"/>
      <c r="X1645" s="45">
        <v>45881</v>
      </c>
      <c r="Y1645" s="25">
        <f t="shared" si="194"/>
        <v>0</v>
      </c>
      <c r="Z1645" s="25" t="str">
        <f t="shared" si="195"/>
        <v>Tuesday</v>
      </c>
      <c r="AA1645" s="25" t="str">
        <f t="shared" si="196"/>
        <v>Tuesday</v>
      </c>
      <c r="AB1645" s="25" t="str">
        <f>VLOOKUP(U1645,'Currency Sheet'!A:C,3,)</f>
        <v>DOLLAR</v>
      </c>
      <c r="AC1645" s="67" t="str">
        <f>VLOOKUP(P1645,'Customer List'!B:D,3,)</f>
        <v>Local</v>
      </c>
    </row>
    <row r="1646" spans="1:29" hidden="1" x14ac:dyDescent="0.25">
      <c r="A1646" s="25">
        <f t="shared" si="198"/>
        <v>1645</v>
      </c>
      <c r="B1646" s="25" t="s">
        <v>2164</v>
      </c>
      <c r="C1646" s="45">
        <v>45863</v>
      </c>
      <c r="D1646" s="45">
        <v>45869</v>
      </c>
      <c r="E1646" s="8">
        <v>83.3</v>
      </c>
      <c r="F1646" s="8">
        <f t="shared" si="192"/>
        <v>7330.4</v>
      </c>
      <c r="G1646" s="54">
        <f t="shared" si="197"/>
        <v>14660.8</v>
      </c>
      <c r="H1646" s="25">
        <v>405207</v>
      </c>
      <c r="I1646" s="25" t="s">
        <v>1507</v>
      </c>
      <c r="J1646" s="25">
        <v>2</v>
      </c>
      <c r="K1646" s="25">
        <v>2</v>
      </c>
      <c r="L1646" s="25">
        <f t="shared" si="193"/>
        <v>0</v>
      </c>
      <c r="M1646" s="25" t="s">
        <v>2193</v>
      </c>
      <c r="N1646" s="45">
        <v>45871</v>
      </c>
      <c r="O1646" s="54">
        <v>25823</v>
      </c>
      <c r="P1646" s="25" t="s">
        <v>893</v>
      </c>
      <c r="Q1646" s="25">
        <v>58153984534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Banglore</v>
      </c>
      <c r="W1646" s="56"/>
      <c r="X1646" s="45">
        <v>45873</v>
      </c>
      <c r="Y1646" s="25">
        <f t="shared" si="194"/>
        <v>2</v>
      </c>
      <c r="Z1646" s="25" t="str">
        <f t="shared" si="195"/>
        <v>Saturday</v>
      </c>
      <c r="AA1646" s="25" t="str">
        <f t="shared" si="196"/>
        <v>Monday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hidden="1" x14ac:dyDescent="0.25">
      <c r="A1647" s="25">
        <f t="shared" si="198"/>
        <v>1646</v>
      </c>
      <c r="B1647" s="25" t="s">
        <v>2164</v>
      </c>
      <c r="C1647" s="45">
        <v>45863</v>
      </c>
      <c r="D1647" s="45">
        <v>45869</v>
      </c>
      <c r="E1647" s="8">
        <v>185.5</v>
      </c>
      <c r="F1647" s="8">
        <f t="shared" si="192"/>
        <v>16324</v>
      </c>
      <c r="G1647" s="54">
        <f t="shared" si="197"/>
        <v>16324</v>
      </c>
      <c r="H1647" s="25">
        <v>405330</v>
      </c>
      <c r="I1647" s="25" t="s">
        <v>3052</v>
      </c>
      <c r="J1647" s="25">
        <v>1</v>
      </c>
      <c r="K1647" s="25">
        <v>1</v>
      </c>
      <c r="L1647" s="25">
        <f t="shared" si="193"/>
        <v>0</v>
      </c>
      <c r="M1647" s="25" t="s">
        <v>2340</v>
      </c>
      <c r="N1647" s="45">
        <v>45880</v>
      </c>
      <c r="O1647" s="54">
        <v>25175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94"/>
        <v>2</v>
      </c>
      <c r="Z1647" s="25" t="str">
        <f t="shared" si="195"/>
        <v>Monday</v>
      </c>
      <c r="AA1647" s="25" t="str">
        <f t="shared" si="196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hidden="1" x14ac:dyDescent="0.25">
      <c r="A1648" s="25">
        <f t="shared" si="198"/>
        <v>1647</v>
      </c>
      <c r="B1648" s="25" t="s">
        <v>2164</v>
      </c>
      <c r="C1648" s="45">
        <v>45863</v>
      </c>
      <c r="D1648" s="45">
        <v>45869</v>
      </c>
      <c r="E1648" s="8">
        <v>78.400000000000006</v>
      </c>
      <c r="F1648" s="8">
        <f t="shared" si="192"/>
        <v>6899.2000000000007</v>
      </c>
      <c r="G1648" s="54">
        <f t="shared" si="197"/>
        <v>6899.2000000000007</v>
      </c>
      <c r="H1648" s="25">
        <v>405717</v>
      </c>
      <c r="I1648" s="25" t="s">
        <v>3053</v>
      </c>
      <c r="J1648" s="25">
        <v>1</v>
      </c>
      <c r="K1648" s="25">
        <v>1</v>
      </c>
      <c r="L1648" s="25">
        <f t="shared" si="193"/>
        <v>0</v>
      </c>
      <c r="M1648" s="25" t="s">
        <v>2340</v>
      </c>
      <c r="N1648" s="45">
        <v>45880</v>
      </c>
      <c r="O1648" s="54">
        <v>10640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94"/>
        <v>2</v>
      </c>
      <c r="Z1648" s="25" t="str">
        <f t="shared" si="195"/>
        <v>Monday</v>
      </c>
      <c r="AA1648" s="25" t="str">
        <f t="shared" si="196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hidden="1" x14ac:dyDescent="0.25">
      <c r="A1649" s="25">
        <f t="shared" si="198"/>
        <v>1648</v>
      </c>
      <c r="B1649" s="25" t="s">
        <v>2164</v>
      </c>
      <c r="C1649" s="45">
        <v>45863</v>
      </c>
      <c r="D1649" s="45">
        <v>45869</v>
      </c>
      <c r="E1649" s="8">
        <v>70.7</v>
      </c>
      <c r="F1649" s="8">
        <f t="shared" si="192"/>
        <v>6221.6</v>
      </c>
      <c r="G1649" s="54">
        <f t="shared" si="197"/>
        <v>6221.6</v>
      </c>
      <c r="H1649" s="25">
        <v>406515</v>
      </c>
      <c r="I1649" s="25" t="s">
        <v>3054</v>
      </c>
      <c r="J1649" s="25">
        <v>1</v>
      </c>
      <c r="K1649" s="25">
        <v>1</v>
      </c>
      <c r="L1649" s="25">
        <f t="shared" si="193"/>
        <v>0</v>
      </c>
      <c r="M1649" s="25" t="s">
        <v>2340</v>
      </c>
      <c r="N1649" s="45">
        <v>45880</v>
      </c>
      <c r="O1649" s="54">
        <v>9595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194"/>
        <v>2</v>
      </c>
      <c r="Z1649" s="25" t="str">
        <f t="shared" si="195"/>
        <v>Monday</v>
      </c>
      <c r="AA1649" s="25" t="str">
        <f t="shared" si="196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hidden="1" x14ac:dyDescent="0.25">
      <c r="A1650" s="25">
        <f t="shared" si="198"/>
        <v>1649</v>
      </c>
      <c r="B1650" s="25" t="s">
        <v>2164</v>
      </c>
      <c r="C1650" s="45">
        <v>45863</v>
      </c>
      <c r="D1650" s="45">
        <v>45869</v>
      </c>
      <c r="E1650" s="8">
        <v>21</v>
      </c>
      <c r="F1650" s="8">
        <f t="shared" si="192"/>
        <v>1848</v>
      </c>
      <c r="G1650" s="54">
        <f t="shared" si="197"/>
        <v>18480</v>
      </c>
      <c r="H1650" s="25">
        <v>420403</v>
      </c>
      <c r="I1650" s="25" t="s">
        <v>15</v>
      </c>
      <c r="J1650" s="25">
        <v>10</v>
      </c>
      <c r="K1650" s="25">
        <v>10</v>
      </c>
      <c r="L1650" s="25">
        <f t="shared" si="193"/>
        <v>0</v>
      </c>
      <c r="M1650" s="25" t="s">
        <v>2235</v>
      </c>
      <c r="N1650" s="45">
        <v>45871</v>
      </c>
      <c r="O1650" s="54">
        <v>34875</v>
      </c>
      <c r="P1650" s="25" t="s">
        <v>38</v>
      </c>
      <c r="Q1650" s="25">
        <v>58153982375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94"/>
        <v>2</v>
      </c>
      <c r="Z1650" s="25" t="str">
        <f t="shared" si="195"/>
        <v>Saturday</v>
      </c>
      <c r="AA1650" s="25" t="str">
        <f t="shared" si="196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hidden="1" x14ac:dyDescent="0.25">
      <c r="A1651" s="25">
        <f t="shared" si="198"/>
        <v>1650</v>
      </c>
      <c r="B1651" s="25" t="s">
        <v>2164</v>
      </c>
      <c r="C1651" s="45">
        <v>45863</v>
      </c>
      <c r="D1651" s="45">
        <v>45869</v>
      </c>
      <c r="E1651" s="8">
        <v>41.3</v>
      </c>
      <c r="F1651" s="8">
        <f t="shared" si="192"/>
        <v>3634.3999999999996</v>
      </c>
      <c r="G1651" s="54">
        <f t="shared" si="197"/>
        <v>7268.7999999999993</v>
      </c>
      <c r="H1651" s="25">
        <v>420404</v>
      </c>
      <c r="I1651" s="25" t="s">
        <v>15</v>
      </c>
      <c r="J1651" s="25">
        <v>2</v>
      </c>
      <c r="K1651" s="25">
        <v>2</v>
      </c>
      <c r="L1651" s="25">
        <f t="shared" si="193"/>
        <v>0</v>
      </c>
      <c r="M1651" s="25" t="s">
        <v>2193</v>
      </c>
      <c r="N1651" s="45">
        <v>45871</v>
      </c>
      <c r="O1651" s="54">
        <v>12803</v>
      </c>
      <c r="P1651" s="25" t="s">
        <v>893</v>
      </c>
      <c r="Q1651" s="25">
        <v>58153984534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Banglore</v>
      </c>
      <c r="W1651" s="56"/>
      <c r="X1651" s="45">
        <v>45873</v>
      </c>
      <c r="Y1651" s="25">
        <f t="shared" si="194"/>
        <v>2</v>
      </c>
      <c r="Z1651" s="25" t="str">
        <f t="shared" si="195"/>
        <v>Saturday</v>
      </c>
      <c r="AA1651" s="25" t="str">
        <f t="shared" si="196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hidden="1" x14ac:dyDescent="0.25">
      <c r="A1652" s="25">
        <f t="shared" si="198"/>
        <v>1651</v>
      </c>
      <c r="B1652" s="25" t="s">
        <v>2164</v>
      </c>
      <c r="C1652" s="45">
        <v>45863</v>
      </c>
      <c r="D1652" s="45">
        <v>45869</v>
      </c>
      <c r="E1652" s="8">
        <v>98.7</v>
      </c>
      <c r="F1652" s="8">
        <f t="shared" si="192"/>
        <v>8685.6</v>
      </c>
      <c r="G1652" s="54">
        <f t="shared" si="197"/>
        <v>26056.800000000003</v>
      </c>
      <c r="H1652" s="25">
        <v>421601</v>
      </c>
      <c r="I1652" s="25" t="s">
        <v>3055</v>
      </c>
      <c r="J1652" s="25">
        <v>3</v>
      </c>
      <c r="K1652" s="25">
        <v>3</v>
      </c>
      <c r="L1652" s="25">
        <f t="shared" si="193"/>
        <v>0</v>
      </c>
      <c r="M1652" s="25" t="s">
        <v>2187</v>
      </c>
      <c r="N1652" s="45">
        <v>45871</v>
      </c>
      <c r="O1652" s="54">
        <v>44415</v>
      </c>
      <c r="P1652" s="25" t="s">
        <v>622</v>
      </c>
      <c r="Q1652" s="25">
        <v>58153984151</v>
      </c>
      <c r="R1652" s="25" t="s">
        <v>41</v>
      </c>
      <c r="S1652" s="3" t="s">
        <v>300</v>
      </c>
      <c r="T1652" s="55"/>
      <c r="U1652" s="25" t="s">
        <v>19</v>
      </c>
      <c r="V1652" s="25" t="str">
        <f>VLOOKUP(P1652,'Customer List'!B:C,2,)</f>
        <v>Hyderabad</v>
      </c>
      <c r="W1652" s="56"/>
      <c r="X1652" s="45">
        <v>45873</v>
      </c>
      <c r="Y1652" s="25">
        <f t="shared" si="194"/>
        <v>2</v>
      </c>
      <c r="Z1652" s="25" t="str">
        <f t="shared" si="195"/>
        <v>Saturday</v>
      </c>
      <c r="AA1652" s="25" t="str">
        <f t="shared" si="196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hidden="1" x14ac:dyDescent="0.25">
      <c r="A1653" s="25">
        <f t="shared" si="198"/>
        <v>1652</v>
      </c>
      <c r="B1653" s="25" t="s">
        <v>2164</v>
      </c>
      <c r="C1653" s="45">
        <v>45863</v>
      </c>
      <c r="D1653" s="45">
        <v>45869</v>
      </c>
      <c r="E1653" s="8">
        <v>160.29999999999998</v>
      </c>
      <c r="F1653" s="8">
        <f t="shared" si="192"/>
        <v>14106.399999999998</v>
      </c>
      <c r="G1653" s="54">
        <f t="shared" si="197"/>
        <v>42319.199999999997</v>
      </c>
      <c r="H1653" s="25">
        <v>422302</v>
      </c>
      <c r="I1653" s="25" t="s">
        <v>2813</v>
      </c>
      <c r="J1653" s="25">
        <v>3</v>
      </c>
      <c r="K1653" s="25">
        <v>3</v>
      </c>
      <c r="L1653" s="25">
        <f t="shared" si="193"/>
        <v>0</v>
      </c>
      <c r="M1653" s="25" t="s">
        <v>2182</v>
      </c>
      <c r="N1653" s="45">
        <v>45871</v>
      </c>
      <c r="O1653" s="54">
        <v>63891</v>
      </c>
      <c r="P1653" s="25" t="s">
        <v>2053</v>
      </c>
      <c r="Q1653" s="25">
        <v>58153983650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94"/>
        <v>2</v>
      </c>
      <c r="Z1653" s="25" t="str">
        <f t="shared" si="195"/>
        <v>Saturday</v>
      </c>
      <c r="AA1653" s="25" t="str">
        <f t="shared" si="196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hidden="1" x14ac:dyDescent="0.25">
      <c r="A1654" s="25">
        <f t="shared" si="198"/>
        <v>1653</v>
      </c>
      <c r="B1654" s="25" t="s">
        <v>2164</v>
      </c>
      <c r="C1654" s="45">
        <v>45863</v>
      </c>
      <c r="D1654" s="45">
        <v>45869</v>
      </c>
      <c r="E1654" s="8">
        <v>53.9</v>
      </c>
      <c r="F1654" s="8">
        <f t="shared" si="192"/>
        <v>4743.2</v>
      </c>
      <c r="G1654" s="54">
        <f t="shared" si="197"/>
        <v>23716</v>
      </c>
      <c r="H1654" s="25">
        <v>423601</v>
      </c>
      <c r="I1654" s="25" t="s">
        <v>1510</v>
      </c>
      <c r="J1654" s="25">
        <v>5</v>
      </c>
      <c r="K1654" s="25">
        <v>5</v>
      </c>
      <c r="L1654" s="25">
        <f t="shared" si="193"/>
        <v>0</v>
      </c>
      <c r="M1654" s="25" t="s">
        <v>2194</v>
      </c>
      <c r="N1654" s="45">
        <v>45871</v>
      </c>
      <c r="O1654" s="54">
        <v>41772.5</v>
      </c>
      <c r="P1654" s="25" t="s">
        <v>299</v>
      </c>
      <c r="Q1654" s="25">
        <v>58153983904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Banglore</v>
      </c>
      <c r="W1654" s="56"/>
      <c r="X1654" s="45">
        <v>45873</v>
      </c>
      <c r="Y1654" s="25">
        <f t="shared" si="194"/>
        <v>2</v>
      </c>
      <c r="Z1654" s="25" t="str">
        <f t="shared" si="195"/>
        <v>Saturday</v>
      </c>
      <c r="AA1654" s="25" t="str">
        <f t="shared" si="196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hidden="1" x14ac:dyDescent="0.25">
      <c r="A1655" s="25">
        <f t="shared" si="198"/>
        <v>1654</v>
      </c>
      <c r="B1655" s="25" t="s">
        <v>2164</v>
      </c>
      <c r="C1655" s="45">
        <v>45863</v>
      </c>
      <c r="D1655" s="45">
        <v>45869</v>
      </c>
      <c r="E1655" s="8">
        <v>41.3</v>
      </c>
      <c r="F1655" s="8">
        <f t="shared" si="192"/>
        <v>3634.3999999999996</v>
      </c>
      <c r="G1655" s="54">
        <f t="shared" si="197"/>
        <v>3634.3999999999996</v>
      </c>
      <c r="H1655" s="25">
        <v>424807</v>
      </c>
      <c r="I1655" s="25" t="s">
        <v>3056</v>
      </c>
      <c r="J1655" s="25">
        <v>1</v>
      </c>
      <c r="K1655" s="25">
        <v>1</v>
      </c>
      <c r="L1655" s="25">
        <f t="shared" si="193"/>
        <v>0</v>
      </c>
      <c r="M1655" s="25" t="s">
        <v>2189</v>
      </c>
      <c r="N1655" s="45">
        <v>45871</v>
      </c>
      <c r="O1655" s="54">
        <v>6401</v>
      </c>
      <c r="P1655" s="25" t="s">
        <v>296</v>
      </c>
      <c r="Q1655" s="25">
        <v>58153982574</v>
      </c>
      <c r="R1655" s="25" t="s">
        <v>41</v>
      </c>
      <c r="S1655" s="3">
        <v>-20</v>
      </c>
      <c r="T1655" s="55"/>
      <c r="U1655" s="25" t="s">
        <v>19</v>
      </c>
      <c r="V1655" s="25" t="str">
        <f>VLOOKUP(P1655,'Customer List'!B:C,2,)</f>
        <v>Kerala</v>
      </c>
      <c r="W1655" s="56"/>
      <c r="X1655" s="45">
        <v>45874</v>
      </c>
      <c r="Y1655" s="25">
        <f t="shared" si="194"/>
        <v>3</v>
      </c>
      <c r="Z1655" s="25" t="str">
        <f t="shared" si="195"/>
        <v>Saturday</v>
      </c>
      <c r="AA1655" s="25" t="str">
        <f t="shared" si="196"/>
        <v>Tuesday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hidden="1" x14ac:dyDescent="0.25">
      <c r="A1656" s="25">
        <f t="shared" si="198"/>
        <v>1655</v>
      </c>
      <c r="B1656" s="25" t="s">
        <v>2164</v>
      </c>
      <c r="C1656" s="45">
        <v>45863</v>
      </c>
      <c r="D1656" s="45">
        <v>45869</v>
      </c>
      <c r="E1656" s="8">
        <v>111.3</v>
      </c>
      <c r="F1656" s="8">
        <f t="shared" si="192"/>
        <v>9794.4</v>
      </c>
      <c r="G1656" s="54">
        <f t="shared" si="197"/>
        <v>9794.4</v>
      </c>
      <c r="H1656" s="25">
        <v>425401</v>
      </c>
      <c r="I1656" s="25" t="s">
        <v>3057</v>
      </c>
      <c r="J1656" s="25">
        <v>1</v>
      </c>
      <c r="K1656" s="25">
        <v>1</v>
      </c>
      <c r="L1656" s="25">
        <f t="shared" si="193"/>
        <v>0</v>
      </c>
      <c r="M1656" s="25" t="s">
        <v>2186</v>
      </c>
      <c r="N1656" s="45">
        <v>45871</v>
      </c>
      <c r="O1656" s="54">
        <v>16695</v>
      </c>
      <c r="P1656" s="25" t="s">
        <v>622</v>
      </c>
      <c r="Q1656" s="25">
        <v>58153984151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Hyderabad</v>
      </c>
      <c r="W1656" s="56"/>
      <c r="X1656" s="45">
        <v>45873</v>
      </c>
      <c r="Y1656" s="25">
        <f t="shared" si="194"/>
        <v>2</v>
      </c>
      <c r="Z1656" s="25" t="str">
        <f t="shared" si="195"/>
        <v>Saturday</v>
      </c>
      <c r="AA1656" s="25" t="str">
        <f t="shared" si="196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hidden="1" x14ac:dyDescent="0.25">
      <c r="A1657" s="25">
        <f t="shared" si="198"/>
        <v>1656</v>
      </c>
      <c r="B1657" s="25" t="s">
        <v>2164</v>
      </c>
      <c r="C1657" s="45">
        <v>45863</v>
      </c>
      <c r="D1657" s="45">
        <v>45869</v>
      </c>
      <c r="E1657" s="8">
        <v>283.5</v>
      </c>
      <c r="F1657" s="8">
        <f t="shared" si="192"/>
        <v>24948</v>
      </c>
      <c r="G1657" s="54">
        <f t="shared" si="197"/>
        <v>24948</v>
      </c>
      <c r="H1657" s="25">
        <v>640945</v>
      </c>
      <c r="I1657" s="25" t="s">
        <v>1623</v>
      </c>
      <c r="J1657" s="25">
        <v>1</v>
      </c>
      <c r="K1657" s="25">
        <v>1</v>
      </c>
      <c r="L1657" s="25">
        <f t="shared" si="193"/>
        <v>0</v>
      </c>
      <c r="M1657" s="25" t="s">
        <v>2241</v>
      </c>
      <c r="N1657" s="45">
        <v>45873</v>
      </c>
      <c r="O1657" s="54">
        <v>47081</v>
      </c>
      <c r="P1657" s="25" t="s">
        <v>2161</v>
      </c>
      <c r="Q1657" s="25" t="s">
        <v>2250</v>
      </c>
      <c r="R1657" s="25" t="s">
        <v>41</v>
      </c>
      <c r="S1657" s="3">
        <v>4</v>
      </c>
      <c r="T1657" s="55"/>
      <c r="U1657" s="25" t="s">
        <v>19</v>
      </c>
      <c r="V1657" s="25" t="str">
        <f>VLOOKUP(P1657,'Customer List'!B:C,2,)</f>
        <v>PUNJAB</v>
      </c>
      <c r="W1657" s="56"/>
      <c r="X1657" s="45">
        <v>45874</v>
      </c>
      <c r="Y1657" s="25">
        <f t="shared" si="194"/>
        <v>1</v>
      </c>
      <c r="Z1657" s="25" t="str">
        <f t="shared" si="195"/>
        <v>Monday</v>
      </c>
      <c r="AA1657" s="25" t="str">
        <f t="shared" si="196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hidden="1" x14ac:dyDescent="0.25">
      <c r="A1658" s="25">
        <f t="shared" si="198"/>
        <v>1657</v>
      </c>
      <c r="B1658" s="25" t="s">
        <v>2164</v>
      </c>
      <c r="C1658" s="45">
        <v>45863</v>
      </c>
      <c r="D1658" s="45">
        <v>45869</v>
      </c>
      <c r="E1658" s="8">
        <v>200.9</v>
      </c>
      <c r="F1658" s="8">
        <f t="shared" si="192"/>
        <v>17679.2</v>
      </c>
      <c r="G1658" s="54">
        <f t="shared" si="197"/>
        <v>17679.2</v>
      </c>
      <c r="H1658" s="25">
        <v>693504</v>
      </c>
      <c r="I1658" s="25" t="s">
        <v>3058</v>
      </c>
      <c r="J1658" s="25">
        <v>1</v>
      </c>
      <c r="K1658" s="25">
        <v>1</v>
      </c>
      <c r="L1658" s="25">
        <f t="shared" si="193"/>
        <v>0</v>
      </c>
      <c r="M1658" s="25" t="s">
        <v>2310</v>
      </c>
      <c r="N1658" s="45">
        <v>45877</v>
      </c>
      <c r="O1658" s="54">
        <v>33363.75</v>
      </c>
      <c r="P1658" s="25" t="s">
        <v>903</v>
      </c>
      <c r="Q1658" s="25" t="s">
        <v>2078</v>
      </c>
      <c r="R1658" s="25" t="s">
        <v>849</v>
      </c>
      <c r="S1658" s="3">
        <v>4</v>
      </c>
      <c r="T1658" s="55"/>
      <c r="U1658" s="25" t="s">
        <v>19</v>
      </c>
      <c r="V1658" s="25" t="str">
        <f>VLOOKUP(P1658,'Customer List'!B:C,2,)</f>
        <v>Delhi</v>
      </c>
      <c r="W1658" s="56"/>
      <c r="X1658" s="45">
        <v>45877</v>
      </c>
      <c r="Y1658" s="25">
        <f t="shared" si="194"/>
        <v>0</v>
      </c>
      <c r="Z1658" s="25" t="str">
        <f t="shared" si="195"/>
        <v>Friday</v>
      </c>
      <c r="AA1658" s="25" t="str">
        <f t="shared" si="196"/>
        <v>Friday</v>
      </c>
      <c r="AB1658" s="25" t="str">
        <f>VLOOKUP(U1658,'Currency Sheet'!A:C,3,)</f>
        <v>DOLLAR</v>
      </c>
      <c r="AC1658" s="67" t="str">
        <f>VLOOKUP(P1658,'Customer List'!B:D,3,)</f>
        <v>Local</v>
      </c>
    </row>
    <row r="1659" spans="1:29" hidden="1" x14ac:dyDescent="0.25">
      <c r="A1659" s="25">
        <f t="shared" si="198"/>
        <v>1658</v>
      </c>
      <c r="B1659" s="25" t="s">
        <v>2164</v>
      </c>
      <c r="C1659" s="45">
        <v>45863</v>
      </c>
      <c r="D1659" s="45">
        <v>45869</v>
      </c>
      <c r="E1659" s="8">
        <v>156.1</v>
      </c>
      <c r="F1659" s="8">
        <f t="shared" si="192"/>
        <v>13736.8</v>
      </c>
      <c r="G1659" s="54">
        <f t="shared" si="197"/>
        <v>13736.8</v>
      </c>
      <c r="H1659" s="25">
        <v>781802</v>
      </c>
      <c r="I1659" s="25" t="s">
        <v>3059</v>
      </c>
      <c r="J1659" s="25">
        <v>1</v>
      </c>
      <c r="K1659" s="25">
        <v>1</v>
      </c>
      <c r="L1659" s="25">
        <f t="shared" si="193"/>
        <v>0</v>
      </c>
      <c r="M1659" s="25" t="s">
        <v>2191</v>
      </c>
      <c r="N1659" s="45">
        <v>45871</v>
      </c>
      <c r="O1659" s="54">
        <v>24195.5</v>
      </c>
      <c r="P1659" s="25" t="s">
        <v>1909</v>
      </c>
      <c r="Q1659" s="25">
        <v>58153982773</v>
      </c>
      <c r="R1659" s="25" t="s">
        <v>41</v>
      </c>
      <c r="S1659" s="3">
        <v>-20</v>
      </c>
      <c r="T1659" s="55"/>
      <c r="U1659" s="25" t="s">
        <v>19</v>
      </c>
      <c r="V1659" s="25" t="str">
        <f>VLOOKUP(P1659,'Customer List'!B:C,2,)</f>
        <v>Kolkata</v>
      </c>
      <c r="W1659" s="56"/>
      <c r="X1659" s="45">
        <v>45873</v>
      </c>
      <c r="Y1659" s="25">
        <f t="shared" si="194"/>
        <v>2</v>
      </c>
      <c r="Z1659" s="25" t="str">
        <f t="shared" si="195"/>
        <v>Saturday</v>
      </c>
      <c r="AA1659" s="25" t="str">
        <f t="shared" si="196"/>
        <v>Monday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hidden="1" x14ac:dyDescent="0.25">
      <c r="A1660" s="25">
        <f t="shared" si="198"/>
        <v>1659</v>
      </c>
      <c r="B1660" s="25" t="s">
        <v>2164</v>
      </c>
      <c r="C1660" s="45">
        <v>45863</v>
      </c>
      <c r="D1660" s="45">
        <v>45869</v>
      </c>
      <c r="E1660" s="8">
        <v>177.1</v>
      </c>
      <c r="F1660" s="8">
        <f t="shared" si="192"/>
        <v>15584.8</v>
      </c>
      <c r="G1660" s="54">
        <f t="shared" si="197"/>
        <v>31169.599999999999</v>
      </c>
      <c r="H1660" s="25">
        <v>783904</v>
      </c>
      <c r="I1660" s="25" t="s">
        <v>3060</v>
      </c>
      <c r="J1660" s="25">
        <v>2</v>
      </c>
      <c r="K1660" s="25">
        <v>2</v>
      </c>
      <c r="L1660" s="25">
        <f t="shared" si="193"/>
        <v>0</v>
      </c>
      <c r="M1660" s="25" t="s">
        <v>2237</v>
      </c>
      <c r="N1660" s="45">
        <v>45871</v>
      </c>
      <c r="O1660" s="54">
        <v>48576</v>
      </c>
      <c r="P1660" s="25" t="s">
        <v>209</v>
      </c>
      <c r="Q1660" s="25" t="s">
        <v>1131</v>
      </c>
      <c r="R1660" s="25" t="s">
        <v>1131</v>
      </c>
      <c r="S1660" s="3">
        <v>-20</v>
      </c>
      <c r="T1660" s="55"/>
      <c r="U1660" s="25" t="s">
        <v>19</v>
      </c>
      <c r="V1660" s="25" t="str">
        <f>VLOOKUP(P1660,'Customer List'!B:C,2,)</f>
        <v>Delhi</v>
      </c>
      <c r="W1660" s="56"/>
      <c r="X1660" s="45"/>
      <c r="Y1660" s="25" t="str">
        <f t="shared" si="194"/>
        <v/>
      </c>
      <c r="Z1660" s="25" t="str">
        <f t="shared" si="195"/>
        <v>Saturday</v>
      </c>
      <c r="AA1660" s="25" t="str">
        <f t="shared" si="196"/>
        <v/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hidden="1" x14ac:dyDescent="0.25">
      <c r="A1661" s="25">
        <f t="shared" si="198"/>
        <v>1660</v>
      </c>
      <c r="B1661" s="25" t="s">
        <v>2164</v>
      </c>
      <c r="C1661" s="45">
        <v>45863</v>
      </c>
      <c r="D1661" s="45">
        <v>45869</v>
      </c>
      <c r="E1661" s="8">
        <v>37.799999999999997</v>
      </c>
      <c r="F1661" s="8">
        <f t="shared" si="192"/>
        <v>3326.3999999999996</v>
      </c>
      <c r="G1661" s="54">
        <f t="shared" si="197"/>
        <v>3326.3999999999996</v>
      </c>
      <c r="H1661" s="25">
        <v>784002</v>
      </c>
      <c r="I1661" s="25" t="s">
        <v>3061</v>
      </c>
      <c r="J1661" s="25">
        <v>1</v>
      </c>
      <c r="K1661" s="25">
        <v>1</v>
      </c>
      <c r="L1661" s="25">
        <f t="shared" si="193"/>
        <v>0</v>
      </c>
      <c r="M1661" s="25" t="s">
        <v>2191</v>
      </c>
      <c r="N1661" s="45">
        <v>45871</v>
      </c>
      <c r="O1661" s="54">
        <v>5859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94"/>
        <v>2</v>
      </c>
      <c r="Z1661" s="25" t="str">
        <f t="shared" si="195"/>
        <v>Saturday</v>
      </c>
      <c r="AA1661" s="25" t="str">
        <f t="shared" si="196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hidden="1" x14ac:dyDescent="0.25">
      <c r="A1662" s="25">
        <f t="shared" si="198"/>
        <v>1661</v>
      </c>
      <c r="B1662" s="25" t="s">
        <v>2164</v>
      </c>
      <c r="C1662" s="45">
        <v>45863</v>
      </c>
      <c r="D1662" s="45">
        <v>45869</v>
      </c>
      <c r="E1662" s="8">
        <v>152.6</v>
      </c>
      <c r="F1662" s="8">
        <f t="shared" si="192"/>
        <v>13428.8</v>
      </c>
      <c r="G1662" s="54">
        <f t="shared" si="197"/>
        <v>13428.8</v>
      </c>
      <c r="H1662" s="25">
        <v>788902</v>
      </c>
      <c r="I1662" s="25" t="s">
        <v>3062</v>
      </c>
      <c r="J1662" s="25">
        <v>1</v>
      </c>
      <c r="K1662" s="25">
        <v>1</v>
      </c>
      <c r="L1662" s="25">
        <f t="shared" si="193"/>
        <v>0</v>
      </c>
      <c r="M1662" s="25" t="s">
        <v>2191</v>
      </c>
      <c r="N1662" s="45">
        <v>45871</v>
      </c>
      <c r="O1662" s="54">
        <v>23653</v>
      </c>
      <c r="P1662" s="25" t="s">
        <v>1909</v>
      </c>
      <c r="Q1662" s="25">
        <v>58153982773</v>
      </c>
      <c r="R1662" s="25" t="s">
        <v>41</v>
      </c>
      <c r="S1662" s="3">
        <v>-20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94"/>
        <v>2</v>
      </c>
      <c r="Z1662" s="25" t="str">
        <f t="shared" si="195"/>
        <v>Saturday</v>
      </c>
      <c r="AA1662" s="25" t="str">
        <f t="shared" si="196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hidden="1" x14ac:dyDescent="0.25">
      <c r="A1663" s="25">
        <f t="shared" si="198"/>
        <v>1662</v>
      </c>
      <c r="B1663" s="25" t="s">
        <v>2164</v>
      </c>
      <c r="C1663" s="45">
        <v>45863</v>
      </c>
      <c r="D1663" s="45">
        <v>45869</v>
      </c>
      <c r="E1663" s="8">
        <v>160.30000000000001</v>
      </c>
      <c r="F1663" s="8">
        <f t="shared" si="192"/>
        <v>14106.400000000001</v>
      </c>
      <c r="G1663" s="54">
        <f t="shared" si="197"/>
        <v>14106.400000000001</v>
      </c>
      <c r="H1663" s="25">
        <v>914204</v>
      </c>
      <c r="I1663" s="25" t="s">
        <v>3063</v>
      </c>
      <c r="J1663" s="25">
        <v>1</v>
      </c>
      <c r="K1663" s="25">
        <v>1</v>
      </c>
      <c r="L1663" s="25">
        <f t="shared" si="193"/>
        <v>0</v>
      </c>
      <c r="M1663" s="25" t="s">
        <v>2195</v>
      </c>
      <c r="N1663" s="45">
        <v>45871</v>
      </c>
      <c r="O1663" s="54">
        <v>24045</v>
      </c>
      <c r="P1663" s="25" t="s">
        <v>173</v>
      </c>
      <c r="Q1663" s="25">
        <v>58153982821</v>
      </c>
      <c r="R1663" s="25" t="s">
        <v>41</v>
      </c>
      <c r="S1663" s="3">
        <v>4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194"/>
        <v>2</v>
      </c>
      <c r="Z1663" s="25" t="str">
        <f t="shared" si="195"/>
        <v>Saturday</v>
      </c>
      <c r="AA1663" s="25" t="str">
        <f t="shared" si="196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hidden="1" x14ac:dyDescent="0.25">
      <c r="A1664" s="25">
        <f t="shared" si="198"/>
        <v>1663</v>
      </c>
      <c r="B1664" s="25" t="s">
        <v>2177</v>
      </c>
      <c r="C1664" s="45">
        <v>45863</v>
      </c>
      <c r="D1664" s="45">
        <v>45869</v>
      </c>
      <c r="E1664" s="8">
        <v>291</v>
      </c>
      <c r="F1664" s="8">
        <f t="shared" si="192"/>
        <v>25608</v>
      </c>
      <c r="G1664" s="54">
        <f t="shared" si="197"/>
        <v>25608</v>
      </c>
      <c r="H1664" s="25" t="s">
        <v>2165</v>
      </c>
      <c r="I1664" s="25" t="s">
        <v>4419</v>
      </c>
      <c r="J1664" s="25">
        <v>1</v>
      </c>
      <c r="K1664" s="25">
        <v>1</v>
      </c>
      <c r="L1664" s="25">
        <f t="shared" si="193"/>
        <v>0</v>
      </c>
      <c r="M1664" s="25" t="s">
        <v>2312</v>
      </c>
      <c r="N1664" s="45">
        <v>45877</v>
      </c>
      <c r="O1664" s="54">
        <v>39425</v>
      </c>
      <c r="P1664" s="25" t="s">
        <v>17</v>
      </c>
      <c r="Q1664" s="25" t="s">
        <v>2078</v>
      </c>
      <c r="R1664" s="25" t="s">
        <v>638</v>
      </c>
      <c r="S1664" s="3">
        <v>-20</v>
      </c>
      <c r="T1664" s="55"/>
      <c r="U1664" s="25" t="s">
        <v>321</v>
      </c>
      <c r="V1664" s="25" t="str">
        <f>VLOOKUP(P1664,'Customer List'!B:C,2,)</f>
        <v>Delhi</v>
      </c>
      <c r="W1664" s="56"/>
      <c r="X1664" s="45">
        <v>45877</v>
      </c>
      <c r="Y1664" s="25">
        <f t="shared" si="194"/>
        <v>0</v>
      </c>
      <c r="Z1664" s="25" t="str">
        <f t="shared" si="195"/>
        <v>Friday</v>
      </c>
      <c r="AA1664" s="25" t="str">
        <f t="shared" si="196"/>
        <v>Friday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hidden="1" x14ac:dyDescent="0.25">
      <c r="A1665" s="25">
        <f t="shared" si="198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92"/>
        <v>32912</v>
      </c>
      <c r="G1665" s="54">
        <f t="shared" si="197"/>
        <v>32912</v>
      </c>
      <c r="H1665" s="25" t="s">
        <v>2166</v>
      </c>
      <c r="I1665" s="25" t="s">
        <v>4420</v>
      </c>
      <c r="J1665" s="25">
        <v>1</v>
      </c>
      <c r="K1665" s="25">
        <v>1</v>
      </c>
      <c r="L1665" s="25">
        <f t="shared" si="193"/>
        <v>0</v>
      </c>
      <c r="M1665" s="25" t="s">
        <v>2297</v>
      </c>
      <c r="N1665" s="45">
        <v>45875</v>
      </c>
      <c r="O1665" s="54">
        <v>44642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94"/>
        <v>0</v>
      </c>
      <c r="Z1665" s="25" t="str">
        <f t="shared" si="195"/>
        <v>Wednesday</v>
      </c>
      <c r="AA1665" s="25" t="str">
        <f t="shared" si="196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hidden="1" x14ac:dyDescent="0.25">
      <c r="A1666" s="25">
        <f t="shared" si="198"/>
        <v>1665</v>
      </c>
      <c r="B1666" s="25" t="s">
        <v>2177</v>
      </c>
      <c r="C1666" s="45">
        <v>45863</v>
      </c>
      <c r="D1666" s="45">
        <v>45869</v>
      </c>
      <c r="E1666" s="8">
        <v>374</v>
      </c>
      <c r="F1666" s="8">
        <f t="shared" si="192"/>
        <v>32912</v>
      </c>
      <c r="G1666" s="54">
        <f t="shared" si="197"/>
        <v>32912</v>
      </c>
      <c r="H1666" s="25" t="s">
        <v>2167</v>
      </c>
      <c r="I1666" s="25" t="s">
        <v>4421</v>
      </c>
      <c r="J1666" s="25">
        <v>1</v>
      </c>
      <c r="K1666" s="25">
        <v>1</v>
      </c>
      <c r="L1666" s="25">
        <f t="shared" si="193"/>
        <v>0</v>
      </c>
      <c r="M1666" s="25" t="s">
        <v>2297</v>
      </c>
      <c r="N1666" s="45">
        <v>45875</v>
      </c>
      <c r="O1666" s="54">
        <v>44642.400000000001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si="194"/>
        <v>0</v>
      </c>
      <c r="Z1666" s="25" t="str">
        <f t="shared" si="195"/>
        <v>Wednesday</v>
      </c>
      <c r="AA1666" s="25" t="str">
        <f t="shared" si="196"/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hidden="1" x14ac:dyDescent="0.25">
      <c r="A1667" s="25">
        <f t="shared" si="198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ref="F1667:F1731" si="199">IF(AB1667="DOLLAR",E1667*88,E1667)</f>
        <v>17688</v>
      </c>
      <c r="G1667" s="54">
        <f t="shared" si="197"/>
        <v>17688</v>
      </c>
      <c r="H1667" s="25" t="s">
        <v>753</v>
      </c>
      <c r="I1667" s="25" t="s">
        <v>4153</v>
      </c>
      <c r="J1667" s="25">
        <v>1</v>
      </c>
      <c r="K1667" s="25">
        <v>1</v>
      </c>
      <c r="L1667" s="25">
        <f t="shared" ref="L1667:L1730" si="200">J1667-K1667</f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ref="Y1667:Y1730" si="201">IF(X1667="", "", X1667-N1667)</f>
        <v>0</v>
      </c>
      <c r="Z1667" s="25" t="str">
        <f t="shared" ref="Z1667:Z1730" si="202">IF(N1667="", "", TEXT(N1667, "dddd"))</f>
        <v>Wednesday</v>
      </c>
      <c r="AA1667" s="25" t="str">
        <f t="shared" ref="AA1667:AA1730" si="203">IF(X1667="", "", TEXT(X1667, "dddd"))</f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hidden="1" x14ac:dyDescent="0.25">
      <c r="A1668" s="25">
        <f t="shared" si="198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9"/>
        <v>17688</v>
      </c>
      <c r="G1668" s="54">
        <f t="shared" si="197"/>
        <v>17688</v>
      </c>
      <c r="H1668" s="25" t="s">
        <v>2168</v>
      </c>
      <c r="I1668" s="25" t="s">
        <v>4422</v>
      </c>
      <c r="J1668" s="25">
        <v>1</v>
      </c>
      <c r="K1668" s="25">
        <v>1</v>
      </c>
      <c r="L1668" s="25">
        <f t="shared" si="200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01"/>
        <v>0</v>
      </c>
      <c r="Z1668" s="25" t="str">
        <f t="shared" si="202"/>
        <v>Wednesday</v>
      </c>
      <c r="AA1668" s="25" t="str">
        <f t="shared" si="203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hidden="1" x14ac:dyDescent="0.25">
      <c r="A1669" s="25">
        <f t="shared" si="198"/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9"/>
        <v>17688</v>
      </c>
      <c r="G1669" s="54">
        <f t="shared" ref="G1669:G1732" si="204">F1669*J1669</f>
        <v>17688</v>
      </c>
      <c r="H1669" s="25" t="s">
        <v>2169</v>
      </c>
      <c r="I1669" s="25" t="s">
        <v>4423</v>
      </c>
      <c r="J1669" s="25">
        <v>1</v>
      </c>
      <c r="K1669" s="25">
        <v>1</v>
      </c>
      <c r="L1669" s="25">
        <f t="shared" si="200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201"/>
        <v>0</v>
      </c>
      <c r="Z1669" s="25" t="str">
        <f t="shared" si="202"/>
        <v>Wednesday</v>
      </c>
      <c r="AA1669" s="25" t="str">
        <f t="shared" si="203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hidden="1" x14ac:dyDescent="0.25">
      <c r="A1670" s="25">
        <f t="shared" ref="A1670:A1733" si="205">A1669+1</f>
        <v>1669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199"/>
        <v>17688</v>
      </c>
      <c r="G1670" s="54">
        <f t="shared" si="204"/>
        <v>17688</v>
      </c>
      <c r="H1670" s="25" t="s">
        <v>756</v>
      </c>
      <c r="I1670" s="25" t="s">
        <v>4154</v>
      </c>
      <c r="J1670" s="25">
        <v>1</v>
      </c>
      <c r="K1670" s="25">
        <v>1</v>
      </c>
      <c r="L1670" s="25">
        <f t="shared" si="200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01"/>
        <v>0</v>
      </c>
      <c r="Z1670" s="25" t="str">
        <f t="shared" si="202"/>
        <v>Wednesday</v>
      </c>
      <c r="AA1670" s="25" t="str">
        <f t="shared" si="203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hidden="1" x14ac:dyDescent="0.25">
      <c r="A1671" s="25">
        <f t="shared" si="205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9"/>
        <v>51216</v>
      </c>
      <c r="G1671" s="54">
        <f t="shared" si="204"/>
        <v>51216</v>
      </c>
      <c r="H1671" s="25" t="s">
        <v>2170</v>
      </c>
      <c r="I1671" s="25" t="s">
        <v>4424</v>
      </c>
      <c r="J1671" s="25">
        <v>1</v>
      </c>
      <c r="K1671" s="25">
        <v>1</v>
      </c>
      <c r="L1671" s="25">
        <f t="shared" si="200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201"/>
        <v>2</v>
      </c>
      <c r="Z1671" s="25" t="str">
        <f t="shared" si="202"/>
        <v>Saturday</v>
      </c>
      <c r="AA1671" s="25" t="str">
        <f t="shared" si="203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hidden="1" x14ac:dyDescent="0.25">
      <c r="A1672" s="25">
        <f t="shared" si="205"/>
        <v>1671</v>
      </c>
      <c r="B1672" s="25" t="s">
        <v>2177</v>
      </c>
      <c r="C1672" s="45">
        <v>45863</v>
      </c>
      <c r="D1672" s="45">
        <v>45869</v>
      </c>
      <c r="E1672" s="8">
        <v>582</v>
      </c>
      <c r="F1672" s="8">
        <f t="shared" si="199"/>
        <v>51216</v>
      </c>
      <c r="G1672" s="54">
        <f t="shared" si="204"/>
        <v>51216</v>
      </c>
      <c r="H1672" s="25" t="s">
        <v>2171</v>
      </c>
      <c r="I1672" s="25" t="s">
        <v>4424</v>
      </c>
      <c r="J1672" s="25">
        <v>1</v>
      </c>
      <c r="K1672" s="25">
        <v>1</v>
      </c>
      <c r="L1672" s="25">
        <f t="shared" si="200"/>
        <v>0</v>
      </c>
      <c r="M1672" s="25" t="s">
        <v>2181</v>
      </c>
      <c r="N1672" s="45">
        <v>45871</v>
      </c>
      <c r="O1672" s="54">
        <v>71136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201"/>
        <v>2</v>
      </c>
      <c r="Z1672" s="25" t="str">
        <f t="shared" si="202"/>
        <v>Saturday</v>
      </c>
      <c r="AA1672" s="25" t="str">
        <f t="shared" si="203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hidden="1" x14ac:dyDescent="0.25">
      <c r="A1673" s="25">
        <f t="shared" si="205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9"/>
        <v>145112</v>
      </c>
      <c r="G1673" s="54">
        <f t="shared" si="204"/>
        <v>145112</v>
      </c>
      <c r="H1673" s="25" t="s">
        <v>2172</v>
      </c>
      <c r="I1673" s="25" t="s">
        <v>4425</v>
      </c>
      <c r="J1673" s="25">
        <v>1</v>
      </c>
      <c r="K1673" s="25">
        <v>1</v>
      </c>
      <c r="L1673" s="25">
        <f t="shared" si="200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01"/>
        <v>2</v>
      </c>
      <c r="Z1673" s="25" t="str">
        <f t="shared" si="202"/>
        <v>Saturday</v>
      </c>
      <c r="AA1673" s="25" t="str">
        <f t="shared" si="203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hidden="1" x14ac:dyDescent="0.25">
      <c r="A1674" s="25">
        <f t="shared" si="205"/>
        <v>1673</v>
      </c>
      <c r="B1674" s="25" t="s">
        <v>2177</v>
      </c>
      <c r="C1674" s="45">
        <v>45863</v>
      </c>
      <c r="D1674" s="45">
        <v>45869</v>
      </c>
      <c r="E1674" s="8">
        <v>1649</v>
      </c>
      <c r="F1674" s="8">
        <f t="shared" si="199"/>
        <v>145112</v>
      </c>
      <c r="G1674" s="54">
        <f t="shared" si="204"/>
        <v>145112</v>
      </c>
      <c r="H1674" s="25" t="s">
        <v>2173</v>
      </c>
      <c r="I1674" s="25" t="s">
        <v>4426</v>
      </c>
      <c r="J1674" s="25">
        <v>1</v>
      </c>
      <c r="K1674" s="25">
        <v>1</v>
      </c>
      <c r="L1674" s="25">
        <f t="shared" si="200"/>
        <v>0</v>
      </c>
      <c r="M1674" s="25" t="s">
        <v>2181</v>
      </c>
      <c r="N1674" s="45">
        <v>45871</v>
      </c>
      <c r="O1674" s="54">
        <v>201438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01"/>
        <v>2</v>
      </c>
      <c r="Z1674" s="25" t="str">
        <f t="shared" si="202"/>
        <v>Saturday</v>
      </c>
      <c r="AA1674" s="25" t="str">
        <f t="shared" si="203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hidden="1" x14ac:dyDescent="0.25">
      <c r="A1675" s="25">
        <f t="shared" si="205"/>
        <v>1674</v>
      </c>
      <c r="B1675" s="25" t="s">
        <v>2177</v>
      </c>
      <c r="C1675" s="45">
        <v>45863</v>
      </c>
      <c r="D1675" s="45">
        <v>45869</v>
      </c>
      <c r="E1675" s="8">
        <v>55</v>
      </c>
      <c r="F1675" s="8">
        <f t="shared" si="199"/>
        <v>4840</v>
      </c>
      <c r="G1675" s="54">
        <f t="shared" si="204"/>
        <v>4840</v>
      </c>
      <c r="H1675" s="25" t="s">
        <v>2174</v>
      </c>
      <c r="I1675" s="25" t="s">
        <v>4427</v>
      </c>
      <c r="J1675" s="25">
        <v>1</v>
      </c>
      <c r="K1675" s="25">
        <v>1</v>
      </c>
      <c r="L1675" s="25">
        <f t="shared" si="200"/>
        <v>0</v>
      </c>
      <c r="M1675" s="25" t="s">
        <v>2200</v>
      </c>
      <c r="N1675" s="45">
        <v>45871</v>
      </c>
      <c r="O1675" s="54">
        <v>9360</v>
      </c>
      <c r="P1675" s="25" t="s">
        <v>2176</v>
      </c>
      <c r="Q1675" s="25">
        <v>58153983764</v>
      </c>
      <c r="R1675" s="25" t="s">
        <v>41</v>
      </c>
      <c r="S1675" s="3">
        <v>-20</v>
      </c>
      <c r="T1675" s="55"/>
      <c r="U1675" s="25" t="s">
        <v>321</v>
      </c>
      <c r="V1675" s="25" t="str">
        <f>VLOOKUP(P1675,'Customer List'!B:C,2,)</f>
        <v>Hyderabad</v>
      </c>
      <c r="W1675" s="56"/>
      <c r="X1675" s="45">
        <v>45873</v>
      </c>
      <c r="Y1675" s="25">
        <f t="shared" si="201"/>
        <v>2</v>
      </c>
      <c r="Z1675" s="25" t="str">
        <f t="shared" si="202"/>
        <v>Saturday</v>
      </c>
      <c r="AA1675" s="25" t="str">
        <f t="shared" si="203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hidden="1" x14ac:dyDescent="0.25">
      <c r="A1676" s="25">
        <f t="shared" si="205"/>
        <v>1675</v>
      </c>
      <c r="B1676" s="25" t="s">
        <v>2177</v>
      </c>
      <c r="C1676" s="45">
        <v>45863</v>
      </c>
      <c r="D1676" s="45">
        <v>45869</v>
      </c>
      <c r="E1676" s="8">
        <v>393</v>
      </c>
      <c r="F1676" s="8">
        <f t="shared" si="199"/>
        <v>34584</v>
      </c>
      <c r="G1676" s="54">
        <f t="shared" si="204"/>
        <v>34584</v>
      </c>
      <c r="H1676" s="25" t="s">
        <v>2175</v>
      </c>
      <c r="I1676" s="25" t="s">
        <v>4692</v>
      </c>
      <c r="J1676" s="25">
        <v>1</v>
      </c>
      <c r="K1676" s="25">
        <v>1</v>
      </c>
      <c r="L1676" s="25">
        <f t="shared" si="200"/>
        <v>0</v>
      </c>
      <c r="M1676" s="25" t="s">
        <v>2297</v>
      </c>
      <c r="N1676" s="45">
        <v>45875</v>
      </c>
      <c r="O1676" s="54">
        <v>46983.199999999997</v>
      </c>
      <c r="P1676" s="25" t="s">
        <v>43</v>
      </c>
      <c r="Q1676" s="25" t="s">
        <v>2078</v>
      </c>
      <c r="R1676" s="25" t="s">
        <v>849</v>
      </c>
      <c r="S1676" s="3">
        <v>4</v>
      </c>
      <c r="T1676" s="55"/>
      <c r="U1676" s="25" t="s">
        <v>321</v>
      </c>
      <c r="V1676" s="25" t="str">
        <f>VLOOKUP(P1676,'Customer List'!B:C,2,)</f>
        <v>Faridabad</v>
      </c>
      <c r="W1676" s="56"/>
      <c r="X1676" s="45">
        <v>45875</v>
      </c>
      <c r="Y1676" s="25">
        <f t="shared" si="201"/>
        <v>0</v>
      </c>
      <c r="Z1676" s="25" t="str">
        <f t="shared" si="202"/>
        <v>Wednesday</v>
      </c>
      <c r="AA1676" s="25" t="str">
        <f t="shared" si="203"/>
        <v>Wednesday</v>
      </c>
      <c r="AB1676" s="25" t="str">
        <f>VLOOKUP(U1676,'Currency Sheet'!A:C,3,)</f>
        <v>DOLLAR</v>
      </c>
      <c r="AC1676" s="67" t="str">
        <f>VLOOKUP(P1676,'Customer List'!B:D,3,)</f>
        <v>Local</v>
      </c>
    </row>
    <row r="1677" spans="1:29" hidden="1" x14ac:dyDescent="0.25">
      <c r="A1677" s="25">
        <f t="shared" si="205"/>
        <v>1676</v>
      </c>
      <c r="B1677" s="25">
        <v>194911</v>
      </c>
      <c r="C1677" s="45">
        <v>45867</v>
      </c>
      <c r="D1677" s="45">
        <v>45870</v>
      </c>
      <c r="E1677" s="8">
        <v>285</v>
      </c>
      <c r="F1677" s="8">
        <f t="shared" si="199"/>
        <v>25080</v>
      </c>
      <c r="G1677" s="54">
        <f t="shared" si="204"/>
        <v>25080</v>
      </c>
      <c r="H1677" s="25" t="s">
        <v>2202</v>
      </c>
      <c r="I1677" s="25"/>
      <c r="J1677" s="25">
        <v>1</v>
      </c>
      <c r="K1677" s="25">
        <v>1</v>
      </c>
      <c r="L1677" s="25">
        <f t="shared" si="200"/>
        <v>0</v>
      </c>
      <c r="M1677" s="25" t="s">
        <v>2243</v>
      </c>
      <c r="N1677" s="45">
        <v>45873</v>
      </c>
      <c r="O1677" s="54">
        <v>47430</v>
      </c>
      <c r="P1677" s="25" t="s">
        <v>333</v>
      </c>
      <c r="Q1677" s="25">
        <v>58154040324</v>
      </c>
      <c r="R1677" s="25" t="s">
        <v>41</v>
      </c>
      <c r="S1677" s="3">
        <v>4</v>
      </c>
      <c r="T1677" s="55"/>
      <c r="U1677" s="25" t="s">
        <v>2797</v>
      </c>
      <c r="V1677" s="25" t="str">
        <f>VLOOKUP(P1677,'Customer List'!B:C,2,)</f>
        <v>Banglore</v>
      </c>
      <c r="W1677" s="56"/>
      <c r="X1677" s="45">
        <v>45874</v>
      </c>
      <c r="Y1677" s="25">
        <f t="shared" si="201"/>
        <v>1</v>
      </c>
      <c r="Z1677" s="25" t="str">
        <f t="shared" si="202"/>
        <v>Monday</v>
      </c>
      <c r="AA1677" s="25" t="str">
        <f t="shared" si="203"/>
        <v>Tuesday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hidden="1" x14ac:dyDescent="0.25">
      <c r="A1678" s="25">
        <f t="shared" si="205"/>
        <v>1677</v>
      </c>
      <c r="B1678" s="25">
        <v>194911</v>
      </c>
      <c r="C1678" s="45">
        <v>45867</v>
      </c>
      <c r="D1678" s="45">
        <v>45870</v>
      </c>
      <c r="E1678" s="8">
        <v>391</v>
      </c>
      <c r="F1678" s="8">
        <f t="shared" si="199"/>
        <v>34408</v>
      </c>
      <c r="G1678" s="54">
        <f t="shared" si="204"/>
        <v>34408</v>
      </c>
      <c r="H1678" s="25" t="s">
        <v>2203</v>
      </c>
      <c r="I1678" s="25"/>
      <c r="J1678" s="25">
        <v>1</v>
      </c>
      <c r="K1678" s="25">
        <v>1</v>
      </c>
      <c r="L1678" s="25">
        <f t="shared" si="200"/>
        <v>0</v>
      </c>
      <c r="M1678" s="25" t="s">
        <v>2242</v>
      </c>
      <c r="N1678" s="45">
        <v>45873</v>
      </c>
      <c r="O1678" s="54">
        <v>64983.8</v>
      </c>
      <c r="P1678" s="25" t="s">
        <v>2205</v>
      </c>
      <c r="Q1678" s="25">
        <v>58154040011</v>
      </c>
      <c r="R1678" s="25" t="s">
        <v>41</v>
      </c>
      <c r="S1678" s="3">
        <v>4</v>
      </c>
      <c r="T1678" s="55"/>
      <c r="U1678" s="25" t="s">
        <v>2797</v>
      </c>
      <c r="V1678" s="25" t="e">
        <f>VLOOKUP(P1678,'Customer List'!B:C,2,)</f>
        <v>#N/A</v>
      </c>
      <c r="W1678" s="56"/>
      <c r="X1678" s="45">
        <v>45874</v>
      </c>
      <c r="Y1678" s="25">
        <f t="shared" si="201"/>
        <v>1</v>
      </c>
      <c r="Z1678" s="25" t="str">
        <f t="shared" si="202"/>
        <v>Monday</v>
      </c>
      <c r="AA1678" s="25" t="str">
        <f t="shared" si="203"/>
        <v>Tuesday</v>
      </c>
      <c r="AB1678" s="25" t="str">
        <f>VLOOKUP(U1678,'Currency Sheet'!A:C,3,)</f>
        <v>DOLLAR</v>
      </c>
      <c r="AC1678" s="67" t="e">
        <f>VLOOKUP(P1678,'Customer List'!B:D,3,)</f>
        <v>#N/A</v>
      </c>
    </row>
    <row r="1679" spans="1:29" hidden="1" x14ac:dyDescent="0.25">
      <c r="A1679" s="25">
        <f t="shared" si="205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si="199"/>
        <v>9926.4</v>
      </c>
      <c r="G1679" s="54">
        <f t="shared" si="204"/>
        <v>9926.4</v>
      </c>
      <c r="H1679" s="25">
        <v>41003</v>
      </c>
      <c r="I1679" s="25" t="s">
        <v>4155</v>
      </c>
      <c r="J1679" s="25">
        <v>1</v>
      </c>
      <c r="K1679" s="25"/>
      <c r="L1679" s="25">
        <f t="shared" si="200"/>
        <v>1</v>
      </c>
      <c r="M1679" s="25"/>
      <c r="N1679" s="45"/>
      <c r="O1679" s="54"/>
      <c r="P1679" s="25" t="s">
        <v>1149</v>
      </c>
      <c r="Q1679" s="25"/>
      <c r="R1679" s="25"/>
      <c r="S1679" s="3" t="s">
        <v>300</v>
      </c>
      <c r="T1679" s="55"/>
      <c r="U1679" s="25" t="s">
        <v>508</v>
      </c>
      <c r="V1679" s="25" t="str">
        <f>VLOOKUP(P1679,'Customer List'!B:C,2,)</f>
        <v>STOCK</v>
      </c>
      <c r="W1679" s="56" t="s">
        <v>1149</v>
      </c>
      <c r="X1679" s="45"/>
      <c r="Y1679" s="25" t="str">
        <f t="shared" si="201"/>
        <v/>
      </c>
      <c r="Z1679" s="25" t="str">
        <f t="shared" si="202"/>
        <v/>
      </c>
      <c r="AA1679" s="25" t="str">
        <f t="shared" si="203"/>
        <v/>
      </c>
      <c r="AB1679" s="25" t="str">
        <f>VLOOKUP(U1679,'Currency Sheet'!A:C,3,)</f>
        <v>DOLLAR</v>
      </c>
      <c r="AC1679" s="67" t="str">
        <f>VLOOKUP(P1679,'Customer List'!B:D,3,)</f>
        <v>STOCK</v>
      </c>
    </row>
    <row r="1680" spans="1:29" hidden="1" x14ac:dyDescent="0.25">
      <c r="A1680" s="25">
        <f t="shared" si="205"/>
        <v>1679</v>
      </c>
      <c r="B1680" s="25" t="s">
        <v>14</v>
      </c>
      <c r="C1680" s="45">
        <v>45870</v>
      </c>
      <c r="D1680" s="45">
        <v>45870</v>
      </c>
      <c r="E1680" s="8">
        <v>112.8</v>
      </c>
      <c r="F1680" s="8">
        <f t="shared" ref="F1680" si="206">IF(AB1680="DOLLAR",E1680*88,E1680)</f>
        <v>9926.4</v>
      </c>
      <c r="G1680" s="54">
        <f t="shared" si="204"/>
        <v>39705.599999999999</v>
      </c>
      <c r="H1680" s="25">
        <v>41003</v>
      </c>
      <c r="I1680" s="25" t="s">
        <v>4155</v>
      </c>
      <c r="J1680" s="25">
        <v>4</v>
      </c>
      <c r="K1680" s="25">
        <v>4</v>
      </c>
      <c r="L1680" s="25">
        <f t="shared" si="200"/>
        <v>0</v>
      </c>
      <c r="M1680" s="25" t="s">
        <v>3462</v>
      </c>
      <c r="N1680" s="45">
        <v>45911</v>
      </c>
      <c r="O1680" s="54">
        <f>16391.25*4</f>
        <v>65565</v>
      </c>
      <c r="P1680" s="25" t="s">
        <v>3458</v>
      </c>
      <c r="Q1680" s="25">
        <v>58155546610</v>
      </c>
      <c r="R1680" s="25" t="s">
        <v>41</v>
      </c>
      <c r="S1680" s="3" t="s">
        <v>300</v>
      </c>
      <c r="T1680" s="55"/>
      <c r="U1680" s="25" t="s">
        <v>508</v>
      </c>
      <c r="V1680" s="25" t="str">
        <f>VLOOKUP(P1680,'Customer List'!B:C,2,)</f>
        <v>Banglore</v>
      </c>
      <c r="W1680" s="56"/>
      <c r="X1680" s="45">
        <v>45912</v>
      </c>
      <c r="Y1680" s="25">
        <f t="shared" si="201"/>
        <v>1</v>
      </c>
      <c r="Z1680" s="25" t="str">
        <f t="shared" si="202"/>
        <v>Thursday</v>
      </c>
      <c r="AA1680" s="25" t="str">
        <f t="shared" si="203"/>
        <v>Friday</v>
      </c>
      <c r="AB1680" s="25" t="str">
        <f>VLOOKUP(U1680,'Currency Sheet'!A:C,3,)</f>
        <v>DOLLAR</v>
      </c>
      <c r="AC1680" s="67" t="str">
        <f>VLOOKUP(P1680,'Customer List'!B:D,3,)</f>
        <v>OutStation</v>
      </c>
    </row>
    <row r="1681" spans="1:29" hidden="1" x14ac:dyDescent="0.25">
      <c r="A1681" s="25">
        <f t="shared" si="205"/>
        <v>1680</v>
      </c>
      <c r="B1681" s="25" t="s">
        <v>14</v>
      </c>
      <c r="C1681" s="45">
        <v>45870</v>
      </c>
      <c r="D1681" s="45">
        <v>45870</v>
      </c>
      <c r="E1681" s="8">
        <v>27.2</v>
      </c>
      <c r="F1681" s="8">
        <f t="shared" si="199"/>
        <v>2393.6</v>
      </c>
      <c r="G1681" s="54">
        <f t="shared" si="204"/>
        <v>2393.6</v>
      </c>
      <c r="H1681" s="25" t="s">
        <v>2206</v>
      </c>
      <c r="I1681" s="25"/>
      <c r="J1681" s="25">
        <v>1</v>
      </c>
      <c r="K1681" s="25">
        <v>1</v>
      </c>
      <c r="L1681" s="25">
        <f t="shared" si="200"/>
        <v>0</v>
      </c>
      <c r="M1681" s="25" t="s">
        <v>2353</v>
      </c>
      <c r="N1681" s="45">
        <v>45881</v>
      </c>
      <c r="O1681" s="54">
        <v>3952.5</v>
      </c>
      <c r="P1681" s="25" t="s">
        <v>2273</v>
      </c>
      <c r="Q1681" s="25" t="s">
        <v>2078</v>
      </c>
      <c r="R1681" s="25" t="s">
        <v>849</v>
      </c>
      <c r="S1681" s="3" t="s">
        <v>300</v>
      </c>
      <c r="T1681" s="55"/>
      <c r="U1681" s="25" t="s">
        <v>508</v>
      </c>
      <c r="V1681" s="25" t="str">
        <f>VLOOKUP(P1681,'Customer List'!B:C,2,)</f>
        <v>Faridabad</v>
      </c>
      <c r="W1681" s="56"/>
      <c r="X1681" s="45">
        <v>45881</v>
      </c>
      <c r="Y1681" s="25">
        <f t="shared" si="201"/>
        <v>0</v>
      </c>
      <c r="Z1681" s="25" t="str">
        <f t="shared" si="202"/>
        <v>Tuesday</v>
      </c>
      <c r="AA1681" s="25" t="str">
        <f t="shared" si="203"/>
        <v>Tuesday</v>
      </c>
      <c r="AB1681" s="25" t="str">
        <f>VLOOKUP(U1681,'Currency Sheet'!A:C,3,)</f>
        <v>DOLLAR</v>
      </c>
      <c r="AC1681" s="67" t="str">
        <f>VLOOKUP(P1681,'Customer List'!B:D,3,)</f>
        <v>Local</v>
      </c>
    </row>
    <row r="1682" spans="1:29" hidden="1" x14ac:dyDescent="0.25">
      <c r="A1682" s="25">
        <f t="shared" si="205"/>
        <v>1681</v>
      </c>
      <c r="B1682" s="25" t="s">
        <v>2207</v>
      </c>
      <c r="C1682" s="45">
        <v>45868</v>
      </c>
      <c r="D1682" s="45">
        <v>45873</v>
      </c>
      <c r="E1682" s="8">
        <v>32.4</v>
      </c>
      <c r="F1682" s="8">
        <f t="shared" si="199"/>
        <v>2851.2</v>
      </c>
      <c r="G1682" s="54">
        <f t="shared" si="204"/>
        <v>2851.2</v>
      </c>
      <c r="H1682" s="25" t="s">
        <v>2208</v>
      </c>
      <c r="I1682" s="25"/>
      <c r="J1682" s="25">
        <v>1</v>
      </c>
      <c r="K1682" s="25">
        <v>1</v>
      </c>
      <c r="L1682" s="25">
        <f t="shared" si="200"/>
        <v>0</v>
      </c>
      <c r="M1682" s="25" t="s">
        <v>2428</v>
      </c>
      <c r="N1682" s="45">
        <v>45887</v>
      </c>
      <c r="O1682" s="54">
        <v>7281.25</v>
      </c>
      <c r="P1682" s="25" t="s">
        <v>1139</v>
      </c>
      <c r="Q1682" s="25">
        <v>58154519253</v>
      </c>
      <c r="R1682" s="25" t="s">
        <v>41</v>
      </c>
      <c r="S1682" s="3">
        <v>-20</v>
      </c>
      <c r="T1682" s="55"/>
      <c r="U1682" s="25" t="s">
        <v>521</v>
      </c>
      <c r="V1682" s="25" t="str">
        <f>VLOOKUP(P1682,'Customer List'!B:C,2,)</f>
        <v>Banglore</v>
      </c>
      <c r="W1682" s="56"/>
      <c r="X1682" s="45">
        <v>45888</v>
      </c>
      <c r="Y1682" s="25">
        <f t="shared" si="201"/>
        <v>1</v>
      </c>
      <c r="Z1682" s="25" t="str">
        <f t="shared" si="202"/>
        <v>Monday</v>
      </c>
      <c r="AA1682" s="25" t="str">
        <f t="shared" si="203"/>
        <v>Tuesday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hidden="1" x14ac:dyDescent="0.25">
      <c r="A1683" s="25">
        <f t="shared" si="205"/>
        <v>1682</v>
      </c>
      <c r="B1683" s="25" t="s">
        <v>2207</v>
      </c>
      <c r="C1683" s="45">
        <v>45868</v>
      </c>
      <c r="D1683" s="45">
        <v>45873</v>
      </c>
      <c r="E1683" s="8">
        <v>30</v>
      </c>
      <c r="F1683" s="8">
        <f t="shared" si="199"/>
        <v>2640</v>
      </c>
      <c r="G1683" s="54">
        <f t="shared" si="204"/>
        <v>5280</v>
      </c>
      <c r="H1683" s="25" t="s">
        <v>2209</v>
      </c>
      <c r="I1683" s="25"/>
      <c r="J1683" s="25">
        <v>2</v>
      </c>
      <c r="K1683" s="25">
        <v>2</v>
      </c>
      <c r="L1683" s="25">
        <f t="shared" si="200"/>
        <v>0</v>
      </c>
      <c r="M1683" s="25" t="s">
        <v>2244</v>
      </c>
      <c r="N1683" s="45">
        <v>45873</v>
      </c>
      <c r="O1683" s="54">
        <v>10150</v>
      </c>
      <c r="P1683" s="25" t="s">
        <v>2210</v>
      </c>
      <c r="Q1683" s="25">
        <v>58154046182</v>
      </c>
      <c r="R1683" s="25" t="s">
        <v>41</v>
      </c>
      <c r="S1683" s="3">
        <v>-20</v>
      </c>
      <c r="T1683" s="55"/>
      <c r="U1683" s="25" t="s">
        <v>521</v>
      </c>
      <c r="V1683" s="25" t="e">
        <f>VLOOKUP(P1683,'Customer List'!B:C,2,)</f>
        <v>#N/A</v>
      </c>
      <c r="W1683" s="56"/>
      <c r="X1683" s="45">
        <v>45875</v>
      </c>
      <c r="Y1683" s="25">
        <f t="shared" si="201"/>
        <v>2</v>
      </c>
      <c r="Z1683" s="25" t="str">
        <f t="shared" si="202"/>
        <v>Monday</v>
      </c>
      <c r="AA1683" s="25" t="str">
        <f t="shared" si="203"/>
        <v>Wednesday</v>
      </c>
      <c r="AB1683" s="25" t="str">
        <f>VLOOKUP(U1683,'Currency Sheet'!A:C,3,)</f>
        <v>DOLLAR</v>
      </c>
      <c r="AC1683" s="67" t="e">
        <f>VLOOKUP(P1683,'Customer List'!B:D,3,)</f>
        <v>#N/A</v>
      </c>
    </row>
    <row r="1684" spans="1:29" hidden="1" x14ac:dyDescent="0.25">
      <c r="A1684" s="25">
        <f t="shared" si="205"/>
        <v>1683</v>
      </c>
      <c r="B1684" s="25" t="s">
        <v>2211</v>
      </c>
      <c r="C1684" s="45">
        <v>45868</v>
      </c>
      <c r="D1684" s="45">
        <v>45873</v>
      </c>
      <c r="E1684" s="8">
        <v>23</v>
      </c>
      <c r="F1684" s="8">
        <f t="shared" si="199"/>
        <v>2024</v>
      </c>
      <c r="G1684" s="54">
        <f t="shared" si="204"/>
        <v>2024</v>
      </c>
      <c r="H1684" s="25" t="s">
        <v>2212</v>
      </c>
      <c r="I1684" s="25"/>
      <c r="J1684" s="25">
        <v>1</v>
      </c>
      <c r="K1684" s="25">
        <v>1</v>
      </c>
      <c r="L1684" s="25">
        <f t="shared" si="200"/>
        <v>0</v>
      </c>
      <c r="M1684" s="25" t="s">
        <v>3338</v>
      </c>
      <c r="N1684" s="45">
        <v>45903</v>
      </c>
      <c r="O1684" s="54">
        <v>5002.5</v>
      </c>
      <c r="P1684" s="25" t="s">
        <v>43</v>
      </c>
      <c r="Q1684" s="25" t="s">
        <v>2078</v>
      </c>
      <c r="R1684" s="25" t="s">
        <v>638</v>
      </c>
      <c r="S1684" s="3">
        <v>-20</v>
      </c>
      <c r="T1684" s="55"/>
      <c r="U1684" s="25" t="s">
        <v>521</v>
      </c>
      <c r="V1684" s="25" t="str">
        <f>VLOOKUP(P1684,'Customer List'!B:C,2,)</f>
        <v>Faridabad</v>
      </c>
      <c r="W1684" s="56"/>
      <c r="X1684" s="45"/>
      <c r="Y1684" s="25" t="str">
        <f t="shared" si="201"/>
        <v/>
      </c>
      <c r="Z1684" s="25" t="str">
        <f t="shared" si="202"/>
        <v>Wednesday</v>
      </c>
      <c r="AA1684" s="25" t="str">
        <f t="shared" si="203"/>
        <v/>
      </c>
      <c r="AB1684" s="25" t="str">
        <f>VLOOKUP(U1684,'Currency Sheet'!A:C,3,)</f>
        <v>DOLLAR</v>
      </c>
      <c r="AC1684" s="67" t="str">
        <f>VLOOKUP(P1684,'Customer List'!B:D,3,)</f>
        <v>Local</v>
      </c>
    </row>
    <row r="1685" spans="1:29" hidden="1" x14ac:dyDescent="0.25">
      <c r="A1685" s="25">
        <f t="shared" si="205"/>
        <v>1684</v>
      </c>
      <c r="B1685" s="25" t="s">
        <v>2213</v>
      </c>
      <c r="C1685" s="45">
        <v>45868</v>
      </c>
      <c r="D1685" s="45">
        <v>45873</v>
      </c>
      <c r="E1685" s="8">
        <v>238.8</v>
      </c>
      <c r="F1685" s="8">
        <f t="shared" si="199"/>
        <v>21014.400000000001</v>
      </c>
      <c r="G1685" s="54">
        <f t="shared" si="204"/>
        <v>42028.800000000003</v>
      </c>
      <c r="H1685" s="25" t="s">
        <v>2214</v>
      </c>
      <c r="I1685" s="25"/>
      <c r="J1685" s="25">
        <v>2</v>
      </c>
      <c r="K1685" s="25">
        <v>2</v>
      </c>
      <c r="L1685" s="25">
        <f t="shared" si="200"/>
        <v>0</v>
      </c>
      <c r="M1685" s="25" t="s">
        <v>2245</v>
      </c>
      <c r="N1685" s="45">
        <v>45873</v>
      </c>
      <c r="O1685" s="54">
        <v>69252</v>
      </c>
      <c r="P1685" s="25" t="s">
        <v>166</v>
      </c>
      <c r="Q1685" s="25">
        <v>58154040733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Lucknow</v>
      </c>
      <c r="W1685" s="56"/>
      <c r="X1685" s="45">
        <v>45875</v>
      </c>
      <c r="Y1685" s="25">
        <f t="shared" si="201"/>
        <v>2</v>
      </c>
      <c r="Z1685" s="25" t="str">
        <f t="shared" si="202"/>
        <v>Monday</v>
      </c>
      <c r="AA1685" s="25" t="str">
        <f t="shared" si="203"/>
        <v>Wednesday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hidden="1" x14ac:dyDescent="0.25">
      <c r="A1686" s="25">
        <f t="shared" si="205"/>
        <v>1685</v>
      </c>
      <c r="B1686" s="25" t="s">
        <v>2215</v>
      </c>
      <c r="C1686" s="45">
        <v>45868</v>
      </c>
      <c r="D1686" s="45">
        <v>45873</v>
      </c>
      <c r="E1686" s="8">
        <v>23.4</v>
      </c>
      <c r="F1686" s="8">
        <f t="shared" si="199"/>
        <v>2059.1999999999998</v>
      </c>
      <c r="G1686" s="54">
        <f t="shared" si="204"/>
        <v>2059.1999999999998</v>
      </c>
      <c r="H1686" s="25" t="s">
        <v>2216</v>
      </c>
      <c r="I1686" s="25"/>
      <c r="J1686" s="25">
        <v>1</v>
      </c>
      <c r="K1686" s="25">
        <v>1</v>
      </c>
      <c r="L1686" s="25">
        <f t="shared" si="200"/>
        <v>0</v>
      </c>
      <c r="M1686" s="25" t="s">
        <v>2247</v>
      </c>
      <c r="N1686" s="45">
        <v>45873</v>
      </c>
      <c r="O1686" s="54">
        <v>3675.75</v>
      </c>
      <c r="P1686" s="25" t="s">
        <v>622</v>
      </c>
      <c r="Q1686" s="25">
        <v>58154041120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Hyderabad</v>
      </c>
      <c r="W1686" s="56"/>
      <c r="X1686" s="45">
        <v>45874</v>
      </c>
      <c r="Y1686" s="25">
        <f t="shared" si="201"/>
        <v>1</v>
      </c>
      <c r="Z1686" s="25" t="str">
        <f t="shared" si="202"/>
        <v>Monday</v>
      </c>
      <c r="AA1686" s="25" t="str">
        <f t="shared" si="203"/>
        <v>Tuesday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hidden="1" x14ac:dyDescent="0.25">
      <c r="A1687" s="25">
        <f t="shared" si="205"/>
        <v>1686</v>
      </c>
      <c r="B1687" s="25" t="s">
        <v>2217</v>
      </c>
      <c r="C1687" s="45">
        <v>45868</v>
      </c>
      <c r="D1687" s="45">
        <v>45873</v>
      </c>
      <c r="E1687" s="8">
        <v>58.2</v>
      </c>
      <c r="F1687" s="8">
        <f t="shared" si="199"/>
        <v>5121.6000000000004</v>
      </c>
      <c r="G1687" s="54">
        <f t="shared" si="204"/>
        <v>5121.6000000000004</v>
      </c>
      <c r="H1687" s="25" t="s">
        <v>2218</v>
      </c>
      <c r="I1687" s="25"/>
      <c r="J1687" s="25">
        <v>1</v>
      </c>
      <c r="K1687" s="25">
        <v>1</v>
      </c>
      <c r="L1687" s="25">
        <f t="shared" si="200"/>
        <v>0</v>
      </c>
      <c r="M1687" s="25" t="s">
        <v>2246</v>
      </c>
      <c r="N1687" s="45">
        <v>45873</v>
      </c>
      <c r="O1687" s="54">
        <v>9142.25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01"/>
        <v>2</v>
      </c>
      <c r="Z1687" s="25" t="str">
        <f t="shared" si="202"/>
        <v>Monday</v>
      </c>
      <c r="AA1687" s="25" t="str">
        <f t="shared" si="203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hidden="1" x14ac:dyDescent="0.25">
      <c r="A1688" s="25">
        <f t="shared" si="205"/>
        <v>1687</v>
      </c>
      <c r="B1688" s="25" t="s">
        <v>2217</v>
      </c>
      <c r="C1688" s="45">
        <v>45868</v>
      </c>
      <c r="D1688" s="45">
        <v>45873</v>
      </c>
      <c r="E1688" s="8">
        <v>30</v>
      </c>
      <c r="F1688" s="8">
        <f t="shared" si="199"/>
        <v>2640</v>
      </c>
      <c r="G1688" s="54">
        <f t="shared" si="204"/>
        <v>2640</v>
      </c>
      <c r="H1688" s="25" t="s">
        <v>2219</v>
      </c>
      <c r="I1688" s="25"/>
      <c r="J1688" s="25">
        <v>1</v>
      </c>
      <c r="K1688" s="25">
        <v>1</v>
      </c>
      <c r="L1688" s="25">
        <f t="shared" si="200"/>
        <v>0</v>
      </c>
      <c r="M1688" s="25" t="s">
        <v>2374</v>
      </c>
      <c r="N1688" s="45">
        <v>45883</v>
      </c>
      <c r="O1688" s="54">
        <v>6525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201"/>
        <v>0</v>
      </c>
      <c r="Z1688" s="25" t="str">
        <f t="shared" si="202"/>
        <v>Thursday</v>
      </c>
      <c r="AA1688" s="25" t="str">
        <f t="shared" si="203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hidden="1" x14ac:dyDescent="0.25">
      <c r="A1689" s="25">
        <f t="shared" si="205"/>
        <v>1688</v>
      </c>
      <c r="B1689" s="25" t="s">
        <v>2217</v>
      </c>
      <c r="C1689" s="45">
        <v>45868</v>
      </c>
      <c r="D1689" s="45">
        <v>45873</v>
      </c>
      <c r="E1689" s="8">
        <v>37.799999999999997</v>
      </c>
      <c r="F1689" s="8">
        <f t="shared" si="199"/>
        <v>3326.3999999999996</v>
      </c>
      <c r="G1689" s="54">
        <f t="shared" si="204"/>
        <v>3326.3999999999996</v>
      </c>
      <c r="H1689" s="25" t="s">
        <v>2220</v>
      </c>
      <c r="I1689" s="25"/>
      <c r="J1689" s="25">
        <v>1</v>
      </c>
      <c r="K1689" s="25">
        <v>1</v>
      </c>
      <c r="L1689" s="25">
        <f t="shared" si="200"/>
        <v>0</v>
      </c>
      <c r="M1689" s="25" t="s">
        <v>2374</v>
      </c>
      <c r="N1689" s="45">
        <v>45883</v>
      </c>
      <c r="O1689" s="54">
        <v>8221.5</v>
      </c>
      <c r="P1689" s="25" t="s">
        <v>626</v>
      </c>
      <c r="Q1689" s="25" t="s">
        <v>2078</v>
      </c>
      <c r="R1689" s="25" t="s">
        <v>638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>
        <v>45883</v>
      </c>
      <c r="Y1689" s="25">
        <f t="shared" si="201"/>
        <v>0</v>
      </c>
      <c r="Z1689" s="25" t="str">
        <f t="shared" si="202"/>
        <v>Thursday</v>
      </c>
      <c r="AA1689" s="25" t="str">
        <f t="shared" si="203"/>
        <v>Thursday</v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hidden="1" x14ac:dyDescent="0.25">
      <c r="A1690" s="25">
        <f t="shared" si="205"/>
        <v>1689</v>
      </c>
      <c r="B1690" s="25" t="s">
        <v>2221</v>
      </c>
      <c r="C1690" s="45">
        <v>45868</v>
      </c>
      <c r="D1690" s="45">
        <v>45873</v>
      </c>
      <c r="E1690" s="8">
        <v>37.200000000000003</v>
      </c>
      <c r="F1690" s="8">
        <f t="shared" si="199"/>
        <v>3273.6000000000004</v>
      </c>
      <c r="G1690" s="54">
        <f t="shared" si="204"/>
        <v>3273.6000000000004</v>
      </c>
      <c r="H1690" s="25" t="s">
        <v>2222</v>
      </c>
      <c r="I1690" s="25"/>
      <c r="J1690" s="25">
        <v>1</v>
      </c>
      <c r="K1690" s="25">
        <v>1</v>
      </c>
      <c r="L1690" s="25">
        <f t="shared" si="200"/>
        <v>0</v>
      </c>
      <c r="M1690" s="25" t="s">
        <v>2249</v>
      </c>
      <c r="N1690" s="45">
        <v>45873</v>
      </c>
      <c r="O1690" s="54">
        <v>6293</v>
      </c>
      <c r="P1690" s="25" t="s">
        <v>214</v>
      </c>
      <c r="Q1690" s="25" t="s">
        <v>1131</v>
      </c>
      <c r="R1690" s="25" t="s">
        <v>1131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/>
      <c r="Y1690" s="25" t="str">
        <f t="shared" si="201"/>
        <v/>
      </c>
      <c r="Z1690" s="25" t="str">
        <f t="shared" si="202"/>
        <v>Monday</v>
      </c>
      <c r="AA1690" s="25" t="str">
        <f t="shared" si="203"/>
        <v/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hidden="1" x14ac:dyDescent="0.25">
      <c r="A1691" s="25">
        <f t="shared" si="205"/>
        <v>1690</v>
      </c>
      <c r="B1691" s="25" t="s">
        <v>2221</v>
      </c>
      <c r="C1691" s="45">
        <v>45868</v>
      </c>
      <c r="D1691" s="45">
        <v>45873</v>
      </c>
      <c r="E1691" s="8">
        <v>26.4</v>
      </c>
      <c r="F1691" s="8">
        <f t="shared" si="199"/>
        <v>2323.1999999999998</v>
      </c>
      <c r="G1691" s="54">
        <f t="shared" si="204"/>
        <v>2323.1999999999998</v>
      </c>
      <c r="H1691" s="25" t="s">
        <v>2223</v>
      </c>
      <c r="I1691" s="25"/>
      <c r="J1691" s="25">
        <v>1</v>
      </c>
      <c r="K1691" s="25">
        <v>1</v>
      </c>
      <c r="L1691" s="25">
        <f t="shared" si="200"/>
        <v>0</v>
      </c>
      <c r="M1691" s="25" t="s">
        <v>2248</v>
      </c>
      <c r="N1691" s="45">
        <v>45873</v>
      </c>
      <c r="O1691" s="54">
        <v>4335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201"/>
        <v>1</v>
      </c>
      <c r="Z1691" s="25" t="str">
        <f t="shared" si="202"/>
        <v>Monday</v>
      </c>
      <c r="AA1691" s="25" t="str">
        <f t="shared" si="203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hidden="1" x14ac:dyDescent="0.25">
      <c r="A1692" s="25">
        <f t="shared" si="205"/>
        <v>1691</v>
      </c>
      <c r="B1692" s="25" t="s">
        <v>2221</v>
      </c>
      <c r="C1692" s="45">
        <v>45868</v>
      </c>
      <c r="D1692" s="45">
        <v>45873</v>
      </c>
      <c r="E1692" s="8">
        <v>43.2</v>
      </c>
      <c r="F1692" s="8">
        <f t="shared" si="199"/>
        <v>3801.6000000000004</v>
      </c>
      <c r="G1692" s="54">
        <f t="shared" si="204"/>
        <v>3801.6000000000004</v>
      </c>
      <c r="H1692" s="25" t="s">
        <v>2224</v>
      </c>
      <c r="I1692" s="25"/>
      <c r="J1692" s="25">
        <v>1</v>
      </c>
      <c r="K1692" s="25">
        <v>1</v>
      </c>
      <c r="L1692" s="25">
        <f t="shared" si="200"/>
        <v>0</v>
      </c>
      <c r="M1692" s="25" t="s">
        <v>2248</v>
      </c>
      <c r="N1692" s="45">
        <v>45873</v>
      </c>
      <c r="O1692" s="54">
        <v>6786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201"/>
        <v>1</v>
      </c>
      <c r="Z1692" s="25" t="str">
        <f t="shared" si="202"/>
        <v>Monday</v>
      </c>
      <c r="AA1692" s="25" t="str">
        <f t="shared" si="203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hidden="1" x14ac:dyDescent="0.25">
      <c r="A1693" s="25">
        <f t="shared" si="205"/>
        <v>1692</v>
      </c>
      <c r="B1693" s="25" t="s">
        <v>2221</v>
      </c>
      <c r="C1693" s="45">
        <v>45868</v>
      </c>
      <c r="D1693" s="45">
        <v>45873</v>
      </c>
      <c r="E1693" s="8">
        <v>18</v>
      </c>
      <c r="F1693" s="8">
        <f t="shared" si="199"/>
        <v>1584</v>
      </c>
      <c r="G1693" s="54">
        <f t="shared" si="204"/>
        <v>1584</v>
      </c>
      <c r="H1693" s="25" t="s">
        <v>2225</v>
      </c>
      <c r="I1693" s="25"/>
      <c r="J1693" s="25">
        <v>1</v>
      </c>
      <c r="K1693" s="25">
        <v>1</v>
      </c>
      <c r="L1693" s="25">
        <f t="shared" si="200"/>
        <v>0</v>
      </c>
      <c r="M1693" s="25" t="s">
        <v>2248</v>
      </c>
      <c r="N1693" s="45">
        <v>45873</v>
      </c>
      <c r="O1693" s="54">
        <v>2827.5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01"/>
        <v>1</v>
      </c>
      <c r="Z1693" s="25" t="str">
        <f t="shared" si="202"/>
        <v>Monday</v>
      </c>
      <c r="AA1693" s="25" t="str">
        <f t="shared" si="203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hidden="1" x14ac:dyDescent="0.25">
      <c r="A1694" s="25">
        <f t="shared" si="205"/>
        <v>1693</v>
      </c>
      <c r="B1694" s="25" t="s">
        <v>2221</v>
      </c>
      <c r="C1694" s="45">
        <v>45868</v>
      </c>
      <c r="D1694" s="45">
        <v>45873</v>
      </c>
      <c r="E1694" s="8">
        <v>27</v>
      </c>
      <c r="F1694" s="8">
        <f t="shared" si="199"/>
        <v>2376</v>
      </c>
      <c r="G1694" s="54">
        <f t="shared" si="204"/>
        <v>2376</v>
      </c>
      <c r="H1694" s="25" t="s">
        <v>2226</v>
      </c>
      <c r="I1694" s="25"/>
      <c r="J1694" s="25">
        <v>1</v>
      </c>
      <c r="K1694" s="25">
        <v>1</v>
      </c>
      <c r="L1694" s="25">
        <f t="shared" si="200"/>
        <v>0</v>
      </c>
      <c r="M1694" s="25" t="s">
        <v>2248</v>
      </c>
      <c r="N1694" s="45">
        <v>45873</v>
      </c>
      <c r="O1694" s="54">
        <v>4241.25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01"/>
        <v>1</v>
      </c>
      <c r="Z1694" s="25" t="str">
        <f t="shared" si="202"/>
        <v>Monday</v>
      </c>
      <c r="AA1694" s="25" t="str">
        <f t="shared" si="203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hidden="1" x14ac:dyDescent="0.25">
      <c r="A1695" s="25">
        <f t="shared" si="205"/>
        <v>1694</v>
      </c>
      <c r="B1695" s="25">
        <v>65744</v>
      </c>
      <c r="C1695" s="45">
        <v>45872</v>
      </c>
      <c r="D1695" s="45">
        <v>45873</v>
      </c>
      <c r="E1695" s="8">
        <v>259</v>
      </c>
      <c r="F1695" s="8">
        <f t="shared" si="199"/>
        <v>22792</v>
      </c>
      <c r="G1695" s="54">
        <f t="shared" si="204"/>
        <v>22792</v>
      </c>
      <c r="H1695" s="25" t="s">
        <v>2227</v>
      </c>
      <c r="I1695" s="25"/>
      <c r="J1695" s="25">
        <v>1</v>
      </c>
      <c r="K1695" s="25">
        <v>1</v>
      </c>
      <c r="L1695" s="25">
        <f t="shared" si="200"/>
        <v>0</v>
      </c>
      <c r="M1695" s="25" t="s">
        <v>2345</v>
      </c>
      <c r="N1695" s="45">
        <v>45880</v>
      </c>
      <c r="O1695" s="54">
        <v>40145</v>
      </c>
      <c r="P1695" s="25" t="s">
        <v>946</v>
      </c>
      <c r="Q1695" s="25">
        <v>58154305241</v>
      </c>
      <c r="R1695" s="25" t="s">
        <v>41</v>
      </c>
      <c r="S1695" s="3">
        <v>-20</v>
      </c>
      <c r="T1695" s="55"/>
      <c r="U1695" s="25" t="s">
        <v>2536</v>
      </c>
      <c r="V1695" s="25" t="str">
        <f>VLOOKUP(P1695,'Customer List'!B:C,2,)</f>
        <v>Banglore</v>
      </c>
      <c r="W1695" s="56"/>
      <c r="X1695" s="45">
        <v>45881</v>
      </c>
      <c r="Y1695" s="25">
        <f t="shared" si="201"/>
        <v>1</v>
      </c>
      <c r="Z1695" s="25" t="str">
        <f t="shared" si="202"/>
        <v>Monday</v>
      </c>
      <c r="AA1695" s="25" t="str">
        <f t="shared" si="203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hidden="1" x14ac:dyDescent="0.25">
      <c r="A1696" s="25">
        <f t="shared" si="205"/>
        <v>1695</v>
      </c>
      <c r="B1696" s="25">
        <v>176807</v>
      </c>
      <c r="C1696" s="45">
        <v>45870</v>
      </c>
      <c r="D1696" s="45">
        <v>45873</v>
      </c>
      <c r="E1696" s="8">
        <v>340</v>
      </c>
      <c r="F1696" s="8">
        <f t="shared" si="199"/>
        <v>29920</v>
      </c>
      <c r="G1696" s="54">
        <f t="shared" si="204"/>
        <v>29920</v>
      </c>
      <c r="H1696" s="25" t="s">
        <v>2228</v>
      </c>
      <c r="I1696" s="25" t="s">
        <v>4390</v>
      </c>
      <c r="J1696" s="25">
        <v>1</v>
      </c>
      <c r="K1696" s="25">
        <v>1</v>
      </c>
      <c r="L1696" s="25">
        <f t="shared" si="200"/>
        <v>0</v>
      </c>
      <c r="M1696" s="25" t="s">
        <v>2313</v>
      </c>
      <c r="N1696" s="45">
        <v>45877</v>
      </c>
      <c r="O1696" s="54">
        <v>52920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201"/>
        <v>0</v>
      </c>
      <c r="Z1696" s="25" t="str">
        <f t="shared" si="202"/>
        <v>Friday</v>
      </c>
      <c r="AA1696" s="25" t="str">
        <f t="shared" si="203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hidden="1" x14ac:dyDescent="0.25">
      <c r="A1697" s="25">
        <f t="shared" si="205"/>
        <v>1696</v>
      </c>
      <c r="B1697" s="25">
        <v>176807</v>
      </c>
      <c r="C1697" s="45">
        <v>45870</v>
      </c>
      <c r="D1697" s="45">
        <v>45873</v>
      </c>
      <c r="E1697" s="8">
        <v>530</v>
      </c>
      <c r="F1697" s="8">
        <f t="shared" si="199"/>
        <v>46640</v>
      </c>
      <c r="G1697" s="54">
        <f t="shared" si="204"/>
        <v>46640</v>
      </c>
      <c r="H1697" s="25" t="s">
        <v>2229</v>
      </c>
      <c r="I1697" s="25" t="s">
        <v>4391</v>
      </c>
      <c r="J1697" s="25">
        <v>1</v>
      </c>
      <c r="K1697" s="25">
        <v>1</v>
      </c>
      <c r="L1697" s="25">
        <f t="shared" si="200"/>
        <v>0</v>
      </c>
      <c r="M1697" s="25" t="s">
        <v>2313</v>
      </c>
      <c r="N1697" s="45">
        <v>45877</v>
      </c>
      <c r="O1697" s="54">
        <v>68880</v>
      </c>
      <c r="P1697" s="25" t="s">
        <v>50</v>
      </c>
      <c r="Q1697" s="25" t="s">
        <v>2078</v>
      </c>
      <c r="R1697" s="25" t="s">
        <v>638</v>
      </c>
      <c r="S1697" s="3">
        <v>4</v>
      </c>
      <c r="T1697" s="55"/>
      <c r="U1697" s="25" t="s">
        <v>424</v>
      </c>
      <c r="V1697" s="25" t="str">
        <f>VLOOKUP(P1697,'Customer List'!B:C,2,)</f>
        <v>Delhi</v>
      </c>
      <c r="W1697" s="56"/>
      <c r="X1697" s="45">
        <v>45877</v>
      </c>
      <c r="Y1697" s="25">
        <f t="shared" si="201"/>
        <v>0</v>
      </c>
      <c r="Z1697" s="25" t="str">
        <f t="shared" si="202"/>
        <v>Friday</v>
      </c>
      <c r="AA1697" s="25" t="str">
        <f t="shared" si="203"/>
        <v>Friday</v>
      </c>
      <c r="AB1697" s="25" t="str">
        <f>VLOOKUP(U1697,'Currency Sheet'!A:C,3,)</f>
        <v>DOLLAR</v>
      </c>
      <c r="AC1697" s="67" t="str">
        <f>VLOOKUP(P1697,'Customer List'!B:D,3,)</f>
        <v>Local</v>
      </c>
    </row>
    <row r="1698" spans="1:29" hidden="1" x14ac:dyDescent="0.25">
      <c r="A1698" s="25">
        <f t="shared" si="205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9"/>
        <v>35363.68</v>
      </c>
      <c r="G1698" s="54">
        <f t="shared" si="204"/>
        <v>35363.68</v>
      </c>
      <c r="H1698" s="25" t="s">
        <v>2252</v>
      </c>
      <c r="I1698" s="25"/>
      <c r="J1698" s="25">
        <v>1</v>
      </c>
      <c r="K1698" s="25">
        <v>1</v>
      </c>
      <c r="L1698" s="25">
        <f t="shared" si="200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201"/>
        <v>1</v>
      </c>
      <c r="Z1698" s="25" t="str">
        <f t="shared" si="202"/>
        <v>Wednesday</v>
      </c>
      <c r="AA1698" s="25" t="str">
        <f t="shared" si="203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hidden="1" x14ac:dyDescent="0.25">
      <c r="A1699" s="25">
        <f t="shared" si="205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9"/>
        <v>35363.68</v>
      </c>
      <c r="G1699" s="54">
        <f t="shared" si="204"/>
        <v>35363.68</v>
      </c>
      <c r="H1699" s="25" t="s">
        <v>2253</v>
      </c>
      <c r="I1699" s="25"/>
      <c r="J1699" s="25">
        <v>1</v>
      </c>
      <c r="K1699" s="25">
        <v>1</v>
      </c>
      <c r="L1699" s="25">
        <f t="shared" si="200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201"/>
        <v>1</v>
      </c>
      <c r="Z1699" s="25" t="str">
        <f t="shared" si="202"/>
        <v>Wednesday</v>
      </c>
      <c r="AA1699" s="25" t="str">
        <f t="shared" si="203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hidden="1" x14ac:dyDescent="0.25">
      <c r="A1700" s="25">
        <f t="shared" si="205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9"/>
        <v>35363.68</v>
      </c>
      <c r="G1700" s="54">
        <f t="shared" si="204"/>
        <v>35363.68</v>
      </c>
      <c r="H1700" s="25" t="s">
        <v>2254</v>
      </c>
      <c r="I1700" s="25"/>
      <c r="J1700" s="25">
        <v>1</v>
      </c>
      <c r="K1700" s="25">
        <v>1</v>
      </c>
      <c r="L1700" s="25">
        <f t="shared" si="200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01"/>
        <v>1</v>
      </c>
      <c r="Z1700" s="25" t="str">
        <f t="shared" si="202"/>
        <v>Wednesday</v>
      </c>
      <c r="AA1700" s="25" t="str">
        <f t="shared" si="203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hidden="1" x14ac:dyDescent="0.25">
      <c r="A1701" s="25">
        <f t="shared" si="205"/>
        <v>1700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199"/>
        <v>35363.68</v>
      </c>
      <c r="G1701" s="54">
        <f t="shared" si="204"/>
        <v>35363.68</v>
      </c>
      <c r="H1701" s="25" t="s">
        <v>2255</v>
      </c>
      <c r="I1701" s="25"/>
      <c r="J1701" s="25">
        <v>1</v>
      </c>
      <c r="K1701" s="25">
        <v>1</v>
      </c>
      <c r="L1701" s="25">
        <f t="shared" si="200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01"/>
        <v>1</v>
      </c>
      <c r="Z1701" s="25" t="str">
        <f t="shared" si="202"/>
        <v>Wednesday</v>
      </c>
      <c r="AA1701" s="25" t="str">
        <f t="shared" si="203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hidden="1" x14ac:dyDescent="0.25">
      <c r="A1702" s="25">
        <f t="shared" si="205"/>
        <v>1701</v>
      </c>
      <c r="B1702" s="25">
        <v>176672</v>
      </c>
      <c r="C1702" s="45">
        <v>45868</v>
      </c>
      <c r="D1702" s="45">
        <v>45874</v>
      </c>
      <c r="E1702" s="8">
        <v>2696.4</v>
      </c>
      <c r="F1702" s="8">
        <f t="shared" si="199"/>
        <v>237283.20000000001</v>
      </c>
      <c r="G1702" s="54">
        <f t="shared" si="204"/>
        <v>474566.40000000002</v>
      </c>
      <c r="H1702" s="25" t="s">
        <v>2257</v>
      </c>
      <c r="I1702" s="25" t="s">
        <v>4392</v>
      </c>
      <c r="J1702" s="25">
        <v>2</v>
      </c>
      <c r="K1702" s="25">
        <v>2</v>
      </c>
      <c r="L1702" s="25">
        <f t="shared" si="200"/>
        <v>0</v>
      </c>
      <c r="M1702" s="25" t="s">
        <v>2284</v>
      </c>
      <c r="N1702" s="45">
        <v>45875</v>
      </c>
      <c r="O1702" s="54">
        <v>594556.19999999995</v>
      </c>
      <c r="P1702" s="25" t="s">
        <v>946</v>
      </c>
      <c r="Q1702" s="25">
        <v>58154116845</v>
      </c>
      <c r="R1702" s="25" t="s">
        <v>41</v>
      </c>
      <c r="S1702" s="3">
        <v>4</v>
      </c>
      <c r="T1702" s="55"/>
      <c r="U1702" s="25" t="s">
        <v>424</v>
      </c>
      <c r="V1702" s="25" t="str">
        <f>VLOOKUP(P1702,'Customer List'!B:C,2,)</f>
        <v>Banglore</v>
      </c>
      <c r="W1702" s="56"/>
      <c r="X1702" s="45">
        <v>45876</v>
      </c>
      <c r="Y1702" s="25">
        <f t="shared" si="201"/>
        <v>1</v>
      </c>
      <c r="Z1702" s="25" t="str">
        <f t="shared" si="202"/>
        <v>Wednesday</v>
      </c>
      <c r="AA1702" s="25" t="str">
        <f t="shared" si="203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hidden="1" x14ac:dyDescent="0.25">
      <c r="A1703" s="25">
        <f t="shared" si="205"/>
        <v>1702</v>
      </c>
      <c r="B1703" s="25" t="s">
        <v>2263</v>
      </c>
      <c r="C1703" s="45">
        <v>45869</v>
      </c>
      <c r="D1703" s="45">
        <v>45874</v>
      </c>
      <c r="E1703" s="8">
        <v>234.41</v>
      </c>
      <c r="F1703" s="8">
        <f t="shared" si="199"/>
        <v>20628.079999999998</v>
      </c>
      <c r="G1703" s="54">
        <f t="shared" si="204"/>
        <v>20628.079999999998</v>
      </c>
      <c r="H1703" s="25" t="s">
        <v>2258</v>
      </c>
      <c r="I1703" s="25" t="s">
        <v>4428</v>
      </c>
      <c r="J1703" s="25">
        <v>1</v>
      </c>
      <c r="K1703" s="25">
        <v>1</v>
      </c>
      <c r="L1703" s="25">
        <f t="shared" si="200"/>
        <v>0</v>
      </c>
      <c r="M1703" s="25" t="s">
        <v>2326</v>
      </c>
      <c r="N1703" s="45">
        <v>45880</v>
      </c>
      <c r="O1703" s="54">
        <v>35161</v>
      </c>
      <c r="P1703" s="25" t="s">
        <v>296</v>
      </c>
      <c r="Q1703" s="25">
        <v>58154306114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Kerala</v>
      </c>
      <c r="W1703" s="56"/>
      <c r="X1703" s="45">
        <v>45883</v>
      </c>
      <c r="Y1703" s="25">
        <f t="shared" si="201"/>
        <v>3</v>
      </c>
      <c r="Z1703" s="25" t="str">
        <f t="shared" si="202"/>
        <v>Monday</v>
      </c>
      <c r="AA1703" s="25" t="str">
        <f t="shared" si="203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hidden="1" x14ac:dyDescent="0.25">
      <c r="A1704" s="25">
        <f t="shared" si="205"/>
        <v>1703</v>
      </c>
      <c r="B1704" s="25" t="s">
        <v>2263</v>
      </c>
      <c r="C1704" s="45">
        <v>45869</v>
      </c>
      <c r="D1704" s="45">
        <v>45874</v>
      </c>
      <c r="E1704" s="8">
        <v>188</v>
      </c>
      <c r="F1704" s="8">
        <f t="shared" si="199"/>
        <v>16544</v>
      </c>
      <c r="G1704" s="54">
        <f t="shared" si="204"/>
        <v>16544</v>
      </c>
      <c r="H1704" s="25" t="s">
        <v>373</v>
      </c>
      <c r="I1704" s="25" t="s">
        <v>4149</v>
      </c>
      <c r="J1704" s="25">
        <v>1</v>
      </c>
      <c r="K1704" s="25">
        <v>1</v>
      </c>
      <c r="L1704" s="25">
        <f t="shared" si="200"/>
        <v>0</v>
      </c>
      <c r="M1704" s="25" t="s">
        <v>2282</v>
      </c>
      <c r="N1704" s="45">
        <v>45875</v>
      </c>
      <c r="O1704" s="54">
        <v>24210</v>
      </c>
      <c r="P1704" s="25" t="s">
        <v>2052</v>
      </c>
      <c r="Q1704" s="25">
        <v>58154116112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Pune</v>
      </c>
      <c r="W1704" s="56"/>
      <c r="X1704" s="45">
        <v>45876</v>
      </c>
      <c r="Y1704" s="25">
        <f t="shared" si="201"/>
        <v>1</v>
      </c>
      <c r="Z1704" s="25" t="str">
        <f t="shared" si="202"/>
        <v>Wednesday</v>
      </c>
      <c r="AA1704" s="25" t="str">
        <f t="shared" si="203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hidden="1" x14ac:dyDescent="0.25">
      <c r="A1705" s="25">
        <f t="shared" si="205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9"/>
        <v>32912</v>
      </c>
      <c r="G1705" s="54">
        <f t="shared" si="204"/>
        <v>32912</v>
      </c>
      <c r="H1705" s="25" t="s">
        <v>2259</v>
      </c>
      <c r="I1705" s="25" t="s">
        <v>4429</v>
      </c>
      <c r="J1705" s="25">
        <v>1</v>
      </c>
      <c r="K1705" s="25">
        <v>1</v>
      </c>
      <c r="L1705" s="25">
        <f t="shared" si="200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201"/>
        <v>1</v>
      </c>
      <c r="Z1705" s="25" t="str">
        <f t="shared" si="202"/>
        <v>Wednesday</v>
      </c>
      <c r="AA1705" s="25" t="str">
        <f t="shared" si="203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hidden="1" x14ac:dyDescent="0.25">
      <c r="A1706" s="25">
        <f t="shared" si="205"/>
        <v>1705</v>
      </c>
      <c r="B1706" s="25" t="s">
        <v>2263</v>
      </c>
      <c r="C1706" s="45">
        <v>45869</v>
      </c>
      <c r="D1706" s="45">
        <v>45874</v>
      </c>
      <c r="E1706" s="8">
        <v>374</v>
      </c>
      <c r="F1706" s="8">
        <f t="shared" si="199"/>
        <v>32912</v>
      </c>
      <c r="G1706" s="54">
        <f t="shared" si="204"/>
        <v>32912</v>
      </c>
      <c r="H1706" s="25" t="s">
        <v>2260</v>
      </c>
      <c r="I1706" s="25" t="s">
        <v>4156</v>
      </c>
      <c r="J1706" s="25">
        <v>1</v>
      </c>
      <c r="K1706" s="25">
        <v>1</v>
      </c>
      <c r="L1706" s="25">
        <f t="shared" si="200"/>
        <v>0</v>
      </c>
      <c r="M1706" s="25" t="s">
        <v>2285</v>
      </c>
      <c r="N1706" s="45">
        <v>45875</v>
      </c>
      <c r="O1706" s="54">
        <v>56070</v>
      </c>
      <c r="P1706" s="25" t="s">
        <v>946</v>
      </c>
      <c r="Q1706" s="25">
        <v>58154117162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Banglore</v>
      </c>
      <c r="W1706" s="56"/>
      <c r="X1706" s="45">
        <v>45876</v>
      </c>
      <c r="Y1706" s="25">
        <f t="shared" si="201"/>
        <v>1</v>
      </c>
      <c r="Z1706" s="25" t="str">
        <f t="shared" si="202"/>
        <v>Wednesday</v>
      </c>
      <c r="AA1706" s="25" t="str">
        <f t="shared" si="203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hidden="1" x14ac:dyDescent="0.25">
      <c r="A1707" s="25">
        <f t="shared" si="205"/>
        <v>1706</v>
      </c>
      <c r="B1707" s="25" t="s">
        <v>2263</v>
      </c>
      <c r="C1707" s="45">
        <v>45869</v>
      </c>
      <c r="D1707" s="45">
        <v>45874</v>
      </c>
      <c r="E1707" s="8">
        <v>188</v>
      </c>
      <c r="F1707" s="8">
        <f t="shared" si="199"/>
        <v>16544</v>
      </c>
      <c r="G1707" s="54">
        <f t="shared" si="204"/>
        <v>16544</v>
      </c>
      <c r="H1707" s="25" t="s">
        <v>373</v>
      </c>
      <c r="I1707" s="25" t="s">
        <v>4149</v>
      </c>
      <c r="J1707" s="25">
        <v>1</v>
      </c>
      <c r="K1707" s="25">
        <v>1</v>
      </c>
      <c r="L1707" s="25">
        <f t="shared" si="200"/>
        <v>0</v>
      </c>
      <c r="M1707" s="25" t="s">
        <v>2435</v>
      </c>
      <c r="N1707" s="45">
        <v>45888</v>
      </c>
      <c r="O1707" s="54">
        <v>28245</v>
      </c>
      <c r="P1707" s="25" t="s">
        <v>1055</v>
      </c>
      <c r="Q1707" s="25" t="s">
        <v>2078</v>
      </c>
      <c r="R1707" s="25" t="s">
        <v>638</v>
      </c>
      <c r="S1707" s="3">
        <v>-20</v>
      </c>
      <c r="T1707" s="55"/>
      <c r="U1707" s="25" t="s">
        <v>321</v>
      </c>
      <c r="V1707" s="25" t="str">
        <f>VLOOKUP(P1707,'Customer List'!B:C,2,)</f>
        <v>Delhi</v>
      </c>
      <c r="W1707" s="56"/>
      <c r="X1707" s="45">
        <v>45888</v>
      </c>
      <c r="Y1707" s="25">
        <f t="shared" si="201"/>
        <v>0</v>
      </c>
      <c r="Z1707" s="25" t="str">
        <f t="shared" si="202"/>
        <v>Tuesday</v>
      </c>
      <c r="AA1707" s="25" t="str">
        <f t="shared" si="203"/>
        <v>Tuesday</v>
      </c>
      <c r="AB1707" s="25" t="str">
        <f>VLOOKUP(U1707,'Currency Sheet'!A:C,3,)</f>
        <v>DOLLAR</v>
      </c>
      <c r="AC1707" s="67" t="str">
        <f>VLOOKUP(P1707,'Customer List'!B:D,3,)</f>
        <v>Local</v>
      </c>
    </row>
    <row r="1708" spans="1:29" hidden="1" x14ac:dyDescent="0.25">
      <c r="A1708" s="25">
        <f t="shared" si="205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9"/>
        <v>7744</v>
      </c>
      <c r="G1708" s="54">
        <f t="shared" si="204"/>
        <v>7744</v>
      </c>
      <c r="H1708" s="25" t="s">
        <v>2261</v>
      </c>
      <c r="I1708" s="25" t="s">
        <v>4430</v>
      </c>
      <c r="J1708" s="25">
        <v>1</v>
      </c>
      <c r="K1708" s="25">
        <v>1</v>
      </c>
      <c r="L1708" s="25">
        <f t="shared" si="200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201"/>
        <v>1</v>
      </c>
      <c r="Z1708" s="25" t="str">
        <f t="shared" si="202"/>
        <v>Monday</v>
      </c>
      <c r="AA1708" s="25" t="str">
        <f t="shared" si="203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hidden="1" x14ac:dyDescent="0.25">
      <c r="A1709" s="25">
        <f t="shared" si="205"/>
        <v>1708</v>
      </c>
      <c r="B1709" s="25" t="s">
        <v>2263</v>
      </c>
      <c r="C1709" s="45">
        <v>45869</v>
      </c>
      <c r="D1709" s="45">
        <v>45874</v>
      </c>
      <c r="E1709" s="8">
        <v>88</v>
      </c>
      <c r="F1709" s="8">
        <f t="shared" si="199"/>
        <v>7744</v>
      </c>
      <c r="G1709" s="54">
        <f t="shared" si="204"/>
        <v>7744</v>
      </c>
      <c r="H1709" s="25" t="s">
        <v>2262</v>
      </c>
      <c r="I1709" s="25" t="s">
        <v>4431</v>
      </c>
      <c r="J1709" s="25">
        <v>1</v>
      </c>
      <c r="K1709" s="25">
        <v>1</v>
      </c>
      <c r="L1709" s="25">
        <f t="shared" si="200"/>
        <v>0</v>
      </c>
      <c r="M1709" s="25" t="s">
        <v>2328</v>
      </c>
      <c r="N1709" s="45">
        <v>45880</v>
      </c>
      <c r="O1709" s="54">
        <v>14553</v>
      </c>
      <c r="P1709" s="25" t="s">
        <v>2264</v>
      </c>
      <c r="Q1709" s="25" t="s">
        <v>2351</v>
      </c>
      <c r="R1709" s="25" t="s">
        <v>41</v>
      </c>
      <c r="S1709" s="3">
        <v>-80</v>
      </c>
      <c r="T1709" s="55"/>
      <c r="U1709" s="25" t="s">
        <v>321</v>
      </c>
      <c r="V1709" s="25" t="str">
        <f>VLOOKUP(P1709,'Customer List'!B:C,2,)</f>
        <v>ROORKE</v>
      </c>
      <c r="W1709" s="56"/>
      <c r="X1709" s="45">
        <v>45881</v>
      </c>
      <c r="Y1709" s="25">
        <f t="shared" si="201"/>
        <v>1</v>
      </c>
      <c r="Z1709" s="25" t="str">
        <f t="shared" si="202"/>
        <v>Monday</v>
      </c>
      <c r="AA1709" s="25" t="str">
        <f t="shared" si="203"/>
        <v>Tuesday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hidden="1" x14ac:dyDescent="0.25">
      <c r="A1710" s="25">
        <f t="shared" si="205"/>
        <v>1709</v>
      </c>
      <c r="B1710" s="25" t="s">
        <v>2263</v>
      </c>
      <c r="C1710" s="45">
        <v>45869</v>
      </c>
      <c r="D1710" s="45">
        <v>45874</v>
      </c>
      <c r="E1710" s="8">
        <v>14</v>
      </c>
      <c r="F1710" s="8">
        <f t="shared" si="199"/>
        <v>1232</v>
      </c>
      <c r="G1710" s="54">
        <f t="shared" si="204"/>
        <v>3696</v>
      </c>
      <c r="H1710" s="25" t="s">
        <v>409</v>
      </c>
      <c r="I1710" s="25" t="s">
        <v>4693</v>
      </c>
      <c r="J1710" s="25">
        <v>3</v>
      </c>
      <c r="K1710" s="25">
        <v>3</v>
      </c>
      <c r="L1710" s="25">
        <f t="shared" si="200"/>
        <v>0</v>
      </c>
      <c r="M1710" s="25" t="s">
        <v>2283</v>
      </c>
      <c r="N1710" s="45">
        <v>45875</v>
      </c>
      <c r="O1710" s="54">
        <v>5400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201"/>
        <v>1</v>
      </c>
      <c r="Z1710" s="25" t="str">
        <f t="shared" si="202"/>
        <v>Wednesday</v>
      </c>
      <c r="AA1710" s="25" t="str">
        <f t="shared" si="203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hidden="1" x14ac:dyDescent="0.25">
      <c r="A1711" s="25">
        <f t="shared" si="205"/>
        <v>1710</v>
      </c>
      <c r="B1711" s="25" t="s">
        <v>2263</v>
      </c>
      <c r="C1711" s="45">
        <v>45869</v>
      </c>
      <c r="D1711" s="45">
        <v>45874</v>
      </c>
      <c r="E1711" s="8">
        <v>393</v>
      </c>
      <c r="F1711" s="8">
        <f t="shared" si="199"/>
        <v>34584</v>
      </c>
      <c r="G1711" s="54">
        <f t="shared" si="204"/>
        <v>34584</v>
      </c>
      <c r="H1711" s="25" t="s">
        <v>365</v>
      </c>
      <c r="I1711" s="25" t="s">
        <v>4157</v>
      </c>
      <c r="J1711" s="25">
        <v>1</v>
      </c>
      <c r="K1711" s="25">
        <v>1</v>
      </c>
      <c r="L1711" s="25">
        <f t="shared" si="200"/>
        <v>0</v>
      </c>
      <c r="M1711" s="25" t="s">
        <v>2283</v>
      </c>
      <c r="N1711" s="45">
        <v>45875</v>
      </c>
      <c r="O1711" s="54">
        <v>50580</v>
      </c>
      <c r="P1711" s="25" t="s">
        <v>2052</v>
      </c>
      <c r="Q1711" s="25">
        <v>58154116112</v>
      </c>
      <c r="R1711" s="25" t="s">
        <v>41</v>
      </c>
      <c r="S1711" s="3">
        <v>4</v>
      </c>
      <c r="T1711" s="55"/>
      <c r="U1711" s="25" t="s">
        <v>321</v>
      </c>
      <c r="V1711" s="25" t="str">
        <f>VLOOKUP(P1711,'Customer List'!B:C,2,)</f>
        <v>Pune</v>
      </c>
      <c r="W1711" s="56"/>
      <c r="X1711" s="45">
        <v>45876</v>
      </c>
      <c r="Y1711" s="25">
        <f t="shared" si="201"/>
        <v>1</v>
      </c>
      <c r="Z1711" s="25" t="str">
        <f t="shared" si="202"/>
        <v>Wednesday</v>
      </c>
      <c r="AA1711" s="25" t="str">
        <f t="shared" si="203"/>
        <v>Thursday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hidden="1" x14ac:dyDescent="0.25">
      <c r="A1712" s="25">
        <f t="shared" si="205"/>
        <v>1711</v>
      </c>
      <c r="B1712" s="25" t="s">
        <v>2265</v>
      </c>
      <c r="C1712" s="45">
        <v>45870</v>
      </c>
      <c r="D1712" s="45">
        <v>45874</v>
      </c>
      <c r="E1712" s="8">
        <v>60.8</v>
      </c>
      <c r="F1712" s="8">
        <f t="shared" si="199"/>
        <v>5350.4</v>
      </c>
      <c r="G1712" s="54">
        <f t="shared" si="204"/>
        <v>5350.4</v>
      </c>
      <c r="H1712" s="25" t="s">
        <v>2268</v>
      </c>
      <c r="I1712" s="25"/>
      <c r="J1712" s="25">
        <v>1</v>
      </c>
      <c r="K1712" s="25">
        <v>1</v>
      </c>
      <c r="L1712" s="25">
        <f t="shared" si="200"/>
        <v>0</v>
      </c>
      <c r="M1712" s="25" t="s">
        <v>2314</v>
      </c>
      <c r="N1712" s="45">
        <v>45880</v>
      </c>
      <c r="O1712" s="54">
        <v>8481.6</v>
      </c>
      <c r="P1712" s="25" t="s">
        <v>229</v>
      </c>
      <c r="Q1712" s="25">
        <v>58154309883</v>
      </c>
      <c r="R1712" s="25" t="s">
        <v>41</v>
      </c>
      <c r="S1712" s="3">
        <v>4</v>
      </c>
      <c r="T1712" s="55"/>
      <c r="U1712" s="25" t="s">
        <v>508</v>
      </c>
      <c r="V1712" s="25" t="str">
        <f>VLOOKUP(P1712,'Customer List'!B:C,2,)</f>
        <v>Kolkata</v>
      </c>
      <c r="W1712" s="56"/>
      <c r="X1712" s="45">
        <v>45881</v>
      </c>
      <c r="Y1712" s="25">
        <f t="shared" si="201"/>
        <v>1</v>
      </c>
      <c r="Z1712" s="25" t="str">
        <f t="shared" si="202"/>
        <v>Monday</v>
      </c>
      <c r="AA1712" s="25" t="str">
        <f t="shared" si="203"/>
        <v>Tuesday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hidden="1" x14ac:dyDescent="0.25">
      <c r="A1713" s="25">
        <f t="shared" si="205"/>
        <v>1712</v>
      </c>
      <c r="B1713" s="25" t="s">
        <v>2265</v>
      </c>
      <c r="C1713" s="45">
        <v>45870</v>
      </c>
      <c r="D1713" s="45">
        <v>45874</v>
      </c>
      <c r="E1713" s="8">
        <v>27.2</v>
      </c>
      <c r="F1713" s="8">
        <f t="shared" si="199"/>
        <v>2393.6</v>
      </c>
      <c r="G1713" s="54">
        <f t="shared" si="204"/>
        <v>2393.6</v>
      </c>
      <c r="H1713" s="25" t="s">
        <v>2206</v>
      </c>
      <c r="I1713" s="25"/>
      <c r="J1713" s="25">
        <v>1</v>
      </c>
      <c r="K1713" s="25">
        <v>1</v>
      </c>
      <c r="L1713" s="25">
        <f t="shared" si="200"/>
        <v>0</v>
      </c>
      <c r="M1713" s="25" t="s">
        <v>2353</v>
      </c>
      <c r="N1713" s="45">
        <v>45881</v>
      </c>
      <c r="O1713" s="54">
        <v>3952.5</v>
      </c>
      <c r="P1713" s="25" t="s">
        <v>2273</v>
      </c>
      <c r="Q1713" s="25" t="s">
        <v>2078</v>
      </c>
      <c r="R1713" s="25" t="s">
        <v>849</v>
      </c>
      <c r="S1713" s="3" t="s">
        <v>300</v>
      </c>
      <c r="T1713" s="55"/>
      <c r="U1713" s="25" t="s">
        <v>508</v>
      </c>
      <c r="V1713" s="25" t="str">
        <f>VLOOKUP(P1713,'Customer List'!B:C,2,)</f>
        <v>Faridabad</v>
      </c>
      <c r="W1713" s="56"/>
      <c r="X1713" s="45">
        <v>45881</v>
      </c>
      <c r="Y1713" s="25">
        <f t="shared" si="201"/>
        <v>0</v>
      </c>
      <c r="Z1713" s="25" t="str">
        <f t="shared" si="202"/>
        <v>Tuesday</v>
      </c>
      <c r="AA1713" s="25" t="str">
        <f t="shared" si="203"/>
        <v>Tuesday</v>
      </c>
      <c r="AB1713" s="25" t="str">
        <f>VLOOKUP(U1713,'Currency Sheet'!A:C,3,)</f>
        <v>DOLLAR</v>
      </c>
      <c r="AC1713" s="67" t="str">
        <f>VLOOKUP(P1713,'Customer List'!B:D,3,)</f>
        <v>Local</v>
      </c>
    </row>
    <row r="1714" spans="1:29" hidden="1" x14ac:dyDescent="0.25">
      <c r="A1714" s="25">
        <f t="shared" si="205"/>
        <v>1713</v>
      </c>
      <c r="B1714" s="25" t="s">
        <v>2266</v>
      </c>
      <c r="C1714" s="45">
        <v>45870</v>
      </c>
      <c r="D1714" s="45">
        <v>45874</v>
      </c>
      <c r="E1714" s="8">
        <v>160.80000000000001</v>
      </c>
      <c r="F1714" s="8">
        <f t="shared" si="199"/>
        <v>14150.400000000001</v>
      </c>
      <c r="G1714" s="54">
        <f t="shared" si="204"/>
        <v>28300.800000000003</v>
      </c>
      <c r="H1714" s="25">
        <v>23004</v>
      </c>
      <c r="I1714" s="25"/>
      <c r="J1714" s="25">
        <v>2</v>
      </c>
      <c r="K1714" s="25">
        <v>2</v>
      </c>
      <c r="L1714" s="25">
        <f t="shared" si="200"/>
        <v>0</v>
      </c>
      <c r="M1714" s="25" t="s">
        <v>2280</v>
      </c>
      <c r="N1714" s="45">
        <v>45875</v>
      </c>
      <c r="O1714" s="54">
        <v>44863.199999999997</v>
      </c>
      <c r="P1714" s="25" t="s">
        <v>2271</v>
      </c>
      <c r="Q1714" s="25">
        <v>58154114981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Thane</v>
      </c>
      <c r="W1714" s="56"/>
      <c r="X1714" s="45">
        <v>45876</v>
      </c>
      <c r="Y1714" s="25">
        <f t="shared" si="201"/>
        <v>1</v>
      </c>
      <c r="Z1714" s="25" t="str">
        <f t="shared" si="202"/>
        <v>Wednesday</v>
      </c>
      <c r="AA1714" s="25" t="str">
        <f t="shared" si="203"/>
        <v>Thursday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hidden="1" x14ac:dyDescent="0.25">
      <c r="A1715" s="25">
        <f t="shared" si="205"/>
        <v>1714</v>
      </c>
      <c r="B1715" s="25" t="s">
        <v>2266</v>
      </c>
      <c r="C1715" s="45">
        <v>45870</v>
      </c>
      <c r="D1715" s="45">
        <v>45874</v>
      </c>
      <c r="E1715" s="8">
        <v>51.2</v>
      </c>
      <c r="F1715" s="8">
        <f t="shared" si="199"/>
        <v>4505.6000000000004</v>
      </c>
      <c r="G1715" s="54">
        <f t="shared" si="204"/>
        <v>4505.6000000000004</v>
      </c>
      <c r="H1715" s="25" t="s">
        <v>2269</v>
      </c>
      <c r="I1715" s="25"/>
      <c r="J1715" s="25">
        <v>1</v>
      </c>
      <c r="K1715" s="25">
        <v>1</v>
      </c>
      <c r="L1715" s="25">
        <f t="shared" si="200"/>
        <v>0</v>
      </c>
      <c r="M1715" s="25" t="s">
        <v>2278</v>
      </c>
      <c r="N1715" s="45">
        <v>45875</v>
      </c>
      <c r="O1715" s="54">
        <v>7936</v>
      </c>
      <c r="P1715" s="25" t="s">
        <v>1017</v>
      </c>
      <c r="Q1715" s="25">
        <v>58154115353</v>
      </c>
      <c r="R1715" s="25" t="s">
        <v>41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45877</v>
      </c>
      <c r="Y1715" s="25">
        <f t="shared" si="201"/>
        <v>2</v>
      </c>
      <c r="Z1715" s="25" t="str">
        <f t="shared" si="202"/>
        <v>Wednesday</v>
      </c>
      <c r="AA1715" s="25" t="str">
        <f t="shared" si="203"/>
        <v>Friday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hidden="1" x14ac:dyDescent="0.25">
      <c r="A1716" s="25">
        <f t="shared" si="205"/>
        <v>1715</v>
      </c>
      <c r="B1716" s="25" t="s">
        <v>2266</v>
      </c>
      <c r="C1716" s="45">
        <v>45870</v>
      </c>
      <c r="D1716" s="45">
        <v>45874</v>
      </c>
      <c r="E1716" s="8">
        <v>104.8</v>
      </c>
      <c r="F1716" s="8">
        <f t="shared" si="199"/>
        <v>9222.4</v>
      </c>
      <c r="G1716" s="54">
        <f t="shared" si="204"/>
        <v>18444.8</v>
      </c>
      <c r="H1716" s="25" t="s">
        <v>667</v>
      </c>
      <c r="I1716" s="25" t="s">
        <v>4146</v>
      </c>
      <c r="J1716" s="25">
        <v>2</v>
      </c>
      <c r="K1716" s="25">
        <v>2</v>
      </c>
      <c r="L1716" s="25">
        <f t="shared" si="200"/>
        <v>0</v>
      </c>
      <c r="M1716" s="25" t="s">
        <v>2346</v>
      </c>
      <c r="N1716" s="45">
        <v>45880</v>
      </c>
      <c r="O1716" s="54">
        <v>30457.5</v>
      </c>
      <c r="P1716" s="25" t="s">
        <v>1076</v>
      </c>
      <c r="Q1716" s="25" t="s">
        <v>2078</v>
      </c>
      <c r="R1716" s="25" t="s">
        <v>849</v>
      </c>
      <c r="S1716" s="3">
        <v>4</v>
      </c>
      <c r="T1716" s="55"/>
      <c r="U1716" s="25" t="s">
        <v>508</v>
      </c>
      <c r="V1716" s="25" t="str">
        <f>VLOOKUP(P1716,'Customer List'!B:C,2,)</f>
        <v>Manesar</v>
      </c>
      <c r="W1716" s="56"/>
      <c r="X1716" s="45">
        <v>45880</v>
      </c>
      <c r="Y1716" s="25">
        <f t="shared" si="201"/>
        <v>0</v>
      </c>
      <c r="Z1716" s="25" t="str">
        <f t="shared" si="202"/>
        <v>Monday</v>
      </c>
      <c r="AA1716" s="25" t="str">
        <f t="shared" si="203"/>
        <v>Monday</v>
      </c>
      <c r="AB1716" s="25" t="str">
        <f>VLOOKUP(U1716,'Currency Sheet'!A:C,3,)</f>
        <v>DOLLAR</v>
      </c>
      <c r="AC1716" s="67" t="str">
        <f>VLOOKUP(P1716,'Customer List'!B:D,3,)</f>
        <v>Local</v>
      </c>
    </row>
    <row r="1717" spans="1:29" hidden="1" x14ac:dyDescent="0.25">
      <c r="A1717" s="25">
        <f t="shared" si="205"/>
        <v>1716</v>
      </c>
      <c r="B1717" s="25" t="s">
        <v>2266</v>
      </c>
      <c r="C1717" s="45">
        <v>45870</v>
      </c>
      <c r="D1717" s="45">
        <v>45874</v>
      </c>
      <c r="E1717" s="8">
        <v>67.2</v>
      </c>
      <c r="F1717" s="8">
        <f t="shared" si="199"/>
        <v>5913.6</v>
      </c>
      <c r="G1717" s="54">
        <f t="shared" si="204"/>
        <v>5913.6</v>
      </c>
      <c r="H1717" s="25" t="s">
        <v>2270</v>
      </c>
      <c r="I1717" s="25"/>
      <c r="J1717" s="25">
        <v>1</v>
      </c>
      <c r="K1717" s="25">
        <v>1</v>
      </c>
      <c r="L1717" s="25">
        <f t="shared" si="200"/>
        <v>0</v>
      </c>
      <c r="M1717" s="25" t="s">
        <v>2279</v>
      </c>
      <c r="N1717" s="45">
        <v>45875</v>
      </c>
      <c r="O1717" s="54">
        <v>9765</v>
      </c>
      <c r="P1717" s="25" t="s">
        <v>2272</v>
      </c>
      <c r="Q1717" s="25">
        <v>58154115703</v>
      </c>
      <c r="R1717" s="25" t="s">
        <v>41</v>
      </c>
      <c r="S1717" s="3">
        <v>4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201"/>
        <v>1</v>
      </c>
      <c r="Z1717" s="25" t="str">
        <f t="shared" si="202"/>
        <v>Wednesday</v>
      </c>
      <c r="AA1717" s="25" t="str">
        <f t="shared" si="203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hidden="1" x14ac:dyDescent="0.25">
      <c r="A1718" s="25">
        <f t="shared" si="205"/>
        <v>1717</v>
      </c>
      <c r="B1718" s="25" t="s">
        <v>2266</v>
      </c>
      <c r="C1718" s="45">
        <v>45870</v>
      </c>
      <c r="D1718" s="45">
        <v>45874</v>
      </c>
      <c r="E1718" s="8">
        <v>27.2</v>
      </c>
      <c r="F1718" s="8">
        <f t="shared" si="199"/>
        <v>2393.6</v>
      </c>
      <c r="G1718" s="54">
        <f t="shared" si="204"/>
        <v>4787.2</v>
      </c>
      <c r="H1718" s="25" t="s">
        <v>2206</v>
      </c>
      <c r="I1718" s="25"/>
      <c r="J1718" s="25">
        <v>2</v>
      </c>
      <c r="K1718" s="25">
        <v>2</v>
      </c>
      <c r="L1718" s="25">
        <f t="shared" si="200"/>
        <v>0</v>
      </c>
      <c r="M1718" s="25" t="s">
        <v>2279</v>
      </c>
      <c r="N1718" s="45">
        <v>45875</v>
      </c>
      <c r="O1718" s="54">
        <v>7905</v>
      </c>
      <c r="P1718" s="25" t="s">
        <v>2272</v>
      </c>
      <c r="Q1718" s="25">
        <v>58154115703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Chennai</v>
      </c>
      <c r="W1718" s="56"/>
      <c r="X1718" s="45">
        <v>45876</v>
      </c>
      <c r="Y1718" s="25">
        <f t="shared" si="201"/>
        <v>1</v>
      </c>
      <c r="Z1718" s="25" t="str">
        <f t="shared" si="202"/>
        <v>Wednesday</v>
      </c>
      <c r="AA1718" s="25" t="str">
        <f t="shared" si="203"/>
        <v>Thursday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hidden="1" x14ac:dyDescent="0.25">
      <c r="A1719" s="25">
        <f t="shared" si="205"/>
        <v>1718</v>
      </c>
      <c r="B1719" s="25" t="s">
        <v>2267</v>
      </c>
      <c r="C1719" s="45">
        <v>45870</v>
      </c>
      <c r="D1719" s="45">
        <v>45874</v>
      </c>
      <c r="E1719" s="8">
        <v>25.6</v>
      </c>
      <c r="F1719" s="8">
        <f t="shared" si="199"/>
        <v>2252.8000000000002</v>
      </c>
      <c r="G1719" s="54">
        <f t="shared" si="204"/>
        <v>2252.8000000000002</v>
      </c>
      <c r="H1719" s="25">
        <v>90082</v>
      </c>
      <c r="I1719" s="25"/>
      <c r="J1719" s="25">
        <v>1</v>
      </c>
      <c r="K1719" s="25">
        <v>1</v>
      </c>
      <c r="L1719" s="25">
        <f t="shared" si="200"/>
        <v>0</v>
      </c>
      <c r="M1719" s="25" t="s">
        <v>2315</v>
      </c>
      <c r="N1719" s="45">
        <v>45880</v>
      </c>
      <c r="O1719" s="54">
        <v>3720</v>
      </c>
      <c r="P1719" s="25" t="s">
        <v>622</v>
      </c>
      <c r="Q1719" s="25">
        <v>58154309220</v>
      </c>
      <c r="R1719" s="25" t="s">
        <v>41</v>
      </c>
      <c r="S1719" s="3" t="s">
        <v>300</v>
      </c>
      <c r="T1719" s="55"/>
      <c r="U1719" s="25" t="s">
        <v>508</v>
      </c>
      <c r="V1719" s="25" t="str">
        <f>VLOOKUP(P1719,'Customer List'!B:C,2,)</f>
        <v>Hyderabad</v>
      </c>
      <c r="W1719" s="56"/>
      <c r="X1719" s="45">
        <v>45881</v>
      </c>
      <c r="Y1719" s="25">
        <f t="shared" si="201"/>
        <v>1</v>
      </c>
      <c r="Z1719" s="25" t="str">
        <f t="shared" si="202"/>
        <v>Monday</v>
      </c>
      <c r="AA1719" s="25" t="str">
        <f t="shared" si="203"/>
        <v>Tuesday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hidden="1" x14ac:dyDescent="0.25">
      <c r="A1720" s="25">
        <f t="shared" si="205"/>
        <v>1719</v>
      </c>
      <c r="B1720" s="25" t="s">
        <v>2267</v>
      </c>
      <c r="C1720" s="45">
        <v>45870</v>
      </c>
      <c r="D1720" s="45">
        <v>45874</v>
      </c>
      <c r="E1720" s="8">
        <v>104.8</v>
      </c>
      <c r="F1720" s="8">
        <f t="shared" si="199"/>
        <v>9222.4</v>
      </c>
      <c r="G1720" s="54">
        <f t="shared" si="204"/>
        <v>18444.8</v>
      </c>
      <c r="H1720" s="25" t="s">
        <v>667</v>
      </c>
      <c r="I1720" s="25" t="s">
        <v>4146</v>
      </c>
      <c r="J1720" s="25">
        <v>2</v>
      </c>
      <c r="K1720" s="25">
        <v>2</v>
      </c>
      <c r="L1720" s="25">
        <f t="shared" si="200"/>
        <v>0</v>
      </c>
      <c r="M1720" s="25" t="s">
        <v>2347</v>
      </c>
      <c r="N1720" s="45">
        <v>45880</v>
      </c>
      <c r="O1720" s="54">
        <v>30457.5</v>
      </c>
      <c r="P1720" s="25" t="s">
        <v>670</v>
      </c>
      <c r="Q1720" s="25" t="s">
        <v>2078</v>
      </c>
      <c r="R1720" s="25" t="s">
        <v>849</v>
      </c>
      <c r="S1720" s="3">
        <v>4</v>
      </c>
      <c r="T1720" s="55"/>
      <c r="U1720" s="25" t="s">
        <v>508</v>
      </c>
      <c r="V1720" s="25" t="str">
        <f>VLOOKUP(P1720,'Customer List'!B:C,2,)</f>
        <v>Manesar</v>
      </c>
      <c r="W1720" s="56"/>
      <c r="X1720" s="45">
        <v>45880</v>
      </c>
      <c r="Y1720" s="25">
        <f t="shared" si="201"/>
        <v>0</v>
      </c>
      <c r="Z1720" s="25" t="str">
        <f t="shared" si="202"/>
        <v>Monday</v>
      </c>
      <c r="AA1720" s="25" t="str">
        <f t="shared" si="203"/>
        <v>Monday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hidden="1" x14ac:dyDescent="0.25">
      <c r="A1721" s="25">
        <f t="shared" si="205"/>
        <v>1720</v>
      </c>
      <c r="B1721" s="25" t="s">
        <v>2286</v>
      </c>
      <c r="C1721" s="45">
        <v>45870</v>
      </c>
      <c r="D1721" s="45">
        <v>45875</v>
      </c>
      <c r="E1721" s="8">
        <v>65.8</v>
      </c>
      <c r="F1721" s="8">
        <f t="shared" si="199"/>
        <v>5790.4</v>
      </c>
      <c r="G1721" s="54">
        <f t="shared" si="204"/>
        <v>5790.4</v>
      </c>
      <c r="H1721" s="25">
        <v>100213</v>
      </c>
      <c r="I1721" s="25" t="s">
        <v>3064</v>
      </c>
      <c r="J1721" s="25">
        <v>1</v>
      </c>
      <c r="K1721" s="25">
        <v>1</v>
      </c>
      <c r="L1721" s="25">
        <f t="shared" si="200"/>
        <v>0</v>
      </c>
      <c r="M1721" s="25" t="s">
        <v>2482</v>
      </c>
      <c r="N1721" s="45">
        <v>45890</v>
      </c>
      <c r="O1721" s="54">
        <v>0</v>
      </c>
      <c r="P1721" s="25" t="s">
        <v>50</v>
      </c>
      <c r="Q1721" s="25" t="s">
        <v>2078</v>
      </c>
      <c r="R1721" s="25" t="s">
        <v>638</v>
      </c>
      <c r="S1721" s="3">
        <v>4</v>
      </c>
      <c r="T1721" s="55" t="s">
        <v>610</v>
      </c>
      <c r="U1721" s="25" t="s">
        <v>19</v>
      </c>
      <c r="V1721" s="25" t="str">
        <f>VLOOKUP(P1721,'Customer List'!B:C,2,)</f>
        <v>Delhi</v>
      </c>
      <c r="W1721" s="56"/>
      <c r="X1721" s="45">
        <v>45890</v>
      </c>
      <c r="Y1721" s="25">
        <f t="shared" si="201"/>
        <v>0</v>
      </c>
      <c r="Z1721" s="25" t="str">
        <f t="shared" si="202"/>
        <v>Thursday</v>
      </c>
      <c r="AA1721" s="25" t="str">
        <f t="shared" si="203"/>
        <v>Thursday</v>
      </c>
      <c r="AB1721" s="25" t="str">
        <f>VLOOKUP(U1721,'Currency Sheet'!A:C,3,)</f>
        <v>DOLLAR</v>
      </c>
      <c r="AC1721" s="67" t="str">
        <f>VLOOKUP(P1721,'Customer List'!B:D,3,)</f>
        <v>Local</v>
      </c>
    </row>
    <row r="1722" spans="1:29" hidden="1" x14ac:dyDescent="0.25">
      <c r="A1722" s="25">
        <f t="shared" si="205"/>
        <v>1721</v>
      </c>
      <c r="B1722" s="25" t="s">
        <v>2286</v>
      </c>
      <c r="C1722" s="45">
        <v>45870</v>
      </c>
      <c r="D1722" s="45">
        <v>45875</v>
      </c>
      <c r="E1722" s="8">
        <v>165.9</v>
      </c>
      <c r="F1722" s="8">
        <f t="shared" si="199"/>
        <v>14599.2</v>
      </c>
      <c r="G1722" s="54">
        <f t="shared" si="204"/>
        <v>29198.400000000001</v>
      </c>
      <c r="H1722" s="25">
        <v>100328</v>
      </c>
      <c r="I1722" s="25" t="s">
        <v>1423</v>
      </c>
      <c r="J1722" s="25">
        <v>2</v>
      </c>
      <c r="K1722" s="25">
        <v>2</v>
      </c>
      <c r="L1722" s="25">
        <f t="shared" si="200"/>
        <v>0</v>
      </c>
      <c r="M1722" s="25" t="s">
        <v>2321</v>
      </c>
      <c r="N1722" s="45">
        <v>45880</v>
      </c>
      <c r="O1722" s="54">
        <v>47755.5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201"/>
        <v>1</v>
      </c>
      <c r="Z1722" s="25" t="str">
        <f t="shared" si="202"/>
        <v>Monday</v>
      </c>
      <c r="AA1722" s="25" t="str">
        <f t="shared" si="203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hidden="1" x14ac:dyDescent="0.25">
      <c r="A1723" s="25">
        <f t="shared" si="205"/>
        <v>1722</v>
      </c>
      <c r="B1723" s="25" t="s">
        <v>2286</v>
      </c>
      <c r="C1723" s="45">
        <v>45870</v>
      </c>
      <c r="D1723" s="45">
        <v>45875</v>
      </c>
      <c r="E1723" s="8">
        <v>138.6</v>
      </c>
      <c r="F1723" s="8">
        <f t="shared" si="199"/>
        <v>12196.8</v>
      </c>
      <c r="G1723" s="54">
        <f t="shared" si="204"/>
        <v>24393.599999999999</v>
      </c>
      <c r="H1723" s="25">
        <v>100528</v>
      </c>
      <c r="I1723" s="25" t="s">
        <v>1538</v>
      </c>
      <c r="J1723" s="25">
        <v>2</v>
      </c>
      <c r="K1723" s="25">
        <v>2</v>
      </c>
      <c r="L1723" s="25">
        <f t="shared" si="200"/>
        <v>0</v>
      </c>
      <c r="M1723" s="25" t="s">
        <v>2321</v>
      </c>
      <c r="N1723" s="45">
        <v>45880</v>
      </c>
      <c r="O1723" s="54">
        <v>39897</v>
      </c>
      <c r="P1723" s="25" t="s">
        <v>2055</v>
      </c>
      <c r="Q1723" s="25">
        <v>58154308424</v>
      </c>
      <c r="R1723" s="25" t="s">
        <v>41</v>
      </c>
      <c r="S1723" s="3">
        <v>4</v>
      </c>
      <c r="T1723" s="55"/>
      <c r="U1723" s="25" t="s">
        <v>19</v>
      </c>
      <c r="V1723" s="25" t="str">
        <f>VLOOKUP(P1723,'Customer List'!B:C,2,)</f>
        <v>Hyderabad</v>
      </c>
      <c r="W1723" s="56"/>
      <c r="X1723" s="45">
        <v>45881</v>
      </c>
      <c r="Y1723" s="25">
        <f t="shared" si="201"/>
        <v>1</v>
      </c>
      <c r="Z1723" s="25" t="str">
        <f t="shared" si="202"/>
        <v>Monday</v>
      </c>
      <c r="AA1723" s="25" t="str">
        <f t="shared" si="203"/>
        <v>Tuesday</v>
      </c>
      <c r="AB1723" s="25" t="str">
        <f>VLOOKUP(U1723,'Currency Sheet'!A:C,3,)</f>
        <v>DOLLAR</v>
      </c>
      <c r="AC1723" s="67" t="str">
        <f>VLOOKUP(P1723,'Customer List'!B:D,3,)</f>
        <v>OutStation</v>
      </c>
    </row>
    <row r="1724" spans="1:29" hidden="1" x14ac:dyDescent="0.25">
      <c r="A1724" s="25">
        <f t="shared" si="205"/>
        <v>1723</v>
      </c>
      <c r="B1724" s="25" t="s">
        <v>2286</v>
      </c>
      <c r="C1724" s="45">
        <v>45870</v>
      </c>
      <c r="D1724" s="45">
        <v>45875</v>
      </c>
      <c r="E1724" s="8">
        <v>115.5</v>
      </c>
      <c r="F1724" s="8">
        <f t="shared" si="199"/>
        <v>10164</v>
      </c>
      <c r="G1724" s="54">
        <f t="shared" si="204"/>
        <v>10164</v>
      </c>
      <c r="H1724" s="25">
        <v>101238</v>
      </c>
      <c r="I1724" s="25" t="s">
        <v>3065</v>
      </c>
      <c r="J1724" s="25">
        <v>1</v>
      </c>
      <c r="K1724" s="25">
        <v>1</v>
      </c>
      <c r="L1724" s="25">
        <f t="shared" si="200"/>
        <v>0</v>
      </c>
      <c r="M1724" s="25" t="s">
        <v>2365</v>
      </c>
      <c r="N1724" s="45">
        <v>45882</v>
      </c>
      <c r="O1724" s="54">
        <v>0</v>
      </c>
      <c r="P1724" s="25" t="s">
        <v>626</v>
      </c>
      <c r="Q1724" s="25" t="s">
        <v>2078</v>
      </c>
      <c r="R1724" s="25" t="s">
        <v>638</v>
      </c>
      <c r="S1724" s="3">
        <v>4</v>
      </c>
      <c r="T1724" s="55" t="s">
        <v>2366</v>
      </c>
      <c r="U1724" s="25" t="s">
        <v>19</v>
      </c>
      <c r="V1724" s="25" t="str">
        <f>VLOOKUP(P1724,'Customer List'!B:C,2,)</f>
        <v>Delhi</v>
      </c>
      <c r="W1724" s="56"/>
      <c r="X1724" s="45">
        <v>45882</v>
      </c>
      <c r="Y1724" s="25">
        <f t="shared" si="201"/>
        <v>0</v>
      </c>
      <c r="Z1724" s="25" t="str">
        <f t="shared" si="202"/>
        <v>Wednesday</v>
      </c>
      <c r="AA1724" s="25" t="str">
        <f t="shared" si="203"/>
        <v>Wednesday</v>
      </c>
      <c r="AB1724" s="25" t="str">
        <f>VLOOKUP(U1724,'Currency Sheet'!A:C,3,)</f>
        <v>DOLLAR</v>
      </c>
      <c r="AC1724" s="67" t="str">
        <f>VLOOKUP(P1724,'Customer List'!B:D,3,)</f>
        <v>Local</v>
      </c>
    </row>
    <row r="1725" spans="1:29" hidden="1" x14ac:dyDescent="0.25">
      <c r="A1725" s="25">
        <f t="shared" si="205"/>
        <v>1724</v>
      </c>
      <c r="B1725" s="25" t="s">
        <v>2286</v>
      </c>
      <c r="C1725" s="45">
        <v>45870</v>
      </c>
      <c r="D1725" s="45">
        <v>45875</v>
      </c>
      <c r="E1725" s="8">
        <v>575.4</v>
      </c>
      <c r="F1725" s="8">
        <f t="shared" si="199"/>
        <v>50635.199999999997</v>
      </c>
      <c r="G1725" s="54">
        <f t="shared" si="204"/>
        <v>50635.199999999997</v>
      </c>
      <c r="H1725" s="25">
        <v>741036</v>
      </c>
      <c r="I1725" s="25" t="s">
        <v>3066</v>
      </c>
      <c r="J1725" s="25">
        <v>1</v>
      </c>
      <c r="K1725" s="25">
        <v>1</v>
      </c>
      <c r="L1725" s="25">
        <f t="shared" si="200"/>
        <v>0</v>
      </c>
      <c r="M1725" s="25" t="s">
        <v>2335</v>
      </c>
      <c r="N1725" s="45">
        <v>45880</v>
      </c>
      <c r="O1725" s="54">
        <v>82816.5</v>
      </c>
      <c r="P1725" s="25" t="s">
        <v>2052</v>
      </c>
      <c r="Q1725" s="25">
        <v>58154310270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Pune</v>
      </c>
      <c r="W1725" s="56"/>
      <c r="X1725" s="45">
        <v>45881</v>
      </c>
      <c r="Y1725" s="25">
        <f t="shared" si="201"/>
        <v>1</v>
      </c>
      <c r="Z1725" s="25" t="str">
        <f t="shared" si="202"/>
        <v>Monday</v>
      </c>
      <c r="AA1725" s="25" t="str">
        <f t="shared" si="203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hidden="1" x14ac:dyDescent="0.25">
      <c r="A1726" s="25">
        <f t="shared" si="205"/>
        <v>1725</v>
      </c>
      <c r="B1726" s="25" t="s">
        <v>2286</v>
      </c>
      <c r="C1726" s="45">
        <v>45870</v>
      </c>
      <c r="D1726" s="45">
        <v>45875</v>
      </c>
      <c r="E1726" s="8">
        <v>160.29999999999998</v>
      </c>
      <c r="F1726" s="8">
        <f t="shared" si="199"/>
        <v>14106.399999999998</v>
      </c>
      <c r="G1726" s="54">
        <f t="shared" si="204"/>
        <v>42319.199999999997</v>
      </c>
      <c r="H1726" s="25">
        <v>101320</v>
      </c>
      <c r="I1726" s="25" t="s">
        <v>2823</v>
      </c>
      <c r="J1726" s="25">
        <v>3</v>
      </c>
      <c r="K1726" s="25">
        <v>3</v>
      </c>
      <c r="L1726" s="25">
        <f t="shared" si="200"/>
        <v>0</v>
      </c>
      <c r="M1726" s="25" t="s">
        <v>2321</v>
      </c>
      <c r="N1726" s="45">
        <v>45880</v>
      </c>
      <c r="O1726" s="54">
        <v>69215.25</v>
      </c>
      <c r="P1726" s="25" t="s">
        <v>2055</v>
      </c>
      <c r="Q1726" s="25">
        <v>58154308424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Hyderabad</v>
      </c>
      <c r="W1726" s="56"/>
      <c r="X1726" s="45">
        <v>45881</v>
      </c>
      <c r="Y1726" s="25">
        <f t="shared" si="201"/>
        <v>1</v>
      </c>
      <c r="Z1726" s="25" t="str">
        <f t="shared" si="202"/>
        <v>Monday</v>
      </c>
      <c r="AA1726" s="25" t="str">
        <f t="shared" si="203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hidden="1" x14ac:dyDescent="0.25">
      <c r="A1727" s="25">
        <f t="shared" si="205"/>
        <v>1726</v>
      </c>
      <c r="B1727" s="25" t="s">
        <v>2286</v>
      </c>
      <c r="C1727" s="45">
        <v>45870</v>
      </c>
      <c r="D1727" s="45">
        <v>45875</v>
      </c>
      <c r="E1727" s="8">
        <v>214.5</v>
      </c>
      <c r="F1727" s="8">
        <f t="shared" si="199"/>
        <v>18876</v>
      </c>
      <c r="G1727" s="54">
        <f t="shared" si="204"/>
        <v>18876</v>
      </c>
      <c r="H1727" s="25">
        <v>101337</v>
      </c>
      <c r="I1727" s="25" t="s">
        <v>3067</v>
      </c>
      <c r="J1727" s="25">
        <v>1</v>
      </c>
      <c r="K1727" s="25">
        <v>1</v>
      </c>
      <c r="L1727" s="25">
        <f t="shared" si="200"/>
        <v>0</v>
      </c>
      <c r="M1727" s="25" t="s">
        <v>2333</v>
      </c>
      <c r="N1727" s="45">
        <v>45880</v>
      </c>
      <c r="O1727" s="54">
        <v>21724.560000000001</v>
      </c>
      <c r="P1727" s="25" t="s">
        <v>277</v>
      </c>
      <c r="Q1727" s="25">
        <v>58154305565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01"/>
        <v>1</v>
      </c>
      <c r="Z1727" s="25" t="str">
        <f t="shared" si="202"/>
        <v>Monday</v>
      </c>
      <c r="AA1727" s="25" t="str">
        <f t="shared" si="203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hidden="1" x14ac:dyDescent="0.25">
      <c r="A1728" s="25">
        <f t="shared" si="205"/>
        <v>1727</v>
      </c>
      <c r="B1728" s="25" t="s">
        <v>2286</v>
      </c>
      <c r="C1728" s="45">
        <v>45870</v>
      </c>
      <c r="D1728" s="45">
        <v>45875</v>
      </c>
      <c r="E1728" s="8">
        <v>177.1</v>
      </c>
      <c r="F1728" s="8">
        <f t="shared" si="199"/>
        <v>15584.8</v>
      </c>
      <c r="G1728" s="54">
        <f t="shared" si="204"/>
        <v>15584.8</v>
      </c>
      <c r="H1728" s="25">
        <v>102006</v>
      </c>
      <c r="I1728" s="25" t="s">
        <v>1433</v>
      </c>
      <c r="J1728" s="25">
        <v>1</v>
      </c>
      <c r="K1728" s="25">
        <v>1</v>
      </c>
      <c r="L1728" s="25">
        <f t="shared" si="200"/>
        <v>0</v>
      </c>
      <c r="M1728" s="25" t="s">
        <v>2321</v>
      </c>
      <c r="N1728" s="45">
        <v>45880</v>
      </c>
      <c r="O1728" s="54">
        <v>25489.75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01"/>
        <v>1</v>
      </c>
      <c r="Z1728" s="25" t="str">
        <f t="shared" si="202"/>
        <v>Monday</v>
      </c>
      <c r="AA1728" s="25" t="str">
        <f t="shared" si="203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hidden="1" x14ac:dyDescent="0.25">
      <c r="A1729" s="25">
        <f t="shared" si="205"/>
        <v>1728</v>
      </c>
      <c r="B1729" s="25" t="s">
        <v>2286</v>
      </c>
      <c r="C1729" s="45">
        <v>45870</v>
      </c>
      <c r="D1729" s="45">
        <v>45875</v>
      </c>
      <c r="E1729" s="8">
        <v>160.30000000000001</v>
      </c>
      <c r="F1729" s="8">
        <f t="shared" si="199"/>
        <v>14106.400000000001</v>
      </c>
      <c r="G1729" s="54">
        <f t="shared" si="204"/>
        <v>28212.800000000003</v>
      </c>
      <c r="H1729" s="25">
        <v>103018</v>
      </c>
      <c r="I1729" s="25" t="s">
        <v>1436</v>
      </c>
      <c r="J1729" s="25">
        <v>2</v>
      </c>
      <c r="K1729" s="25">
        <v>2</v>
      </c>
      <c r="L1729" s="25">
        <f t="shared" si="200"/>
        <v>0</v>
      </c>
      <c r="M1729" s="25" t="s">
        <v>2321</v>
      </c>
      <c r="N1729" s="45">
        <v>45880</v>
      </c>
      <c r="O1729" s="54">
        <v>46143.5</v>
      </c>
      <c r="P1729" s="25" t="s">
        <v>2055</v>
      </c>
      <c r="Q1729" s="25">
        <v>58154308424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Hyderabad</v>
      </c>
      <c r="W1729" s="56"/>
      <c r="X1729" s="45">
        <v>45881</v>
      </c>
      <c r="Y1729" s="25">
        <f t="shared" si="201"/>
        <v>1</v>
      </c>
      <c r="Z1729" s="25" t="str">
        <f t="shared" si="202"/>
        <v>Monday</v>
      </c>
      <c r="AA1729" s="25" t="str">
        <f t="shared" si="203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hidden="1" x14ac:dyDescent="0.25">
      <c r="A1730" s="25">
        <f t="shared" si="205"/>
        <v>1729</v>
      </c>
      <c r="B1730" s="25" t="s">
        <v>2286</v>
      </c>
      <c r="C1730" s="45">
        <v>45870</v>
      </c>
      <c r="D1730" s="45">
        <v>45875</v>
      </c>
      <c r="E1730" s="8">
        <v>181.5</v>
      </c>
      <c r="F1730" s="8">
        <f t="shared" si="199"/>
        <v>15972</v>
      </c>
      <c r="G1730" s="54">
        <f t="shared" si="204"/>
        <v>15972</v>
      </c>
      <c r="H1730" s="25">
        <v>103044</v>
      </c>
      <c r="I1730" s="25" t="s">
        <v>3068</v>
      </c>
      <c r="J1730" s="25">
        <v>1</v>
      </c>
      <c r="K1730" s="25">
        <v>1</v>
      </c>
      <c r="L1730" s="25">
        <f t="shared" si="200"/>
        <v>0</v>
      </c>
      <c r="M1730" s="25" t="s">
        <v>2317</v>
      </c>
      <c r="N1730" s="45">
        <v>45880</v>
      </c>
      <c r="O1730" s="54">
        <v>25506.799999999999</v>
      </c>
      <c r="P1730" s="25" t="s">
        <v>229</v>
      </c>
      <c r="Q1730" s="25">
        <v>58154309883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Kolkata</v>
      </c>
      <c r="W1730" s="56"/>
      <c r="X1730" s="45">
        <v>45881</v>
      </c>
      <c r="Y1730" s="25">
        <f t="shared" si="201"/>
        <v>1</v>
      </c>
      <c r="Z1730" s="25" t="str">
        <f t="shared" si="202"/>
        <v>Monday</v>
      </c>
      <c r="AA1730" s="25" t="str">
        <f t="shared" si="203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hidden="1" x14ac:dyDescent="0.25">
      <c r="A1731" s="25">
        <f t="shared" si="205"/>
        <v>1730</v>
      </c>
      <c r="B1731" s="25" t="s">
        <v>2286</v>
      </c>
      <c r="C1731" s="45">
        <v>45870</v>
      </c>
      <c r="D1731" s="45">
        <v>45875</v>
      </c>
      <c r="E1731" s="8">
        <v>115.5</v>
      </c>
      <c r="F1731" s="8">
        <f t="shared" si="199"/>
        <v>10164</v>
      </c>
      <c r="G1731" s="54">
        <f t="shared" si="204"/>
        <v>10164</v>
      </c>
      <c r="H1731" s="25">
        <v>777404</v>
      </c>
      <c r="I1731" s="25" t="s">
        <v>3069</v>
      </c>
      <c r="J1731" s="25">
        <v>1</v>
      </c>
      <c r="K1731" s="25">
        <v>1</v>
      </c>
      <c r="L1731" s="25">
        <f t="shared" ref="L1731:L1794" si="207">J1731-K1731</f>
        <v>0</v>
      </c>
      <c r="M1731" s="25" t="s">
        <v>2335</v>
      </c>
      <c r="N1731" s="45">
        <v>45880</v>
      </c>
      <c r="O1731" s="54">
        <v>16623.75</v>
      </c>
      <c r="P1731" s="25" t="s">
        <v>2052</v>
      </c>
      <c r="Q1731" s="25">
        <v>58154310270</v>
      </c>
      <c r="R1731" s="25" t="s">
        <v>41</v>
      </c>
      <c r="S1731" s="3">
        <v>-20</v>
      </c>
      <c r="T1731" s="55"/>
      <c r="U1731" s="25" t="s">
        <v>19</v>
      </c>
      <c r="V1731" s="25" t="str">
        <f>VLOOKUP(P1731,'Customer List'!B:C,2,)</f>
        <v>Pune</v>
      </c>
      <c r="W1731" s="56"/>
      <c r="X1731" s="45">
        <v>45881</v>
      </c>
      <c r="Y1731" s="25">
        <f t="shared" ref="Y1731:Y1794" si="208">IF(X1731="", "", X1731-N1731)</f>
        <v>1</v>
      </c>
      <c r="Z1731" s="25" t="str">
        <f t="shared" ref="Z1731:Z1794" si="209">IF(N1731="", "", TEXT(N1731, "dddd"))</f>
        <v>Monday</v>
      </c>
      <c r="AA1731" s="25" t="str">
        <f t="shared" ref="AA1731:AA1794" si="210">IF(X1731="", "", TEXT(X1731, "dddd"))</f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hidden="1" x14ac:dyDescent="0.25">
      <c r="A1732" s="25">
        <f t="shared" si="205"/>
        <v>1731</v>
      </c>
      <c r="B1732" s="25" t="s">
        <v>2286</v>
      </c>
      <c r="C1732" s="45">
        <v>45870</v>
      </c>
      <c r="D1732" s="45">
        <v>45875</v>
      </c>
      <c r="E1732" s="8">
        <v>160.30000000000001</v>
      </c>
      <c r="F1732" s="8">
        <f t="shared" ref="F1732:F1795" si="211">IF(AB1732="DOLLAR",E1732*88,E1732)</f>
        <v>14106.400000000001</v>
      </c>
      <c r="G1732" s="54">
        <f t="shared" si="204"/>
        <v>28212.800000000003</v>
      </c>
      <c r="H1732" s="25">
        <v>104420</v>
      </c>
      <c r="I1732" s="25" t="s">
        <v>1637</v>
      </c>
      <c r="J1732" s="25">
        <v>2</v>
      </c>
      <c r="K1732" s="25">
        <v>2</v>
      </c>
      <c r="L1732" s="25">
        <f t="shared" si="207"/>
        <v>0</v>
      </c>
      <c r="M1732" s="25" t="s">
        <v>2321</v>
      </c>
      <c r="N1732" s="45">
        <v>45880</v>
      </c>
      <c r="O1732" s="54">
        <v>46143.5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8"/>
        <v>1</v>
      </c>
      <c r="Z1732" s="25" t="str">
        <f t="shared" si="209"/>
        <v>Monday</v>
      </c>
      <c r="AA1732" s="25" t="str">
        <f t="shared" si="210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hidden="1" x14ac:dyDescent="0.25">
      <c r="A1733" s="25">
        <f t="shared" si="205"/>
        <v>1732</v>
      </c>
      <c r="B1733" s="25" t="s">
        <v>2286</v>
      </c>
      <c r="C1733" s="45">
        <v>45870</v>
      </c>
      <c r="D1733" s="45">
        <v>45875</v>
      </c>
      <c r="E1733" s="8">
        <v>173.6</v>
      </c>
      <c r="F1733" s="8">
        <f t="shared" si="211"/>
        <v>15276.8</v>
      </c>
      <c r="G1733" s="54">
        <f t="shared" ref="G1733:G1796" si="212">F1733*J1733</f>
        <v>30553.599999999999</v>
      </c>
      <c r="H1733" s="25">
        <v>104526</v>
      </c>
      <c r="I1733" s="25" t="s">
        <v>1443</v>
      </c>
      <c r="J1733" s="25">
        <v>2</v>
      </c>
      <c r="K1733" s="25">
        <v>2</v>
      </c>
      <c r="L1733" s="25">
        <f t="shared" si="207"/>
        <v>0</v>
      </c>
      <c r="M1733" s="25" t="s">
        <v>2321</v>
      </c>
      <c r="N1733" s="45">
        <v>45880</v>
      </c>
      <c r="O1733" s="54">
        <v>49972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8"/>
        <v>1</v>
      </c>
      <c r="Z1733" s="25" t="str">
        <f t="shared" si="209"/>
        <v>Monday</v>
      </c>
      <c r="AA1733" s="25" t="str">
        <f t="shared" si="210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hidden="1" x14ac:dyDescent="0.25">
      <c r="A1734" s="25">
        <f t="shared" ref="A1734:A1797" si="213">A1733+1</f>
        <v>1733</v>
      </c>
      <c r="B1734" s="25" t="s">
        <v>2286</v>
      </c>
      <c r="C1734" s="45">
        <v>45870</v>
      </c>
      <c r="D1734" s="45">
        <v>45875</v>
      </c>
      <c r="E1734" s="8">
        <v>221.9</v>
      </c>
      <c r="F1734" s="8">
        <f t="shared" si="211"/>
        <v>19527.2</v>
      </c>
      <c r="G1734" s="54">
        <f t="shared" si="212"/>
        <v>19527.2</v>
      </c>
      <c r="H1734" s="25">
        <v>106106</v>
      </c>
      <c r="I1734" s="25" t="s">
        <v>1445</v>
      </c>
      <c r="J1734" s="25">
        <v>1</v>
      </c>
      <c r="K1734" s="25">
        <v>1</v>
      </c>
      <c r="L1734" s="25">
        <f t="shared" si="207"/>
        <v>0</v>
      </c>
      <c r="M1734" s="25" t="s">
        <v>2321</v>
      </c>
      <c r="N1734" s="45">
        <v>45880</v>
      </c>
      <c r="O1734" s="54">
        <v>31937.75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08"/>
        <v>1</v>
      </c>
      <c r="Z1734" s="25" t="str">
        <f t="shared" si="209"/>
        <v>Monday</v>
      </c>
      <c r="AA1734" s="25" t="str">
        <f t="shared" si="210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hidden="1" x14ac:dyDescent="0.25">
      <c r="A1735" s="25">
        <f t="shared" si="213"/>
        <v>1734</v>
      </c>
      <c r="B1735" s="25" t="s">
        <v>2286</v>
      </c>
      <c r="C1735" s="45">
        <v>45870</v>
      </c>
      <c r="D1735" s="45">
        <v>45875</v>
      </c>
      <c r="E1735" s="8">
        <v>156.75</v>
      </c>
      <c r="F1735" s="8">
        <f t="shared" si="211"/>
        <v>13794</v>
      </c>
      <c r="G1735" s="54">
        <f t="shared" si="212"/>
        <v>13794</v>
      </c>
      <c r="H1735" s="25">
        <v>101239</v>
      </c>
      <c r="I1735" s="25" t="s">
        <v>158</v>
      </c>
      <c r="J1735" s="25">
        <v>1</v>
      </c>
      <c r="K1735" s="25">
        <v>1</v>
      </c>
      <c r="L1735" s="25">
        <f t="shared" si="207"/>
        <v>0</v>
      </c>
      <c r="M1735" s="25" t="s">
        <v>2339</v>
      </c>
      <c r="N1735" s="45">
        <v>45880</v>
      </c>
      <c r="O1735" s="54">
        <v>19437</v>
      </c>
      <c r="P1735" s="25" t="s">
        <v>2052</v>
      </c>
      <c r="Q1735" s="25">
        <v>58154310270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Pune</v>
      </c>
      <c r="W1735" s="56"/>
      <c r="X1735" s="45">
        <v>45881</v>
      </c>
      <c r="Y1735" s="25">
        <f t="shared" si="208"/>
        <v>1</v>
      </c>
      <c r="Z1735" s="25" t="str">
        <f t="shared" si="209"/>
        <v>Monday</v>
      </c>
      <c r="AA1735" s="25" t="str">
        <f t="shared" si="210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hidden="1" x14ac:dyDescent="0.25">
      <c r="A1736" s="25">
        <f t="shared" si="213"/>
        <v>1735</v>
      </c>
      <c r="B1736" s="25" t="s">
        <v>2286</v>
      </c>
      <c r="C1736" s="45">
        <v>45870</v>
      </c>
      <c r="D1736" s="45">
        <v>45875</v>
      </c>
      <c r="E1736" s="8">
        <v>160.30000000000001</v>
      </c>
      <c r="F1736" s="8">
        <f t="shared" si="211"/>
        <v>14106.400000000001</v>
      </c>
      <c r="G1736" s="54">
        <f t="shared" si="212"/>
        <v>14106.400000000001</v>
      </c>
      <c r="H1736" s="25">
        <v>117312</v>
      </c>
      <c r="I1736" s="25" t="s">
        <v>1630</v>
      </c>
      <c r="J1736" s="25">
        <v>1</v>
      </c>
      <c r="K1736" s="25">
        <v>1</v>
      </c>
      <c r="L1736" s="25">
        <f t="shared" si="207"/>
        <v>0</v>
      </c>
      <c r="M1736" s="25" t="s">
        <v>2483</v>
      </c>
      <c r="N1736" s="45">
        <v>45890</v>
      </c>
      <c r="O1736" s="54">
        <v>0</v>
      </c>
      <c r="P1736" s="25" t="s">
        <v>50</v>
      </c>
      <c r="Q1736" s="25" t="s">
        <v>2078</v>
      </c>
      <c r="R1736" s="25" t="s">
        <v>638</v>
      </c>
      <c r="S1736" s="3">
        <v>4</v>
      </c>
      <c r="T1736" s="55" t="s">
        <v>610</v>
      </c>
      <c r="U1736" s="25" t="s">
        <v>19</v>
      </c>
      <c r="V1736" s="25" t="str">
        <f>VLOOKUP(P1736,'Customer List'!B:C,2,)</f>
        <v>Delhi</v>
      </c>
      <c r="W1736" s="56"/>
      <c r="X1736" s="45">
        <v>45890</v>
      </c>
      <c r="Y1736" s="25">
        <f t="shared" si="208"/>
        <v>0</v>
      </c>
      <c r="Z1736" s="25" t="str">
        <f t="shared" si="209"/>
        <v>Thursday</v>
      </c>
      <c r="AA1736" s="25" t="str">
        <f t="shared" si="210"/>
        <v>Thursday</v>
      </c>
      <c r="AB1736" s="25" t="str">
        <f>VLOOKUP(U1736,'Currency Sheet'!A:C,3,)</f>
        <v>DOLLAR</v>
      </c>
      <c r="AC1736" s="67" t="str">
        <f>VLOOKUP(P1736,'Customer List'!B:D,3,)</f>
        <v>Local</v>
      </c>
    </row>
    <row r="1737" spans="1:29" hidden="1" x14ac:dyDescent="0.25">
      <c r="A1737" s="25">
        <f t="shared" si="213"/>
        <v>1736</v>
      </c>
      <c r="B1737" s="25" t="s">
        <v>2286</v>
      </c>
      <c r="C1737" s="45">
        <v>45870</v>
      </c>
      <c r="D1737" s="45">
        <v>45875</v>
      </c>
      <c r="E1737" s="8">
        <v>204.4</v>
      </c>
      <c r="F1737" s="8">
        <f t="shared" si="211"/>
        <v>17987.2</v>
      </c>
      <c r="G1737" s="54">
        <f t="shared" si="212"/>
        <v>35974.400000000001</v>
      </c>
      <c r="H1737" s="25">
        <v>119414</v>
      </c>
      <c r="I1737" s="25" t="s">
        <v>3070</v>
      </c>
      <c r="J1737" s="25">
        <v>2</v>
      </c>
      <c r="K1737" s="25">
        <v>2</v>
      </c>
      <c r="L1737" s="25">
        <f t="shared" si="207"/>
        <v>0</v>
      </c>
      <c r="M1737" s="25" t="s">
        <v>2321</v>
      </c>
      <c r="N1737" s="45">
        <v>45880</v>
      </c>
      <c r="O1737" s="54">
        <v>58838</v>
      </c>
      <c r="P1737" s="25" t="s">
        <v>2055</v>
      </c>
      <c r="Q1737" s="25">
        <v>58154308424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Hyderabad</v>
      </c>
      <c r="W1737" s="56"/>
      <c r="X1737" s="45">
        <v>45881</v>
      </c>
      <c r="Y1737" s="25">
        <f t="shared" si="208"/>
        <v>1</v>
      </c>
      <c r="Z1737" s="25" t="str">
        <f t="shared" si="209"/>
        <v>Monday</v>
      </c>
      <c r="AA1737" s="25" t="str">
        <f t="shared" si="210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hidden="1" x14ac:dyDescent="0.25">
      <c r="A1738" s="25">
        <f t="shared" si="213"/>
        <v>1737</v>
      </c>
      <c r="B1738" s="25" t="s">
        <v>2286</v>
      </c>
      <c r="C1738" s="45">
        <v>45870</v>
      </c>
      <c r="D1738" s="45">
        <v>45875</v>
      </c>
      <c r="E1738" s="8">
        <v>63</v>
      </c>
      <c r="F1738" s="8">
        <f t="shared" si="211"/>
        <v>5544</v>
      </c>
      <c r="G1738" s="54">
        <f t="shared" si="212"/>
        <v>11088</v>
      </c>
      <c r="H1738" s="25">
        <v>120413</v>
      </c>
      <c r="I1738" s="25" t="s">
        <v>3071</v>
      </c>
      <c r="J1738" s="25">
        <v>2</v>
      </c>
      <c r="K1738" s="25">
        <v>2</v>
      </c>
      <c r="L1738" s="25">
        <f t="shared" si="207"/>
        <v>0</v>
      </c>
      <c r="M1738" s="25" t="s">
        <v>2307</v>
      </c>
      <c r="N1738" s="45">
        <v>45876</v>
      </c>
      <c r="O1738" s="54">
        <v>17100</v>
      </c>
      <c r="P1738" s="25" t="s">
        <v>214</v>
      </c>
      <c r="Q1738" s="25" t="s">
        <v>1131</v>
      </c>
      <c r="R1738" s="25" t="s">
        <v>1131</v>
      </c>
      <c r="S1738" s="3">
        <v>4</v>
      </c>
      <c r="T1738" s="55"/>
      <c r="U1738" s="25" t="s">
        <v>19</v>
      </c>
      <c r="V1738" s="25" t="str">
        <f>VLOOKUP(P1738,'Customer List'!B:C,2,)</f>
        <v>Delhi</v>
      </c>
      <c r="W1738" s="56"/>
      <c r="X1738" s="45"/>
      <c r="Y1738" s="25" t="str">
        <f t="shared" si="208"/>
        <v/>
      </c>
      <c r="Z1738" s="25" t="str">
        <f t="shared" si="209"/>
        <v>Thursday</v>
      </c>
      <c r="AA1738" s="25" t="str">
        <f t="shared" si="210"/>
        <v/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hidden="1" x14ac:dyDescent="0.25">
      <c r="A1739" s="25">
        <f t="shared" si="213"/>
        <v>1738</v>
      </c>
      <c r="B1739" s="25" t="s">
        <v>2286</v>
      </c>
      <c r="C1739" s="45">
        <v>45870</v>
      </c>
      <c r="D1739" s="45">
        <v>45875</v>
      </c>
      <c r="E1739" s="8">
        <v>77</v>
      </c>
      <c r="F1739" s="8">
        <f t="shared" si="211"/>
        <v>6776</v>
      </c>
      <c r="G1739" s="54">
        <f t="shared" si="212"/>
        <v>6776</v>
      </c>
      <c r="H1739" s="25">
        <v>120605</v>
      </c>
      <c r="I1739" s="25" t="s">
        <v>3072</v>
      </c>
      <c r="J1739" s="25">
        <v>1</v>
      </c>
      <c r="K1739" s="25">
        <v>1</v>
      </c>
      <c r="L1739" s="25">
        <f t="shared" si="207"/>
        <v>0</v>
      </c>
      <c r="M1739" s="25" t="s">
        <v>2365</v>
      </c>
      <c r="N1739" s="45">
        <v>45882</v>
      </c>
      <c r="O1739" s="54">
        <v>0</v>
      </c>
      <c r="P1739" s="25" t="s">
        <v>626</v>
      </c>
      <c r="Q1739" s="25" t="s">
        <v>2078</v>
      </c>
      <c r="R1739" s="25" t="s">
        <v>638</v>
      </c>
      <c r="S1739" s="3">
        <v>4</v>
      </c>
      <c r="T1739" s="55" t="s">
        <v>2366</v>
      </c>
      <c r="U1739" s="25" t="s">
        <v>19</v>
      </c>
      <c r="V1739" s="25" t="str">
        <f>VLOOKUP(P1739,'Customer List'!B:C,2,)</f>
        <v>Delhi</v>
      </c>
      <c r="W1739" s="56"/>
      <c r="X1739" s="45">
        <v>45882</v>
      </c>
      <c r="Y1739" s="25">
        <f t="shared" si="208"/>
        <v>0</v>
      </c>
      <c r="Z1739" s="25" t="str">
        <f t="shared" si="209"/>
        <v>Wednesday</v>
      </c>
      <c r="AA1739" s="25" t="str">
        <f t="shared" si="210"/>
        <v>Wednesday</v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hidden="1" x14ac:dyDescent="0.25">
      <c r="A1740" s="25">
        <f t="shared" si="213"/>
        <v>1739</v>
      </c>
      <c r="B1740" s="25" t="s">
        <v>2286</v>
      </c>
      <c r="C1740" s="45">
        <v>45870</v>
      </c>
      <c r="D1740" s="45">
        <v>45875</v>
      </c>
      <c r="E1740" s="8">
        <v>70.7</v>
      </c>
      <c r="F1740" s="8">
        <f t="shared" si="211"/>
        <v>6221.6</v>
      </c>
      <c r="G1740" s="54">
        <f t="shared" si="212"/>
        <v>6221.6</v>
      </c>
      <c r="H1740" s="25">
        <v>121419</v>
      </c>
      <c r="I1740" s="25" t="s">
        <v>3073</v>
      </c>
      <c r="J1740" s="25">
        <v>1</v>
      </c>
      <c r="K1740" s="25">
        <v>1</v>
      </c>
      <c r="L1740" s="25">
        <f t="shared" si="207"/>
        <v>0</v>
      </c>
      <c r="M1740" s="25" t="s">
        <v>2307</v>
      </c>
      <c r="N1740" s="45">
        <v>45876</v>
      </c>
      <c r="O1740" s="54">
        <v>9595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/>
      <c r="Y1740" s="25" t="str">
        <f t="shared" si="208"/>
        <v/>
      </c>
      <c r="Z1740" s="25" t="str">
        <f t="shared" si="209"/>
        <v>Thursday</v>
      </c>
      <c r="AA1740" s="25" t="str">
        <f t="shared" si="210"/>
        <v/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hidden="1" x14ac:dyDescent="0.25">
      <c r="A1741" s="25">
        <f t="shared" si="213"/>
        <v>1740</v>
      </c>
      <c r="B1741" s="25" t="s">
        <v>2286</v>
      </c>
      <c r="C1741" s="45">
        <v>45870</v>
      </c>
      <c r="D1741" s="45">
        <v>45875</v>
      </c>
      <c r="E1741" s="8">
        <v>207.2</v>
      </c>
      <c r="F1741" s="8">
        <f t="shared" si="211"/>
        <v>18233.599999999999</v>
      </c>
      <c r="G1741" s="54">
        <f t="shared" si="212"/>
        <v>18233.599999999999</v>
      </c>
      <c r="H1741" s="25">
        <v>127514</v>
      </c>
      <c r="I1741" s="25" t="s">
        <v>3074</v>
      </c>
      <c r="J1741" s="25">
        <v>1</v>
      </c>
      <c r="K1741" s="25">
        <v>1</v>
      </c>
      <c r="L1741" s="25">
        <f t="shared" si="207"/>
        <v>0</v>
      </c>
      <c r="M1741" s="25" t="s">
        <v>2448</v>
      </c>
      <c r="N1741" s="45">
        <v>45881</v>
      </c>
      <c r="O1741" s="54">
        <v>0</v>
      </c>
      <c r="P1741" s="25" t="s">
        <v>255</v>
      </c>
      <c r="Q1741" s="25" t="s">
        <v>2078</v>
      </c>
      <c r="R1741" s="25" t="s">
        <v>849</v>
      </c>
      <c r="S1741" s="3">
        <v>4</v>
      </c>
      <c r="T1741" s="55" t="s">
        <v>610</v>
      </c>
      <c r="U1741" s="25" t="s">
        <v>19</v>
      </c>
      <c r="V1741" s="25" t="str">
        <f>VLOOKUP(P1741,'Customer List'!B:C,2,)</f>
        <v>Delhi</v>
      </c>
      <c r="W1741" s="56"/>
      <c r="X1741" s="45">
        <v>45881</v>
      </c>
      <c r="Y1741" s="25">
        <f t="shared" si="208"/>
        <v>0</v>
      </c>
      <c r="Z1741" s="25" t="str">
        <f t="shared" si="209"/>
        <v>Tuesday</v>
      </c>
      <c r="AA1741" s="25" t="str">
        <f t="shared" si="210"/>
        <v>Tuesday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hidden="1" x14ac:dyDescent="0.25">
      <c r="A1742" s="25">
        <f t="shared" si="213"/>
        <v>1741</v>
      </c>
      <c r="B1742" s="25" t="s">
        <v>2286</v>
      </c>
      <c r="C1742" s="45">
        <v>45870</v>
      </c>
      <c r="D1742" s="45">
        <v>45875</v>
      </c>
      <c r="E1742" s="8">
        <v>137.19999999999999</v>
      </c>
      <c r="F1742" s="8">
        <f t="shared" si="211"/>
        <v>12073.599999999999</v>
      </c>
      <c r="G1742" s="54">
        <f t="shared" si="212"/>
        <v>12073.599999999999</v>
      </c>
      <c r="H1742" s="25">
        <v>103116</v>
      </c>
      <c r="I1742" s="25" t="s">
        <v>1263</v>
      </c>
      <c r="J1742" s="25">
        <v>1</v>
      </c>
      <c r="K1742" s="25">
        <v>1</v>
      </c>
      <c r="L1742" s="25">
        <f t="shared" si="207"/>
        <v>0</v>
      </c>
      <c r="M1742" s="25" t="s">
        <v>2338</v>
      </c>
      <c r="N1742" s="45">
        <v>45880</v>
      </c>
      <c r="O1742" s="54">
        <v>18228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8"/>
        <v>1</v>
      </c>
      <c r="Z1742" s="25" t="str">
        <f t="shared" si="209"/>
        <v>Monday</v>
      </c>
      <c r="AA1742" s="25" t="str">
        <f t="shared" si="210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hidden="1" x14ac:dyDescent="0.25">
      <c r="A1743" s="25">
        <f t="shared" si="213"/>
        <v>1742</v>
      </c>
      <c r="B1743" s="25" t="s">
        <v>2286</v>
      </c>
      <c r="C1743" s="45">
        <v>45870</v>
      </c>
      <c r="D1743" s="45">
        <v>45875</v>
      </c>
      <c r="E1743" s="8">
        <v>242.9</v>
      </c>
      <c r="F1743" s="8">
        <f t="shared" si="211"/>
        <v>21375.200000000001</v>
      </c>
      <c r="G1743" s="54">
        <f t="shared" si="212"/>
        <v>21375.200000000001</v>
      </c>
      <c r="H1743" s="25">
        <v>108916</v>
      </c>
      <c r="I1743" s="25" t="s">
        <v>3075</v>
      </c>
      <c r="J1743" s="25">
        <v>1</v>
      </c>
      <c r="K1743" s="25">
        <v>1</v>
      </c>
      <c r="L1743" s="25">
        <f t="shared" si="207"/>
        <v>0</v>
      </c>
      <c r="M1743" s="25" t="s">
        <v>2339</v>
      </c>
      <c r="N1743" s="45">
        <v>45880</v>
      </c>
      <c r="O1743" s="54">
        <v>32271</v>
      </c>
      <c r="P1743" s="25" t="s">
        <v>2052</v>
      </c>
      <c r="Q1743" s="25">
        <v>58154310270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8"/>
        <v>1</v>
      </c>
      <c r="Z1743" s="25" t="str">
        <f t="shared" si="209"/>
        <v>Monday</v>
      </c>
      <c r="AA1743" s="25" t="str">
        <f t="shared" si="210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hidden="1" x14ac:dyDescent="0.25">
      <c r="A1744" s="25">
        <f t="shared" si="213"/>
        <v>1743</v>
      </c>
      <c r="B1744" s="25" t="s">
        <v>2286</v>
      </c>
      <c r="C1744" s="45">
        <v>45870</v>
      </c>
      <c r="D1744" s="45">
        <v>45875</v>
      </c>
      <c r="E1744" s="8">
        <v>228</v>
      </c>
      <c r="F1744" s="8">
        <f t="shared" si="211"/>
        <v>20064</v>
      </c>
      <c r="G1744" s="54">
        <f t="shared" si="212"/>
        <v>20064</v>
      </c>
      <c r="H1744" s="25">
        <v>133923</v>
      </c>
      <c r="I1744" s="25" t="s">
        <v>3076</v>
      </c>
      <c r="J1744" s="25">
        <v>1</v>
      </c>
      <c r="K1744" s="25">
        <v>1</v>
      </c>
      <c r="L1744" s="25">
        <f t="shared" si="207"/>
        <v>0</v>
      </c>
      <c r="M1744" s="25" t="s">
        <v>2333</v>
      </c>
      <c r="N1744" s="45">
        <v>45880</v>
      </c>
      <c r="O1744" s="54">
        <v>23091.84</v>
      </c>
      <c r="P1744" s="25" t="s">
        <v>277</v>
      </c>
      <c r="Q1744" s="25">
        <v>58154305565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08"/>
        <v>1</v>
      </c>
      <c r="Z1744" s="25" t="str">
        <f t="shared" si="209"/>
        <v>Monday</v>
      </c>
      <c r="AA1744" s="25" t="str">
        <f t="shared" si="210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hidden="1" x14ac:dyDescent="0.25">
      <c r="A1745" s="25">
        <f t="shared" si="213"/>
        <v>1744</v>
      </c>
      <c r="B1745" s="25" t="s">
        <v>2286</v>
      </c>
      <c r="C1745" s="45">
        <v>45870</v>
      </c>
      <c r="D1745" s="45">
        <v>45875</v>
      </c>
      <c r="E1745" s="8">
        <v>181.5</v>
      </c>
      <c r="F1745" s="8">
        <f t="shared" si="211"/>
        <v>15972</v>
      </c>
      <c r="G1745" s="54">
        <f t="shared" si="212"/>
        <v>15972</v>
      </c>
      <c r="H1745" s="25">
        <v>135027</v>
      </c>
      <c r="I1745" s="25" t="s">
        <v>3077</v>
      </c>
      <c r="J1745" s="25">
        <v>1</v>
      </c>
      <c r="K1745" s="25">
        <v>1</v>
      </c>
      <c r="L1745" s="25">
        <f t="shared" si="207"/>
        <v>0</v>
      </c>
      <c r="M1745" s="25" t="s">
        <v>2365</v>
      </c>
      <c r="N1745" s="45">
        <v>45882</v>
      </c>
      <c r="O1745" s="54">
        <v>0</v>
      </c>
      <c r="P1745" s="25" t="s">
        <v>626</v>
      </c>
      <c r="Q1745" s="25" t="s">
        <v>2078</v>
      </c>
      <c r="R1745" s="25" t="s">
        <v>638</v>
      </c>
      <c r="S1745" s="3">
        <v>4</v>
      </c>
      <c r="T1745" s="55" t="s">
        <v>2366</v>
      </c>
      <c r="U1745" s="25" t="s">
        <v>19</v>
      </c>
      <c r="V1745" s="25" t="str">
        <f>VLOOKUP(P1745,'Customer List'!B:C,2,)</f>
        <v>Delhi</v>
      </c>
      <c r="W1745" s="56"/>
      <c r="X1745" s="45">
        <v>45882</v>
      </c>
      <c r="Y1745" s="25">
        <f t="shared" si="208"/>
        <v>0</v>
      </c>
      <c r="Z1745" s="25" t="str">
        <f t="shared" si="209"/>
        <v>Wednesday</v>
      </c>
      <c r="AA1745" s="25" t="str">
        <f t="shared" si="210"/>
        <v>Wednesday</v>
      </c>
      <c r="AB1745" s="25" t="str">
        <f>VLOOKUP(U1745,'Currency Sheet'!A:C,3,)</f>
        <v>DOLLAR</v>
      </c>
      <c r="AC1745" s="67" t="str">
        <f>VLOOKUP(P1745,'Customer List'!B:D,3,)</f>
        <v>Local</v>
      </c>
    </row>
    <row r="1746" spans="1:29" hidden="1" x14ac:dyDescent="0.25">
      <c r="A1746" s="25">
        <f t="shared" si="213"/>
        <v>1745</v>
      </c>
      <c r="B1746" s="25" t="s">
        <v>2286</v>
      </c>
      <c r="C1746" s="45">
        <v>45870</v>
      </c>
      <c r="D1746" s="45">
        <v>45875</v>
      </c>
      <c r="E1746" s="8">
        <v>219.8</v>
      </c>
      <c r="F1746" s="8">
        <f t="shared" si="211"/>
        <v>19342.400000000001</v>
      </c>
      <c r="G1746" s="54">
        <f t="shared" si="212"/>
        <v>19342.400000000001</v>
      </c>
      <c r="H1746" s="25">
        <v>127614</v>
      </c>
      <c r="I1746" s="25" t="s">
        <v>3078</v>
      </c>
      <c r="J1746" s="25">
        <v>1</v>
      </c>
      <c r="K1746" s="25">
        <v>1</v>
      </c>
      <c r="L1746" s="25">
        <f t="shared" si="207"/>
        <v>0</v>
      </c>
      <c r="M1746" s="25" t="s">
        <v>2339</v>
      </c>
      <c r="N1746" s="45">
        <v>45880</v>
      </c>
      <c r="O1746" s="54">
        <v>29202</v>
      </c>
      <c r="P1746" s="25" t="s">
        <v>2052</v>
      </c>
      <c r="Q1746" s="25">
        <v>58154310270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8"/>
        <v>1</v>
      </c>
      <c r="Z1746" s="25" t="str">
        <f t="shared" si="209"/>
        <v>Monday</v>
      </c>
      <c r="AA1746" s="25" t="str">
        <f t="shared" si="210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hidden="1" x14ac:dyDescent="0.25">
      <c r="A1747" s="25">
        <f t="shared" si="213"/>
        <v>1746</v>
      </c>
      <c r="B1747" s="25" t="s">
        <v>2286</v>
      </c>
      <c r="C1747" s="45">
        <v>45870</v>
      </c>
      <c r="D1747" s="45">
        <v>45875</v>
      </c>
      <c r="E1747" s="8">
        <v>195.3</v>
      </c>
      <c r="F1747" s="8">
        <f t="shared" si="211"/>
        <v>17186.400000000001</v>
      </c>
      <c r="G1747" s="54">
        <f t="shared" si="212"/>
        <v>17186.400000000001</v>
      </c>
      <c r="H1747" s="25">
        <v>152410</v>
      </c>
      <c r="I1747" s="25" t="s">
        <v>3079</v>
      </c>
      <c r="J1747" s="25">
        <v>1</v>
      </c>
      <c r="K1747" s="25">
        <v>1</v>
      </c>
      <c r="L1747" s="25">
        <f t="shared" si="207"/>
        <v>0</v>
      </c>
      <c r="M1747" s="25" t="s">
        <v>2333</v>
      </c>
      <c r="N1747" s="45">
        <v>45880</v>
      </c>
      <c r="O1747" s="54">
        <v>21192.84</v>
      </c>
      <c r="P1747" s="25" t="s">
        <v>277</v>
      </c>
      <c r="Q1747" s="25">
        <v>58154305565</v>
      </c>
      <c r="R1747" s="25" t="s">
        <v>41</v>
      </c>
      <c r="S1747" s="3">
        <v>4</v>
      </c>
      <c r="T1747" s="55"/>
      <c r="U1747" s="25" t="s">
        <v>19</v>
      </c>
      <c r="V1747" s="25" t="str">
        <f>VLOOKUP(P1747,'Customer List'!B:C,2,)</f>
        <v>Pune</v>
      </c>
      <c r="W1747" s="56"/>
      <c r="X1747" s="45">
        <v>45881</v>
      </c>
      <c r="Y1747" s="25">
        <f t="shared" si="208"/>
        <v>1</v>
      </c>
      <c r="Z1747" s="25" t="str">
        <f t="shared" si="209"/>
        <v>Monday</v>
      </c>
      <c r="AA1747" s="25" t="str">
        <f t="shared" si="210"/>
        <v>Tuesday</v>
      </c>
      <c r="AB1747" s="25" t="str">
        <f>VLOOKUP(U1747,'Currency Sheet'!A:C,3,)</f>
        <v>DOLLAR</v>
      </c>
      <c r="AC1747" s="67" t="str">
        <f>VLOOKUP(P1747,'Customer List'!B:D,3,)</f>
        <v>OutStation</v>
      </c>
    </row>
    <row r="1748" spans="1:29" hidden="1" x14ac:dyDescent="0.25">
      <c r="A1748" s="25">
        <f t="shared" si="213"/>
        <v>1747</v>
      </c>
      <c r="B1748" s="25" t="s">
        <v>2286</v>
      </c>
      <c r="C1748" s="45">
        <v>45870</v>
      </c>
      <c r="D1748" s="45">
        <v>45875</v>
      </c>
      <c r="E1748" s="8">
        <v>267.39999999999998</v>
      </c>
      <c r="F1748" s="8">
        <f t="shared" si="211"/>
        <v>23531.199999999997</v>
      </c>
      <c r="G1748" s="54">
        <f t="shared" si="212"/>
        <v>23531.199999999997</v>
      </c>
      <c r="H1748" s="25">
        <v>153512</v>
      </c>
      <c r="I1748" s="25" t="s">
        <v>3080</v>
      </c>
      <c r="J1748" s="25">
        <v>1</v>
      </c>
      <c r="K1748" s="25">
        <v>1</v>
      </c>
      <c r="L1748" s="25">
        <f t="shared" si="207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8"/>
        <v>0</v>
      </c>
      <c r="Z1748" s="25" t="str">
        <f t="shared" si="209"/>
        <v>Wednesday</v>
      </c>
      <c r="AA1748" s="25" t="str">
        <f t="shared" si="210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hidden="1" x14ac:dyDescent="0.25">
      <c r="A1749" s="25">
        <f t="shared" si="213"/>
        <v>1748</v>
      </c>
      <c r="B1749" s="25" t="s">
        <v>2286</v>
      </c>
      <c r="C1749" s="45">
        <v>45870</v>
      </c>
      <c r="D1749" s="45">
        <v>45875</v>
      </c>
      <c r="E1749" s="8">
        <v>150.5</v>
      </c>
      <c r="F1749" s="8">
        <f t="shared" si="211"/>
        <v>13244</v>
      </c>
      <c r="G1749" s="54">
        <f t="shared" si="212"/>
        <v>13244</v>
      </c>
      <c r="H1749" s="25">
        <v>156010</v>
      </c>
      <c r="I1749" s="25" t="s">
        <v>3081</v>
      </c>
      <c r="J1749" s="25">
        <v>1</v>
      </c>
      <c r="K1749" s="25">
        <v>1</v>
      </c>
      <c r="L1749" s="25">
        <f t="shared" si="207"/>
        <v>0</v>
      </c>
      <c r="M1749" s="25" t="s">
        <v>2365</v>
      </c>
      <c r="N1749" s="45">
        <v>45882</v>
      </c>
      <c r="O1749" s="54">
        <v>0</v>
      </c>
      <c r="P1749" s="25" t="s">
        <v>626</v>
      </c>
      <c r="Q1749" s="25" t="s">
        <v>2078</v>
      </c>
      <c r="R1749" s="25" t="s">
        <v>638</v>
      </c>
      <c r="S1749" s="3">
        <v>4</v>
      </c>
      <c r="T1749" s="55" t="s">
        <v>2366</v>
      </c>
      <c r="U1749" s="25" t="s">
        <v>19</v>
      </c>
      <c r="V1749" s="25" t="str">
        <f>VLOOKUP(P1749,'Customer List'!B:C,2,)</f>
        <v>Delhi</v>
      </c>
      <c r="W1749" s="56"/>
      <c r="X1749" s="45">
        <v>45882</v>
      </c>
      <c r="Y1749" s="25">
        <f t="shared" si="208"/>
        <v>0</v>
      </c>
      <c r="Z1749" s="25" t="str">
        <f t="shared" si="209"/>
        <v>Wednesday</v>
      </c>
      <c r="AA1749" s="25" t="str">
        <f t="shared" si="210"/>
        <v>Wednesday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hidden="1" x14ac:dyDescent="0.25">
      <c r="A1750" s="25">
        <f t="shared" si="213"/>
        <v>1749</v>
      </c>
      <c r="B1750" s="25" t="s">
        <v>2286</v>
      </c>
      <c r="C1750" s="45">
        <v>45870</v>
      </c>
      <c r="D1750" s="45">
        <v>45875</v>
      </c>
      <c r="E1750" s="8">
        <v>50.4</v>
      </c>
      <c r="F1750" s="8">
        <f t="shared" si="211"/>
        <v>4435.2</v>
      </c>
      <c r="G1750" s="54">
        <f t="shared" si="212"/>
        <v>4435.2</v>
      </c>
      <c r="H1750" s="25">
        <v>301014</v>
      </c>
      <c r="I1750" s="25" t="s">
        <v>3082</v>
      </c>
      <c r="J1750" s="25">
        <v>1</v>
      </c>
      <c r="K1750" s="25">
        <v>1</v>
      </c>
      <c r="L1750" s="25">
        <f t="shared" si="207"/>
        <v>0</v>
      </c>
      <c r="M1750" s="25" t="s">
        <v>2482</v>
      </c>
      <c r="N1750" s="45">
        <v>45890</v>
      </c>
      <c r="O1750" s="54">
        <v>0</v>
      </c>
      <c r="P1750" s="25" t="s">
        <v>50</v>
      </c>
      <c r="Q1750" s="25" t="s">
        <v>2078</v>
      </c>
      <c r="R1750" s="25" t="s">
        <v>638</v>
      </c>
      <c r="S1750" s="3">
        <v>4</v>
      </c>
      <c r="T1750" s="55" t="s">
        <v>610</v>
      </c>
      <c r="U1750" s="25" t="s">
        <v>19</v>
      </c>
      <c r="V1750" s="25" t="str">
        <f>VLOOKUP(P1750,'Customer List'!B:C,2,)</f>
        <v>Delhi</v>
      </c>
      <c r="W1750" s="56"/>
      <c r="X1750" s="45">
        <v>45890</v>
      </c>
      <c r="Y1750" s="25">
        <f t="shared" si="208"/>
        <v>0</v>
      </c>
      <c r="Z1750" s="25" t="str">
        <f t="shared" si="209"/>
        <v>Thursday</v>
      </c>
      <c r="AA1750" s="25" t="str">
        <f t="shared" si="210"/>
        <v>Thursday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hidden="1" x14ac:dyDescent="0.25">
      <c r="A1751" s="25">
        <f t="shared" si="213"/>
        <v>1750</v>
      </c>
      <c r="B1751" s="25" t="s">
        <v>2286</v>
      </c>
      <c r="C1751" s="45">
        <v>45870</v>
      </c>
      <c r="D1751" s="45">
        <v>45875</v>
      </c>
      <c r="E1751" s="8">
        <v>94.5</v>
      </c>
      <c r="F1751" s="8">
        <f t="shared" si="211"/>
        <v>8316</v>
      </c>
      <c r="G1751" s="54">
        <f t="shared" si="212"/>
        <v>8316</v>
      </c>
      <c r="H1751" s="25">
        <v>301808</v>
      </c>
      <c r="I1751" s="25" t="s">
        <v>185</v>
      </c>
      <c r="J1751" s="25">
        <v>1</v>
      </c>
      <c r="K1751" s="25">
        <v>1</v>
      </c>
      <c r="L1751" s="25">
        <f t="shared" si="207"/>
        <v>0</v>
      </c>
      <c r="M1751" s="25" t="s">
        <v>2319</v>
      </c>
      <c r="N1751" s="45">
        <v>45880</v>
      </c>
      <c r="O1751" s="54">
        <v>14647.5</v>
      </c>
      <c r="P1751" s="25" t="s">
        <v>2053</v>
      </c>
      <c r="Q1751" s="25">
        <v>58154309356</v>
      </c>
      <c r="R1751" s="25" t="s">
        <v>41</v>
      </c>
      <c r="S1751" s="3">
        <v>4</v>
      </c>
      <c r="T1751" s="55"/>
      <c r="U1751" s="25" t="s">
        <v>19</v>
      </c>
      <c r="V1751" s="25" t="str">
        <f>VLOOKUP(P1751,'Customer List'!B:C,2,)</f>
        <v>Banglore</v>
      </c>
      <c r="W1751" s="56"/>
      <c r="X1751" s="45">
        <v>45881</v>
      </c>
      <c r="Y1751" s="25">
        <f t="shared" si="208"/>
        <v>1</v>
      </c>
      <c r="Z1751" s="25" t="str">
        <f t="shared" si="209"/>
        <v>Monday</v>
      </c>
      <c r="AA1751" s="25" t="str">
        <f t="shared" si="210"/>
        <v>Tuesday</v>
      </c>
      <c r="AB1751" s="25" t="str">
        <f>VLOOKUP(U1751,'Currency Sheet'!A:C,3,)</f>
        <v>DOLLAR</v>
      </c>
      <c r="AC1751" s="67" t="str">
        <f>VLOOKUP(P1751,'Customer List'!B:D,3,)</f>
        <v>OutStation</v>
      </c>
    </row>
    <row r="1752" spans="1:29" hidden="1" x14ac:dyDescent="0.25">
      <c r="A1752" s="25">
        <f t="shared" si="213"/>
        <v>1751</v>
      </c>
      <c r="B1752" s="25" t="s">
        <v>2286</v>
      </c>
      <c r="C1752" s="45">
        <v>45870</v>
      </c>
      <c r="D1752" s="45">
        <v>45875</v>
      </c>
      <c r="E1752" s="8">
        <v>135.80000000000001</v>
      </c>
      <c r="F1752" s="8">
        <f t="shared" si="211"/>
        <v>11950.400000000001</v>
      </c>
      <c r="G1752" s="54">
        <f t="shared" si="212"/>
        <v>11950.400000000001</v>
      </c>
      <c r="H1752" s="25">
        <v>640906</v>
      </c>
      <c r="I1752" s="25" t="s">
        <v>1623</v>
      </c>
      <c r="J1752" s="25">
        <v>1</v>
      </c>
      <c r="K1752" s="25">
        <v>1</v>
      </c>
      <c r="L1752" s="25">
        <f t="shared" si="207"/>
        <v>0</v>
      </c>
      <c r="M1752" s="25" t="s">
        <v>2363</v>
      </c>
      <c r="N1752" s="45">
        <v>45882</v>
      </c>
      <c r="O1752" s="54">
        <v>18624</v>
      </c>
      <c r="P1752" s="25" t="s">
        <v>209</v>
      </c>
      <c r="Q1752" s="25" t="s">
        <v>2078</v>
      </c>
      <c r="R1752" s="25" t="s">
        <v>849</v>
      </c>
      <c r="S1752" s="3">
        <v>4</v>
      </c>
      <c r="T1752" s="55"/>
      <c r="U1752" s="25" t="s">
        <v>19</v>
      </c>
      <c r="V1752" s="25" t="str">
        <f>VLOOKUP(P1752,'Customer List'!B:C,2,)</f>
        <v>Delhi</v>
      </c>
      <c r="W1752" s="56"/>
      <c r="X1752" s="45">
        <v>45882</v>
      </c>
      <c r="Y1752" s="25">
        <f t="shared" si="208"/>
        <v>0</v>
      </c>
      <c r="Z1752" s="25" t="str">
        <f t="shared" si="209"/>
        <v>Wednesday</v>
      </c>
      <c r="AA1752" s="25" t="str">
        <f t="shared" si="210"/>
        <v>Wednesday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hidden="1" x14ac:dyDescent="0.25">
      <c r="A1753" s="25">
        <f t="shared" si="213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11"/>
        <v>2710.4</v>
      </c>
      <c r="G1753" s="54">
        <f t="shared" si="212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7"/>
        <v>0</v>
      </c>
      <c r="M1753" s="25" t="s">
        <v>2334</v>
      </c>
      <c r="N1753" s="45">
        <v>45880</v>
      </c>
      <c r="O1753" s="54">
        <v>4774</v>
      </c>
      <c r="P1753" s="25" t="s">
        <v>23</v>
      </c>
      <c r="Q1753" s="63" t="s">
        <v>2352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Chandigarh</v>
      </c>
      <c r="W1753" s="56"/>
      <c r="X1753" s="45">
        <v>45882</v>
      </c>
      <c r="Y1753" s="25">
        <f t="shared" si="208"/>
        <v>2</v>
      </c>
      <c r="Z1753" s="25" t="str">
        <f t="shared" si="209"/>
        <v>Monday</v>
      </c>
      <c r="AA1753" s="25" t="str">
        <f t="shared" si="210"/>
        <v>Wednesday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hidden="1" x14ac:dyDescent="0.25">
      <c r="A1754" s="25">
        <f t="shared" si="213"/>
        <v>1753</v>
      </c>
      <c r="B1754" s="25" t="s">
        <v>2286</v>
      </c>
      <c r="C1754" s="45">
        <v>45870</v>
      </c>
      <c r="D1754" s="45">
        <v>45875</v>
      </c>
      <c r="E1754" s="8">
        <v>30.8</v>
      </c>
      <c r="F1754" s="8">
        <f t="shared" si="211"/>
        <v>2710.4</v>
      </c>
      <c r="G1754" s="54">
        <f t="shared" si="212"/>
        <v>2710.4</v>
      </c>
      <c r="H1754" s="25">
        <v>302211</v>
      </c>
      <c r="I1754" s="25" t="s">
        <v>2845</v>
      </c>
      <c r="J1754" s="25">
        <v>1</v>
      </c>
      <c r="K1754" s="25">
        <v>1</v>
      </c>
      <c r="L1754" s="25">
        <f t="shared" si="207"/>
        <v>0</v>
      </c>
      <c r="M1754" s="25" t="s">
        <v>2361</v>
      </c>
      <c r="N1754" s="45">
        <v>45881</v>
      </c>
      <c r="O1754" s="54">
        <v>0</v>
      </c>
      <c r="P1754" s="25" t="s">
        <v>31</v>
      </c>
      <c r="Q1754" s="25" t="s">
        <v>2078</v>
      </c>
      <c r="R1754" s="25" t="s">
        <v>638</v>
      </c>
      <c r="S1754" s="3">
        <v>4</v>
      </c>
      <c r="T1754" s="55" t="s">
        <v>610</v>
      </c>
      <c r="U1754" s="25" t="s">
        <v>19</v>
      </c>
      <c r="V1754" s="25" t="str">
        <f>VLOOKUP(P1754,'Customer List'!B:C,2,)</f>
        <v>Delhi</v>
      </c>
      <c r="W1754" s="56"/>
      <c r="X1754" s="45">
        <v>45881</v>
      </c>
      <c r="Y1754" s="25">
        <f t="shared" si="208"/>
        <v>0</v>
      </c>
      <c r="Z1754" s="25" t="str">
        <f t="shared" si="209"/>
        <v>Tuesday</v>
      </c>
      <c r="AA1754" s="25" t="str">
        <f t="shared" si="210"/>
        <v>Tuesday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hidden="1" x14ac:dyDescent="0.25">
      <c r="A1755" s="25">
        <f t="shared" si="213"/>
        <v>1754</v>
      </c>
      <c r="B1755" s="25" t="s">
        <v>2286</v>
      </c>
      <c r="C1755" s="45">
        <v>45870</v>
      </c>
      <c r="D1755" s="45">
        <v>45875</v>
      </c>
      <c r="E1755" s="8">
        <v>73.5</v>
      </c>
      <c r="F1755" s="8">
        <f t="shared" si="211"/>
        <v>6468</v>
      </c>
      <c r="G1755" s="54">
        <f t="shared" si="212"/>
        <v>32340</v>
      </c>
      <c r="H1755" s="25">
        <v>302212</v>
      </c>
      <c r="I1755" s="25" t="s">
        <v>2845</v>
      </c>
      <c r="J1755" s="25">
        <v>5</v>
      </c>
      <c r="K1755" s="25">
        <v>5</v>
      </c>
      <c r="L1755" s="25">
        <f t="shared" si="207"/>
        <v>0</v>
      </c>
      <c r="M1755" s="25" t="s">
        <v>2323</v>
      </c>
      <c r="N1755" s="45">
        <v>45880</v>
      </c>
      <c r="O1755" s="54">
        <v>55125</v>
      </c>
      <c r="P1755" s="25" t="s">
        <v>622</v>
      </c>
      <c r="Q1755" s="25">
        <v>58154309220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Hyderabad</v>
      </c>
      <c r="W1755" s="56"/>
      <c r="X1755" s="45">
        <v>45881</v>
      </c>
      <c r="Y1755" s="25">
        <f t="shared" si="208"/>
        <v>1</v>
      </c>
      <c r="Z1755" s="25" t="str">
        <f t="shared" si="209"/>
        <v>Monday</v>
      </c>
      <c r="AA1755" s="25" t="str">
        <f t="shared" si="210"/>
        <v>Tuesday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hidden="1" x14ac:dyDescent="0.25">
      <c r="A1756" s="25">
        <f t="shared" si="213"/>
        <v>1755</v>
      </c>
      <c r="B1756" s="25" t="s">
        <v>2286</v>
      </c>
      <c r="C1756" s="45">
        <v>45870</v>
      </c>
      <c r="D1756" s="45">
        <v>45875</v>
      </c>
      <c r="E1756" s="8">
        <v>177.75</v>
      </c>
      <c r="F1756" s="8">
        <f t="shared" si="211"/>
        <v>15642</v>
      </c>
      <c r="G1756" s="54">
        <f t="shared" si="212"/>
        <v>31284</v>
      </c>
      <c r="H1756" s="25">
        <v>301833</v>
      </c>
      <c r="I1756" s="25" t="s">
        <v>3083</v>
      </c>
      <c r="J1756" s="25">
        <v>2</v>
      </c>
      <c r="K1756" s="25">
        <v>2</v>
      </c>
      <c r="L1756" s="25">
        <f t="shared" si="207"/>
        <v>0</v>
      </c>
      <c r="M1756" s="25" t="s">
        <v>2311</v>
      </c>
      <c r="N1756" s="45">
        <v>45877</v>
      </c>
      <c r="O1756" s="54">
        <v>53633.1</v>
      </c>
      <c r="P1756" s="25" t="s">
        <v>654</v>
      </c>
      <c r="Q1756" s="25" t="s">
        <v>2078</v>
      </c>
      <c r="R1756" s="25" t="s">
        <v>638</v>
      </c>
      <c r="S1756" s="3">
        <v>4</v>
      </c>
      <c r="T1756" s="55"/>
      <c r="U1756" s="25" t="s">
        <v>19</v>
      </c>
      <c r="V1756" s="25" t="str">
        <f>VLOOKUP(P1756,'Customer List'!B:C,2,)</f>
        <v>Delhi</v>
      </c>
      <c r="W1756" s="56"/>
      <c r="X1756" s="45">
        <v>45877</v>
      </c>
      <c r="Y1756" s="25">
        <f t="shared" si="208"/>
        <v>0</v>
      </c>
      <c r="Z1756" s="25" t="str">
        <f t="shared" si="209"/>
        <v>Friday</v>
      </c>
      <c r="AA1756" s="25" t="str">
        <f t="shared" si="210"/>
        <v>Friday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hidden="1" x14ac:dyDescent="0.25">
      <c r="A1757" s="25">
        <f t="shared" si="213"/>
        <v>1756</v>
      </c>
      <c r="B1757" s="25" t="s">
        <v>2286</v>
      </c>
      <c r="C1757" s="45">
        <v>45870</v>
      </c>
      <c r="D1757" s="45">
        <v>45875</v>
      </c>
      <c r="E1757" s="8">
        <v>77</v>
      </c>
      <c r="F1757" s="8">
        <f t="shared" si="211"/>
        <v>6776</v>
      </c>
      <c r="G1757" s="54">
        <f t="shared" si="212"/>
        <v>6776</v>
      </c>
      <c r="H1757" s="25">
        <v>302610</v>
      </c>
      <c r="I1757" s="25" t="s">
        <v>1318</v>
      </c>
      <c r="J1757" s="25">
        <v>1</v>
      </c>
      <c r="K1757" s="25">
        <v>1</v>
      </c>
      <c r="L1757" s="25">
        <f t="shared" si="207"/>
        <v>0</v>
      </c>
      <c r="M1757" s="25" t="s">
        <v>2334</v>
      </c>
      <c r="N1757" s="45">
        <v>45880</v>
      </c>
      <c r="O1757" s="54">
        <v>11935</v>
      </c>
      <c r="P1757" s="25" t="s">
        <v>23</v>
      </c>
      <c r="Q1757" s="63" t="s">
        <v>2352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Chandigarh</v>
      </c>
      <c r="W1757" s="56"/>
      <c r="X1757" s="45">
        <v>45882</v>
      </c>
      <c r="Y1757" s="25">
        <f t="shared" si="208"/>
        <v>2</v>
      </c>
      <c r="Z1757" s="25" t="str">
        <f t="shared" si="209"/>
        <v>Monday</v>
      </c>
      <c r="AA1757" s="25" t="str">
        <f t="shared" si="210"/>
        <v>Wednesday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hidden="1" x14ac:dyDescent="0.25">
      <c r="A1758" s="25">
        <f t="shared" si="213"/>
        <v>1757</v>
      </c>
      <c r="B1758" s="25" t="s">
        <v>2286</v>
      </c>
      <c r="C1758" s="45">
        <v>45870</v>
      </c>
      <c r="D1758" s="45">
        <v>45875</v>
      </c>
      <c r="E1758" s="8">
        <v>104.3</v>
      </c>
      <c r="F1758" s="8">
        <f t="shared" si="211"/>
        <v>9178.4</v>
      </c>
      <c r="G1758" s="54">
        <f t="shared" si="212"/>
        <v>9178.4</v>
      </c>
      <c r="H1758" s="25">
        <v>302934</v>
      </c>
      <c r="I1758" s="25" t="s">
        <v>1645</v>
      </c>
      <c r="J1758" s="25">
        <v>1</v>
      </c>
      <c r="K1758" s="25">
        <v>1</v>
      </c>
      <c r="L1758" s="25">
        <f t="shared" si="207"/>
        <v>0</v>
      </c>
      <c r="M1758" s="25" t="s">
        <v>2309</v>
      </c>
      <c r="N1758" s="45">
        <v>45876</v>
      </c>
      <c r="O1758" s="54">
        <v>14155</v>
      </c>
      <c r="P1758" s="25" t="s">
        <v>214</v>
      </c>
      <c r="Q1758" s="25" t="s">
        <v>1131</v>
      </c>
      <c r="R1758" s="25" t="s">
        <v>1131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/>
      <c r="Y1758" s="25" t="str">
        <f t="shared" si="208"/>
        <v/>
      </c>
      <c r="Z1758" s="25" t="str">
        <f t="shared" si="209"/>
        <v>Thursday</v>
      </c>
      <c r="AA1758" s="25" t="str">
        <f t="shared" si="210"/>
        <v/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hidden="1" x14ac:dyDescent="0.25">
      <c r="A1759" s="25">
        <f t="shared" si="213"/>
        <v>1758</v>
      </c>
      <c r="B1759" s="25" t="s">
        <v>2286</v>
      </c>
      <c r="C1759" s="45">
        <v>45870</v>
      </c>
      <c r="D1759" s="45">
        <v>45875</v>
      </c>
      <c r="E1759" s="8">
        <v>61.6</v>
      </c>
      <c r="F1759" s="8">
        <f t="shared" si="211"/>
        <v>5420.8</v>
      </c>
      <c r="G1759" s="54">
        <f t="shared" si="212"/>
        <v>5420.8</v>
      </c>
      <c r="H1759" s="25">
        <v>303504</v>
      </c>
      <c r="I1759" s="25" t="s">
        <v>3084</v>
      </c>
      <c r="J1759" s="25">
        <v>1</v>
      </c>
      <c r="K1759" s="25">
        <v>1</v>
      </c>
      <c r="L1759" s="25">
        <f t="shared" si="207"/>
        <v>0</v>
      </c>
      <c r="M1759" s="25" t="s">
        <v>2333</v>
      </c>
      <c r="N1759" s="45">
        <v>45880</v>
      </c>
      <c r="O1759" s="54">
        <v>6684.48</v>
      </c>
      <c r="P1759" s="25" t="s">
        <v>277</v>
      </c>
      <c r="Q1759" s="25">
        <v>58154305565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Pune</v>
      </c>
      <c r="W1759" s="56"/>
      <c r="X1759" s="45">
        <v>45881</v>
      </c>
      <c r="Y1759" s="25">
        <f t="shared" si="208"/>
        <v>1</v>
      </c>
      <c r="Z1759" s="25" t="str">
        <f t="shared" si="209"/>
        <v>Monday</v>
      </c>
      <c r="AA1759" s="25" t="str">
        <f t="shared" si="210"/>
        <v>Tuesday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hidden="1" x14ac:dyDescent="0.25">
      <c r="A1760" s="25">
        <f t="shared" si="213"/>
        <v>1759</v>
      </c>
      <c r="B1760" s="25" t="s">
        <v>2286</v>
      </c>
      <c r="C1760" s="45">
        <v>45870</v>
      </c>
      <c r="D1760" s="45">
        <v>45875</v>
      </c>
      <c r="E1760" s="8">
        <v>136.5</v>
      </c>
      <c r="F1760" s="8">
        <f t="shared" si="211"/>
        <v>12012</v>
      </c>
      <c r="G1760" s="54">
        <f t="shared" si="212"/>
        <v>12012</v>
      </c>
      <c r="H1760" s="25">
        <v>302339</v>
      </c>
      <c r="I1760" s="25" t="s">
        <v>1399</v>
      </c>
      <c r="J1760" s="25">
        <v>1</v>
      </c>
      <c r="K1760" s="25">
        <v>1</v>
      </c>
      <c r="L1760" s="25">
        <f t="shared" si="207"/>
        <v>0</v>
      </c>
      <c r="M1760" s="25" t="s">
        <v>2311</v>
      </c>
      <c r="N1760" s="45">
        <v>45877</v>
      </c>
      <c r="O1760" s="54">
        <v>20594</v>
      </c>
      <c r="P1760" s="25" t="s">
        <v>654</v>
      </c>
      <c r="Q1760" s="25" t="s">
        <v>2078</v>
      </c>
      <c r="R1760" s="25" t="s">
        <v>638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>
        <v>45877</v>
      </c>
      <c r="Y1760" s="25">
        <f t="shared" si="208"/>
        <v>0</v>
      </c>
      <c r="Z1760" s="25" t="str">
        <f t="shared" si="209"/>
        <v>Friday</v>
      </c>
      <c r="AA1760" s="25" t="str">
        <f t="shared" si="210"/>
        <v>Friday</v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hidden="1" x14ac:dyDescent="0.25">
      <c r="A1761" s="25">
        <f t="shared" si="213"/>
        <v>1760</v>
      </c>
      <c r="B1761" s="25" t="s">
        <v>2286</v>
      </c>
      <c r="C1761" s="45">
        <v>45870</v>
      </c>
      <c r="D1761" s="45">
        <v>45875</v>
      </c>
      <c r="E1761" s="8">
        <v>185.5</v>
      </c>
      <c r="F1761" s="8">
        <f t="shared" si="211"/>
        <v>16324</v>
      </c>
      <c r="G1761" s="54">
        <f t="shared" si="212"/>
        <v>16324</v>
      </c>
      <c r="H1761" s="25">
        <v>304118</v>
      </c>
      <c r="I1761" s="25" t="s">
        <v>201</v>
      </c>
      <c r="J1761" s="25">
        <v>1</v>
      </c>
      <c r="K1761" s="25">
        <v>1</v>
      </c>
      <c r="L1761" s="25">
        <f t="shared" si="207"/>
        <v>0</v>
      </c>
      <c r="M1761" s="25" t="s">
        <v>2333</v>
      </c>
      <c r="N1761" s="45">
        <v>45880</v>
      </c>
      <c r="O1761" s="54">
        <v>20129.400000000001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08"/>
        <v>1</v>
      </c>
      <c r="Z1761" s="25" t="str">
        <f t="shared" si="209"/>
        <v>Monday</v>
      </c>
      <c r="AA1761" s="25" t="str">
        <f t="shared" si="210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hidden="1" x14ac:dyDescent="0.25">
      <c r="A1762" s="25">
        <f t="shared" si="213"/>
        <v>1761</v>
      </c>
      <c r="B1762" s="25" t="s">
        <v>2286</v>
      </c>
      <c r="C1762" s="45">
        <v>45870</v>
      </c>
      <c r="D1762" s="45">
        <v>45875</v>
      </c>
      <c r="E1762" s="8">
        <v>86.8</v>
      </c>
      <c r="F1762" s="8">
        <f t="shared" si="211"/>
        <v>7638.4</v>
      </c>
      <c r="G1762" s="54">
        <f t="shared" si="212"/>
        <v>7638.4</v>
      </c>
      <c r="H1762" s="25">
        <v>304825</v>
      </c>
      <c r="I1762" s="25" t="s">
        <v>3085</v>
      </c>
      <c r="J1762" s="25">
        <v>1</v>
      </c>
      <c r="K1762" s="25">
        <v>1</v>
      </c>
      <c r="L1762" s="25">
        <f t="shared" si="207"/>
        <v>0</v>
      </c>
      <c r="M1762" s="25" t="s">
        <v>2317</v>
      </c>
      <c r="N1762" s="45">
        <v>45880</v>
      </c>
      <c r="O1762" s="54">
        <v>13069.6</v>
      </c>
      <c r="P1762" s="25" t="s">
        <v>229</v>
      </c>
      <c r="Q1762" s="25">
        <v>58154309883</v>
      </c>
      <c r="R1762" s="25" t="s">
        <v>41</v>
      </c>
      <c r="S1762" s="3">
        <v>4</v>
      </c>
      <c r="T1762" s="55"/>
      <c r="U1762" s="25" t="s">
        <v>19</v>
      </c>
      <c r="V1762" s="25" t="str">
        <f>VLOOKUP(P1762,'Customer List'!B:C,2,)</f>
        <v>Kolkata</v>
      </c>
      <c r="W1762" s="56"/>
      <c r="X1762" s="45">
        <v>45881</v>
      </c>
      <c r="Y1762" s="25">
        <f t="shared" si="208"/>
        <v>1</v>
      </c>
      <c r="Z1762" s="25" t="str">
        <f t="shared" si="209"/>
        <v>Monday</v>
      </c>
      <c r="AA1762" s="25" t="str">
        <f t="shared" si="210"/>
        <v>Tuesday</v>
      </c>
      <c r="AB1762" s="25" t="str">
        <f>VLOOKUP(U1762,'Currency Sheet'!A:C,3,)</f>
        <v>DOLLAR</v>
      </c>
      <c r="AC1762" s="67" t="str">
        <f>VLOOKUP(P1762,'Customer List'!B:D,3,)</f>
        <v>OutStation</v>
      </c>
    </row>
    <row r="1763" spans="1:29" hidden="1" x14ac:dyDescent="0.25">
      <c r="A1763" s="25">
        <f t="shared" si="213"/>
        <v>1762</v>
      </c>
      <c r="B1763" s="25" t="s">
        <v>2286</v>
      </c>
      <c r="C1763" s="45">
        <v>45870</v>
      </c>
      <c r="D1763" s="45">
        <v>45875</v>
      </c>
      <c r="E1763" s="8">
        <v>304.5</v>
      </c>
      <c r="F1763" s="8">
        <f t="shared" si="211"/>
        <v>26796</v>
      </c>
      <c r="G1763" s="54">
        <f t="shared" si="212"/>
        <v>26796</v>
      </c>
      <c r="H1763" s="25">
        <v>304834</v>
      </c>
      <c r="I1763" s="25" t="s">
        <v>3086</v>
      </c>
      <c r="J1763" s="25">
        <v>1</v>
      </c>
      <c r="K1763" s="25">
        <v>1</v>
      </c>
      <c r="L1763" s="25">
        <f t="shared" si="207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8"/>
        <v>0</v>
      </c>
      <c r="Z1763" s="25" t="str">
        <f t="shared" si="209"/>
        <v>Wednesday</v>
      </c>
      <c r="AA1763" s="25" t="str">
        <f t="shared" si="210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hidden="1" x14ac:dyDescent="0.25">
      <c r="A1764" s="25">
        <f t="shared" si="213"/>
        <v>1763</v>
      </c>
      <c r="B1764" s="25" t="s">
        <v>2286</v>
      </c>
      <c r="C1764" s="45">
        <v>45870</v>
      </c>
      <c r="D1764" s="45">
        <v>45875</v>
      </c>
      <c r="E1764" s="8">
        <v>234.5</v>
      </c>
      <c r="F1764" s="8">
        <f t="shared" si="211"/>
        <v>20636</v>
      </c>
      <c r="G1764" s="54">
        <f t="shared" si="212"/>
        <v>20636</v>
      </c>
      <c r="H1764" s="25">
        <v>305112</v>
      </c>
      <c r="I1764" s="25" t="s">
        <v>3087</v>
      </c>
      <c r="J1764" s="25">
        <v>1</v>
      </c>
      <c r="K1764" s="25">
        <v>1</v>
      </c>
      <c r="L1764" s="25">
        <f t="shared" si="207"/>
        <v>0</v>
      </c>
      <c r="M1764" s="25" t="s">
        <v>2365</v>
      </c>
      <c r="N1764" s="45">
        <v>45882</v>
      </c>
      <c r="O1764" s="54">
        <v>0</v>
      </c>
      <c r="P1764" s="25" t="s">
        <v>626</v>
      </c>
      <c r="Q1764" s="25" t="s">
        <v>2078</v>
      </c>
      <c r="R1764" s="25" t="s">
        <v>638</v>
      </c>
      <c r="S1764" s="3">
        <v>4</v>
      </c>
      <c r="T1764" s="55" t="s">
        <v>2366</v>
      </c>
      <c r="U1764" s="25" t="s">
        <v>19</v>
      </c>
      <c r="V1764" s="25" t="str">
        <f>VLOOKUP(P1764,'Customer List'!B:C,2,)</f>
        <v>Delhi</v>
      </c>
      <c r="W1764" s="56"/>
      <c r="X1764" s="45">
        <v>45882</v>
      </c>
      <c r="Y1764" s="25">
        <f t="shared" si="208"/>
        <v>0</v>
      </c>
      <c r="Z1764" s="25" t="str">
        <f t="shared" si="209"/>
        <v>Wednesday</v>
      </c>
      <c r="AA1764" s="25" t="str">
        <f t="shared" si="210"/>
        <v>Wednesday</v>
      </c>
      <c r="AB1764" s="25" t="str">
        <f>VLOOKUP(U1764,'Currency Sheet'!A:C,3,)</f>
        <v>DOLLAR</v>
      </c>
      <c r="AC1764" s="67" t="str">
        <f>VLOOKUP(P1764,'Customer List'!B:D,3,)</f>
        <v>Local</v>
      </c>
    </row>
    <row r="1765" spans="1:29" hidden="1" x14ac:dyDescent="0.25">
      <c r="A1765" s="25">
        <f t="shared" si="213"/>
        <v>1764</v>
      </c>
      <c r="B1765" s="25" t="s">
        <v>2286</v>
      </c>
      <c r="C1765" s="45">
        <v>45870</v>
      </c>
      <c r="D1765" s="45">
        <v>45875</v>
      </c>
      <c r="E1765" s="8">
        <v>161.25</v>
      </c>
      <c r="F1765" s="8">
        <f t="shared" si="211"/>
        <v>14190</v>
      </c>
      <c r="G1765" s="54">
        <f t="shared" si="212"/>
        <v>14190</v>
      </c>
      <c r="H1765" s="25">
        <v>305627</v>
      </c>
      <c r="I1765" s="25" t="s">
        <v>3088</v>
      </c>
      <c r="J1765" s="25">
        <v>1</v>
      </c>
      <c r="K1765" s="25">
        <v>1</v>
      </c>
      <c r="L1765" s="25">
        <f t="shared" si="207"/>
        <v>0</v>
      </c>
      <c r="M1765" s="25" t="s">
        <v>2334</v>
      </c>
      <c r="N1765" s="45">
        <v>45880</v>
      </c>
      <c r="O1765" s="54">
        <v>23327.5</v>
      </c>
      <c r="P1765" s="25" t="s">
        <v>23</v>
      </c>
      <c r="Q1765" s="63" t="s">
        <v>2352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Chandigarh</v>
      </c>
      <c r="W1765" s="56"/>
      <c r="X1765" s="45">
        <v>45882</v>
      </c>
      <c r="Y1765" s="25">
        <f t="shared" si="208"/>
        <v>2</v>
      </c>
      <c r="Z1765" s="25" t="str">
        <f t="shared" si="209"/>
        <v>Monday</v>
      </c>
      <c r="AA1765" s="25" t="str">
        <f t="shared" si="210"/>
        <v>Wednesday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hidden="1" x14ac:dyDescent="0.25">
      <c r="A1766" s="25">
        <f t="shared" si="213"/>
        <v>1765</v>
      </c>
      <c r="B1766" s="25" t="s">
        <v>2286</v>
      </c>
      <c r="C1766" s="45">
        <v>45870</v>
      </c>
      <c r="D1766" s="45">
        <v>45875</v>
      </c>
      <c r="E1766" s="8">
        <v>334.5</v>
      </c>
      <c r="F1766" s="8">
        <f t="shared" si="211"/>
        <v>29436</v>
      </c>
      <c r="G1766" s="54">
        <f t="shared" si="212"/>
        <v>147180</v>
      </c>
      <c r="H1766" s="25">
        <v>306026</v>
      </c>
      <c r="I1766" s="25" t="s">
        <v>3089</v>
      </c>
      <c r="J1766" s="25">
        <v>5</v>
      </c>
      <c r="K1766" s="25">
        <v>5</v>
      </c>
      <c r="L1766" s="25">
        <f t="shared" si="207"/>
        <v>0</v>
      </c>
      <c r="M1766" s="25" t="s">
        <v>2323</v>
      </c>
      <c r="N1766" s="45">
        <v>45880</v>
      </c>
      <c r="O1766" s="54">
        <v>234150</v>
      </c>
      <c r="P1766" s="25" t="s">
        <v>622</v>
      </c>
      <c r="Q1766" s="25">
        <v>58154309220</v>
      </c>
      <c r="R1766" s="25" t="s">
        <v>41</v>
      </c>
      <c r="S1766" s="3">
        <v>4</v>
      </c>
      <c r="T1766" s="55"/>
      <c r="U1766" s="25" t="s">
        <v>19</v>
      </c>
      <c r="V1766" s="25" t="str">
        <f>VLOOKUP(P1766,'Customer List'!B:C,2,)</f>
        <v>Hyderabad</v>
      </c>
      <c r="W1766" s="56"/>
      <c r="X1766" s="45">
        <v>45881</v>
      </c>
      <c r="Y1766" s="25">
        <f t="shared" si="208"/>
        <v>1</v>
      </c>
      <c r="Z1766" s="25" t="str">
        <f t="shared" si="209"/>
        <v>Monday</v>
      </c>
      <c r="AA1766" s="25" t="str">
        <f t="shared" si="210"/>
        <v>Tuesday</v>
      </c>
      <c r="AB1766" s="25" t="str">
        <f>VLOOKUP(U1766,'Currency Sheet'!A:C,3,)</f>
        <v>DOLLAR</v>
      </c>
      <c r="AC1766" s="67" t="str">
        <f>VLOOKUP(P1766,'Customer List'!B:D,3,)</f>
        <v>OutStation</v>
      </c>
    </row>
    <row r="1767" spans="1:29" hidden="1" x14ac:dyDescent="0.25">
      <c r="A1767" s="25">
        <f t="shared" si="213"/>
        <v>1766</v>
      </c>
      <c r="B1767" s="25" t="s">
        <v>2286</v>
      </c>
      <c r="C1767" s="45">
        <v>45870</v>
      </c>
      <c r="D1767" s="45">
        <v>45875</v>
      </c>
      <c r="E1767" s="8">
        <v>179.2</v>
      </c>
      <c r="F1767" s="8">
        <f t="shared" si="211"/>
        <v>15769.599999999999</v>
      </c>
      <c r="G1767" s="54">
        <f t="shared" si="212"/>
        <v>15769.599999999999</v>
      </c>
      <c r="H1767" s="25">
        <v>313404</v>
      </c>
      <c r="I1767" s="25" t="s">
        <v>3090</v>
      </c>
      <c r="J1767" s="25">
        <v>1</v>
      </c>
      <c r="K1767" s="25">
        <v>1</v>
      </c>
      <c r="L1767" s="25">
        <f t="shared" si="207"/>
        <v>0</v>
      </c>
      <c r="M1767" s="25" t="s">
        <v>2406</v>
      </c>
      <c r="N1767" s="45">
        <v>45885</v>
      </c>
      <c r="O1767" s="54">
        <v>33264</v>
      </c>
      <c r="P1767" s="25" t="s">
        <v>2407</v>
      </c>
      <c r="Q1767" s="25" t="s">
        <v>1131</v>
      </c>
      <c r="R1767" s="25" t="s">
        <v>1131</v>
      </c>
      <c r="S1767" s="3">
        <v>4</v>
      </c>
      <c r="T1767" s="55"/>
      <c r="U1767" s="25" t="s">
        <v>19</v>
      </c>
      <c r="V1767" s="25" t="str">
        <f>VLOOKUP(P1767,'Customer List'!B:C,2,)</f>
        <v>GURUGRAM</v>
      </c>
      <c r="W1767" s="56"/>
      <c r="X1767" s="45"/>
      <c r="Y1767" s="25" t="str">
        <f t="shared" si="208"/>
        <v/>
      </c>
      <c r="Z1767" s="25" t="str">
        <f t="shared" si="209"/>
        <v>Saturday</v>
      </c>
      <c r="AA1767" s="25" t="str">
        <f t="shared" si="210"/>
        <v/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hidden="1" x14ac:dyDescent="0.25">
      <c r="A1768" s="25">
        <f t="shared" si="213"/>
        <v>1767</v>
      </c>
      <c r="B1768" s="25" t="s">
        <v>2286</v>
      </c>
      <c r="C1768" s="45">
        <v>45870</v>
      </c>
      <c r="D1768" s="45">
        <v>45875</v>
      </c>
      <c r="E1768" s="8">
        <v>74.2</v>
      </c>
      <c r="F1768" s="8">
        <f t="shared" si="211"/>
        <v>6529.6</v>
      </c>
      <c r="G1768" s="54">
        <f t="shared" si="212"/>
        <v>13059.2</v>
      </c>
      <c r="H1768" s="25">
        <v>313519</v>
      </c>
      <c r="I1768" s="25" t="s">
        <v>3091</v>
      </c>
      <c r="J1768" s="25">
        <v>2</v>
      </c>
      <c r="K1768" s="25">
        <v>2</v>
      </c>
      <c r="L1768" s="25">
        <f t="shared" si="207"/>
        <v>0</v>
      </c>
      <c r="M1768" s="25" t="s">
        <v>2499</v>
      </c>
      <c r="N1768" s="45">
        <v>45890</v>
      </c>
      <c r="O1768" s="54">
        <v>0</v>
      </c>
      <c r="P1768" s="25" t="s">
        <v>50</v>
      </c>
      <c r="Q1768" s="25" t="s">
        <v>2078</v>
      </c>
      <c r="R1768" s="25" t="s">
        <v>638</v>
      </c>
      <c r="S1768" s="3">
        <v>4</v>
      </c>
      <c r="T1768" s="55" t="s">
        <v>610</v>
      </c>
      <c r="U1768" s="25" t="s">
        <v>19</v>
      </c>
      <c r="V1768" s="25" t="str">
        <f>VLOOKUP(P1768,'Customer List'!B:C,2,)</f>
        <v>Delhi</v>
      </c>
      <c r="W1768" s="56"/>
      <c r="X1768" s="45">
        <v>45890</v>
      </c>
      <c r="Y1768" s="25">
        <f t="shared" si="208"/>
        <v>0</v>
      </c>
      <c r="Z1768" s="25" t="str">
        <f t="shared" si="209"/>
        <v>Thursday</v>
      </c>
      <c r="AA1768" s="25" t="str">
        <f t="shared" si="210"/>
        <v>Thursday</v>
      </c>
      <c r="AB1768" s="25" t="str">
        <f>VLOOKUP(U1768,'Currency Sheet'!A:C,3,)</f>
        <v>DOLLAR</v>
      </c>
      <c r="AC1768" s="67" t="str">
        <f>VLOOKUP(P1768,'Customer List'!B:D,3,)</f>
        <v>Local</v>
      </c>
    </row>
    <row r="1769" spans="1:29" hidden="1" x14ac:dyDescent="0.25">
      <c r="A1769" s="25">
        <f t="shared" si="213"/>
        <v>1768</v>
      </c>
      <c r="B1769" s="25" t="s">
        <v>2286</v>
      </c>
      <c r="C1769" s="45">
        <v>45870</v>
      </c>
      <c r="D1769" s="45">
        <v>45875</v>
      </c>
      <c r="E1769" s="8">
        <v>151.19999999999999</v>
      </c>
      <c r="F1769" s="8">
        <f t="shared" si="211"/>
        <v>13305.599999999999</v>
      </c>
      <c r="G1769" s="54">
        <f t="shared" si="212"/>
        <v>13305.599999999999</v>
      </c>
      <c r="H1769" s="25">
        <v>313612</v>
      </c>
      <c r="I1769" s="25" t="s">
        <v>3092</v>
      </c>
      <c r="J1769" s="25">
        <v>1</v>
      </c>
      <c r="K1769" s="25">
        <v>1</v>
      </c>
      <c r="L1769" s="25">
        <f t="shared" si="207"/>
        <v>0</v>
      </c>
      <c r="M1769" s="25" t="s">
        <v>2333</v>
      </c>
      <c r="N1769" s="45">
        <v>45880</v>
      </c>
      <c r="O1769" s="54">
        <v>16407.36</v>
      </c>
      <c r="P1769" s="25" t="s">
        <v>277</v>
      </c>
      <c r="Q1769" s="25">
        <v>58154305565</v>
      </c>
      <c r="R1769" s="25" t="s">
        <v>41</v>
      </c>
      <c r="S1769" s="3">
        <v>4</v>
      </c>
      <c r="T1769" s="55"/>
      <c r="U1769" s="25" t="s">
        <v>19</v>
      </c>
      <c r="V1769" s="25" t="str">
        <f>VLOOKUP(P1769,'Customer List'!B:C,2,)</f>
        <v>Pune</v>
      </c>
      <c r="W1769" s="56"/>
      <c r="X1769" s="45">
        <v>45881</v>
      </c>
      <c r="Y1769" s="25">
        <f t="shared" si="208"/>
        <v>1</v>
      </c>
      <c r="Z1769" s="25" t="str">
        <f t="shared" si="209"/>
        <v>Monday</v>
      </c>
      <c r="AA1769" s="25" t="str">
        <f t="shared" si="210"/>
        <v>Tuesday</v>
      </c>
      <c r="AB1769" s="25" t="str">
        <f>VLOOKUP(U1769,'Currency Sheet'!A:C,3,)</f>
        <v>DOLLAR</v>
      </c>
      <c r="AC1769" s="67" t="str">
        <f>VLOOKUP(P1769,'Customer List'!B:D,3,)</f>
        <v>OutStation</v>
      </c>
    </row>
    <row r="1770" spans="1:29" hidden="1" x14ac:dyDescent="0.25">
      <c r="A1770" s="25">
        <f t="shared" si="213"/>
        <v>1769</v>
      </c>
      <c r="B1770" s="25" t="s">
        <v>2286</v>
      </c>
      <c r="C1770" s="45">
        <v>45870</v>
      </c>
      <c r="D1770" s="45">
        <v>45875</v>
      </c>
      <c r="E1770" s="8">
        <v>267.39999999999998</v>
      </c>
      <c r="F1770" s="8">
        <f t="shared" si="211"/>
        <v>23531.199999999997</v>
      </c>
      <c r="G1770" s="54">
        <f t="shared" si="212"/>
        <v>23531.199999999997</v>
      </c>
      <c r="H1770" s="25">
        <v>314512</v>
      </c>
      <c r="I1770" s="25" t="s">
        <v>1814</v>
      </c>
      <c r="J1770" s="25">
        <v>1</v>
      </c>
      <c r="K1770" s="25">
        <v>1</v>
      </c>
      <c r="L1770" s="25">
        <f t="shared" si="207"/>
        <v>0</v>
      </c>
      <c r="M1770" s="25" t="s">
        <v>2309</v>
      </c>
      <c r="N1770" s="45">
        <v>45876</v>
      </c>
      <c r="O1770" s="54">
        <v>36290</v>
      </c>
      <c r="P1770" s="25" t="s">
        <v>214</v>
      </c>
      <c r="Q1770" s="25" t="s">
        <v>1131</v>
      </c>
      <c r="R1770" s="25" t="s">
        <v>1131</v>
      </c>
      <c r="S1770" s="3">
        <v>4</v>
      </c>
      <c r="T1770" s="55"/>
      <c r="U1770" s="25" t="s">
        <v>19</v>
      </c>
      <c r="V1770" s="25" t="str">
        <f>VLOOKUP(P1770,'Customer List'!B:C,2,)</f>
        <v>Delhi</v>
      </c>
      <c r="W1770" s="56"/>
      <c r="X1770" s="45"/>
      <c r="Y1770" s="25" t="str">
        <f t="shared" si="208"/>
        <v/>
      </c>
      <c r="Z1770" s="25" t="str">
        <f t="shared" si="209"/>
        <v>Thursday</v>
      </c>
      <c r="AA1770" s="25" t="str">
        <f t="shared" si="210"/>
        <v/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hidden="1" x14ac:dyDescent="0.25">
      <c r="A1771" s="25">
        <f t="shared" si="213"/>
        <v>1770</v>
      </c>
      <c r="B1771" s="25" t="s">
        <v>2286</v>
      </c>
      <c r="C1771" s="45">
        <v>45870</v>
      </c>
      <c r="D1771" s="45">
        <v>45875</v>
      </c>
      <c r="E1771" s="8">
        <v>242.9</v>
      </c>
      <c r="F1771" s="8">
        <f t="shared" si="211"/>
        <v>21375.200000000001</v>
      </c>
      <c r="G1771" s="54">
        <f t="shared" si="212"/>
        <v>21375.200000000001</v>
      </c>
      <c r="H1771" s="25">
        <v>314520</v>
      </c>
      <c r="I1771" s="25" t="s">
        <v>1707</v>
      </c>
      <c r="J1771" s="25">
        <v>1</v>
      </c>
      <c r="K1771" s="25">
        <v>1</v>
      </c>
      <c r="L1771" s="25">
        <f t="shared" si="207"/>
        <v>0</v>
      </c>
      <c r="M1771" s="25" t="s">
        <v>2344</v>
      </c>
      <c r="N1771" s="45">
        <v>45880</v>
      </c>
      <c r="O1771" s="54">
        <v>40338.75</v>
      </c>
      <c r="P1771" s="25" t="s">
        <v>207</v>
      </c>
      <c r="Q1771" s="25">
        <v>58154307046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Hyderabad</v>
      </c>
      <c r="W1771" s="56"/>
      <c r="X1771" s="45">
        <v>45881</v>
      </c>
      <c r="Y1771" s="25">
        <f t="shared" si="208"/>
        <v>1</v>
      </c>
      <c r="Z1771" s="25" t="str">
        <f t="shared" si="209"/>
        <v>Monday</v>
      </c>
      <c r="AA1771" s="25" t="str">
        <f t="shared" si="210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hidden="1" x14ac:dyDescent="0.25">
      <c r="A1772" s="25">
        <f t="shared" si="213"/>
        <v>1771</v>
      </c>
      <c r="B1772" s="25" t="s">
        <v>2286</v>
      </c>
      <c r="C1772" s="45">
        <v>45870</v>
      </c>
      <c r="D1772" s="45">
        <v>45875</v>
      </c>
      <c r="E1772" s="8">
        <v>259</v>
      </c>
      <c r="F1772" s="8">
        <f t="shared" si="211"/>
        <v>22792</v>
      </c>
      <c r="G1772" s="54">
        <f t="shared" si="212"/>
        <v>22792</v>
      </c>
      <c r="H1772" s="25">
        <v>315810</v>
      </c>
      <c r="I1772" s="25" t="s">
        <v>3093</v>
      </c>
      <c r="J1772" s="25">
        <v>1</v>
      </c>
      <c r="K1772" s="25">
        <v>1</v>
      </c>
      <c r="L1772" s="25">
        <f t="shared" si="207"/>
        <v>0</v>
      </c>
      <c r="M1772" s="25" t="s">
        <v>2365</v>
      </c>
      <c r="N1772" s="45">
        <v>45882</v>
      </c>
      <c r="O1772" s="54">
        <v>0</v>
      </c>
      <c r="P1772" s="25" t="s">
        <v>626</v>
      </c>
      <c r="Q1772" s="25" t="s">
        <v>2078</v>
      </c>
      <c r="R1772" s="25" t="s">
        <v>638</v>
      </c>
      <c r="S1772" s="3">
        <v>4</v>
      </c>
      <c r="T1772" s="55" t="s">
        <v>2366</v>
      </c>
      <c r="U1772" s="25" t="s">
        <v>19</v>
      </c>
      <c r="V1772" s="25" t="str">
        <f>VLOOKUP(P1772,'Customer List'!B:C,2,)</f>
        <v>Delhi</v>
      </c>
      <c r="W1772" s="56"/>
      <c r="X1772" s="45">
        <v>45882</v>
      </c>
      <c r="Y1772" s="25">
        <f t="shared" si="208"/>
        <v>0</v>
      </c>
      <c r="Z1772" s="25" t="str">
        <f t="shared" si="209"/>
        <v>Wednesday</v>
      </c>
      <c r="AA1772" s="25" t="str">
        <f t="shared" si="210"/>
        <v>Wednesday</v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hidden="1" x14ac:dyDescent="0.25">
      <c r="A1773" s="25">
        <f t="shared" si="213"/>
        <v>1772</v>
      </c>
      <c r="B1773" s="25" t="s">
        <v>2286</v>
      </c>
      <c r="C1773" s="45">
        <v>45870</v>
      </c>
      <c r="D1773" s="45">
        <v>45875</v>
      </c>
      <c r="E1773" s="8">
        <v>128.1</v>
      </c>
      <c r="F1773" s="8">
        <f t="shared" si="211"/>
        <v>11272.8</v>
      </c>
      <c r="G1773" s="54">
        <f t="shared" si="212"/>
        <v>11272.8</v>
      </c>
      <c r="H1773" s="25">
        <v>320207</v>
      </c>
      <c r="I1773" s="25" t="s">
        <v>1240</v>
      </c>
      <c r="J1773" s="25">
        <v>1</v>
      </c>
      <c r="K1773" s="25">
        <v>1</v>
      </c>
      <c r="L1773" s="25">
        <f t="shared" si="207"/>
        <v>0</v>
      </c>
      <c r="M1773" s="25" t="s">
        <v>2317</v>
      </c>
      <c r="N1773" s="45">
        <v>45880</v>
      </c>
      <c r="O1773" s="54">
        <v>19288.2</v>
      </c>
      <c r="P1773" s="25" t="s">
        <v>229</v>
      </c>
      <c r="Q1773" s="25">
        <v>58154309883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Kolkata</v>
      </c>
      <c r="W1773" s="56"/>
      <c r="X1773" s="45">
        <v>45881</v>
      </c>
      <c r="Y1773" s="25">
        <f t="shared" si="208"/>
        <v>1</v>
      </c>
      <c r="Z1773" s="25" t="str">
        <f t="shared" si="209"/>
        <v>Monday</v>
      </c>
      <c r="AA1773" s="25" t="str">
        <f t="shared" si="210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hidden="1" x14ac:dyDescent="0.25">
      <c r="A1774" s="25">
        <f t="shared" si="213"/>
        <v>1773</v>
      </c>
      <c r="B1774" s="25" t="s">
        <v>2286</v>
      </c>
      <c r="C1774" s="45">
        <v>45870</v>
      </c>
      <c r="D1774" s="45">
        <v>45875</v>
      </c>
      <c r="E1774" s="8">
        <v>263.89999999999998</v>
      </c>
      <c r="F1774" s="8">
        <f t="shared" si="211"/>
        <v>23223.199999999997</v>
      </c>
      <c r="G1774" s="54">
        <f t="shared" si="212"/>
        <v>23223.199999999997</v>
      </c>
      <c r="H1774" s="25">
        <v>320208</v>
      </c>
      <c r="I1774" s="25" t="s">
        <v>1240</v>
      </c>
      <c r="J1774" s="25">
        <v>1</v>
      </c>
      <c r="K1774" s="25">
        <v>1</v>
      </c>
      <c r="L1774" s="25">
        <f t="shared" si="207"/>
        <v>0</v>
      </c>
      <c r="M1774" s="25" t="s">
        <v>2334</v>
      </c>
      <c r="N1774" s="45">
        <v>45880</v>
      </c>
      <c r="O1774" s="54">
        <v>40904.5</v>
      </c>
      <c r="P1774" s="25" t="s">
        <v>23</v>
      </c>
      <c r="Q1774" s="63" t="s">
        <v>2352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Chandigarh</v>
      </c>
      <c r="W1774" s="56"/>
      <c r="X1774" s="45">
        <v>45882</v>
      </c>
      <c r="Y1774" s="25">
        <f t="shared" si="208"/>
        <v>2</v>
      </c>
      <c r="Z1774" s="25" t="str">
        <f t="shared" si="209"/>
        <v>Monday</v>
      </c>
      <c r="AA1774" s="25" t="str">
        <f t="shared" si="210"/>
        <v>Wednesday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hidden="1" x14ac:dyDescent="0.25">
      <c r="A1775" s="25">
        <f t="shared" si="213"/>
        <v>1774</v>
      </c>
      <c r="B1775" s="25" t="s">
        <v>2286</v>
      </c>
      <c r="C1775" s="45">
        <v>45870</v>
      </c>
      <c r="D1775" s="45">
        <v>45875</v>
      </c>
      <c r="E1775" s="8">
        <v>219.8</v>
      </c>
      <c r="F1775" s="8">
        <f t="shared" si="211"/>
        <v>19342.400000000001</v>
      </c>
      <c r="G1775" s="54">
        <f t="shared" si="212"/>
        <v>19342.400000000001</v>
      </c>
      <c r="H1775" s="25">
        <v>328114</v>
      </c>
      <c r="I1775" s="25" t="s">
        <v>2862</v>
      </c>
      <c r="J1775" s="25">
        <v>1</v>
      </c>
      <c r="K1775" s="25">
        <v>1</v>
      </c>
      <c r="L1775" s="25">
        <f t="shared" si="207"/>
        <v>0</v>
      </c>
      <c r="M1775" s="25" t="s">
        <v>2333</v>
      </c>
      <c r="N1775" s="45">
        <v>45880</v>
      </c>
      <c r="O1775" s="54">
        <v>23851.439999999999</v>
      </c>
      <c r="P1775" s="25" t="s">
        <v>277</v>
      </c>
      <c r="Q1775" s="25">
        <v>58154305565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Pune</v>
      </c>
      <c r="W1775" s="56"/>
      <c r="X1775" s="45">
        <v>45881</v>
      </c>
      <c r="Y1775" s="25">
        <f t="shared" si="208"/>
        <v>1</v>
      </c>
      <c r="Z1775" s="25" t="str">
        <f t="shared" si="209"/>
        <v>Monday</v>
      </c>
      <c r="AA1775" s="25" t="str">
        <f t="shared" si="210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hidden="1" x14ac:dyDescent="0.25">
      <c r="A1776" s="25">
        <f t="shared" si="213"/>
        <v>1775</v>
      </c>
      <c r="B1776" s="25" t="s">
        <v>2286</v>
      </c>
      <c r="C1776" s="45">
        <v>45870</v>
      </c>
      <c r="D1776" s="45">
        <v>45875</v>
      </c>
      <c r="E1776" s="8">
        <v>107.1</v>
      </c>
      <c r="F1776" s="8">
        <f t="shared" si="211"/>
        <v>9424.7999999999993</v>
      </c>
      <c r="G1776" s="54">
        <f t="shared" si="212"/>
        <v>9424.7999999999993</v>
      </c>
      <c r="H1776" s="25">
        <v>329915</v>
      </c>
      <c r="I1776" s="25" t="s">
        <v>3094</v>
      </c>
      <c r="J1776" s="25">
        <v>1</v>
      </c>
      <c r="K1776" s="25">
        <v>1</v>
      </c>
      <c r="L1776" s="25">
        <f t="shared" si="207"/>
        <v>0</v>
      </c>
      <c r="M1776" s="25" t="s">
        <v>2360</v>
      </c>
      <c r="N1776" s="45">
        <v>45881</v>
      </c>
      <c r="O1776" s="54">
        <v>22529.25</v>
      </c>
      <c r="P1776" s="25" t="s">
        <v>31</v>
      </c>
      <c r="Q1776" s="25" t="s">
        <v>2078</v>
      </c>
      <c r="R1776" s="25" t="s">
        <v>638</v>
      </c>
      <c r="S1776" s="3">
        <v>4</v>
      </c>
      <c r="T1776" s="55"/>
      <c r="U1776" s="25" t="s">
        <v>19</v>
      </c>
      <c r="V1776" s="25" t="str">
        <f>VLOOKUP(P1776,'Customer List'!B:C,2,)</f>
        <v>Delhi</v>
      </c>
      <c r="W1776" s="56"/>
      <c r="X1776" s="45">
        <v>45881</v>
      </c>
      <c r="Y1776" s="25">
        <f t="shared" si="208"/>
        <v>0</v>
      </c>
      <c r="Z1776" s="25" t="str">
        <f t="shared" si="209"/>
        <v>Tuesday</v>
      </c>
      <c r="AA1776" s="25" t="str">
        <f t="shared" si="210"/>
        <v>Tuesday</v>
      </c>
      <c r="AB1776" s="25" t="str">
        <f>VLOOKUP(U1776,'Currency Sheet'!A:C,3,)</f>
        <v>DOLLAR</v>
      </c>
      <c r="AC1776" s="67" t="str">
        <f>VLOOKUP(P1776,'Customer List'!B:D,3,)</f>
        <v>Local</v>
      </c>
    </row>
    <row r="1777" spans="1:29" hidden="1" x14ac:dyDescent="0.25">
      <c r="A1777" s="25">
        <f t="shared" si="213"/>
        <v>1776</v>
      </c>
      <c r="B1777" s="25" t="s">
        <v>2286</v>
      </c>
      <c r="C1777" s="45">
        <v>45870</v>
      </c>
      <c r="D1777" s="45">
        <v>45875</v>
      </c>
      <c r="E1777" s="8">
        <v>179.2</v>
      </c>
      <c r="F1777" s="8">
        <f t="shared" si="211"/>
        <v>15769.599999999999</v>
      </c>
      <c r="G1777" s="54">
        <f t="shared" si="212"/>
        <v>15769.599999999999</v>
      </c>
      <c r="H1777" s="25">
        <v>333906</v>
      </c>
      <c r="I1777" s="25" t="s">
        <v>3095</v>
      </c>
      <c r="J1777" s="25">
        <v>1</v>
      </c>
      <c r="K1777" s="25">
        <v>1</v>
      </c>
      <c r="L1777" s="25">
        <f t="shared" si="207"/>
        <v>0</v>
      </c>
      <c r="M1777" s="25" t="s">
        <v>2334</v>
      </c>
      <c r="N1777" s="45">
        <v>45880</v>
      </c>
      <c r="O1777" s="54">
        <v>27776</v>
      </c>
      <c r="P1777" s="25" t="s">
        <v>23</v>
      </c>
      <c r="Q1777" s="63" t="s">
        <v>2352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Chandigarh</v>
      </c>
      <c r="W1777" s="56"/>
      <c r="X1777" s="45">
        <v>45882</v>
      </c>
      <c r="Y1777" s="25">
        <f t="shared" si="208"/>
        <v>2</v>
      </c>
      <c r="Z1777" s="25" t="str">
        <f t="shared" si="209"/>
        <v>Monday</v>
      </c>
      <c r="AA1777" s="25" t="str">
        <f t="shared" si="210"/>
        <v>Wednesday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hidden="1" x14ac:dyDescent="0.25">
      <c r="A1778" s="25">
        <f t="shared" si="213"/>
        <v>1777</v>
      </c>
      <c r="B1778" s="25" t="s">
        <v>2286</v>
      </c>
      <c r="C1778" s="45">
        <v>45870</v>
      </c>
      <c r="D1778" s="45">
        <v>45875</v>
      </c>
      <c r="E1778" s="8">
        <v>287.7</v>
      </c>
      <c r="F1778" s="8">
        <f t="shared" si="211"/>
        <v>25317.599999999999</v>
      </c>
      <c r="G1778" s="54">
        <f t="shared" si="212"/>
        <v>25317.599999999999</v>
      </c>
      <c r="H1778" s="25">
        <v>336718</v>
      </c>
      <c r="I1778" s="25" t="s">
        <v>3096</v>
      </c>
      <c r="J1778" s="25">
        <v>1</v>
      </c>
      <c r="K1778" s="25">
        <v>1</v>
      </c>
      <c r="L1778" s="25">
        <f t="shared" si="207"/>
        <v>0</v>
      </c>
      <c r="M1778" s="25" t="s">
        <v>2344</v>
      </c>
      <c r="N1778" s="45">
        <v>45880</v>
      </c>
      <c r="O1778" s="54">
        <v>47778.75</v>
      </c>
      <c r="P1778" s="25" t="s">
        <v>207</v>
      </c>
      <c r="Q1778" s="25">
        <v>58154307046</v>
      </c>
      <c r="R1778" s="25" t="s">
        <v>41</v>
      </c>
      <c r="S1778" s="3">
        <v>4</v>
      </c>
      <c r="T1778" s="55"/>
      <c r="U1778" s="25" t="s">
        <v>19</v>
      </c>
      <c r="V1778" s="25" t="str">
        <f>VLOOKUP(P1778,'Customer List'!B:C,2,)</f>
        <v>Hyderabad</v>
      </c>
      <c r="W1778" s="56"/>
      <c r="X1778" s="45">
        <v>45881</v>
      </c>
      <c r="Y1778" s="25">
        <f t="shared" si="208"/>
        <v>1</v>
      </c>
      <c r="Z1778" s="25" t="str">
        <f t="shared" si="209"/>
        <v>Monday</v>
      </c>
      <c r="AA1778" s="25" t="str">
        <f t="shared" si="210"/>
        <v>Tuesday</v>
      </c>
      <c r="AB1778" s="25" t="str">
        <f>VLOOKUP(U1778,'Currency Sheet'!A:C,3,)</f>
        <v>DOLLAR</v>
      </c>
      <c r="AC1778" s="67" t="str">
        <f>VLOOKUP(P1778,'Customer List'!B:D,3,)</f>
        <v>OutStation</v>
      </c>
    </row>
    <row r="1779" spans="1:29" hidden="1" x14ac:dyDescent="0.25">
      <c r="A1779" s="25">
        <f t="shared" si="213"/>
        <v>1778</v>
      </c>
      <c r="B1779" s="25" t="s">
        <v>2286</v>
      </c>
      <c r="C1779" s="45">
        <v>45870</v>
      </c>
      <c r="D1779" s="45">
        <v>45875</v>
      </c>
      <c r="E1779" s="8">
        <v>153</v>
      </c>
      <c r="F1779" s="8">
        <f t="shared" si="211"/>
        <v>13464</v>
      </c>
      <c r="G1779" s="54">
        <f t="shared" si="212"/>
        <v>26928</v>
      </c>
      <c r="H1779" s="25">
        <v>303529</v>
      </c>
      <c r="I1779" s="25" t="s">
        <v>3097</v>
      </c>
      <c r="J1779" s="25">
        <v>2</v>
      </c>
      <c r="K1779" s="25">
        <v>2</v>
      </c>
      <c r="L1779" s="25">
        <f t="shared" si="207"/>
        <v>0</v>
      </c>
      <c r="M1779" s="25" t="s">
        <v>2311</v>
      </c>
      <c r="N1779" s="45">
        <v>45877</v>
      </c>
      <c r="O1779" s="54">
        <v>46165.2</v>
      </c>
      <c r="P1779" s="25" t="s">
        <v>654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45877</v>
      </c>
      <c r="Y1779" s="25">
        <f t="shared" si="208"/>
        <v>0</v>
      </c>
      <c r="Z1779" s="25" t="str">
        <f t="shared" si="209"/>
        <v>Friday</v>
      </c>
      <c r="AA1779" s="25" t="str">
        <f t="shared" si="210"/>
        <v>Friday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hidden="1" x14ac:dyDescent="0.25">
      <c r="A1780" s="25">
        <f t="shared" si="213"/>
        <v>1779</v>
      </c>
      <c r="B1780" s="25" t="s">
        <v>2286</v>
      </c>
      <c r="C1780" s="45">
        <v>45870</v>
      </c>
      <c r="D1780" s="45">
        <v>45875</v>
      </c>
      <c r="E1780" s="8">
        <v>107.1</v>
      </c>
      <c r="F1780" s="8">
        <f t="shared" si="211"/>
        <v>9424.7999999999993</v>
      </c>
      <c r="G1780" s="54">
        <f t="shared" si="212"/>
        <v>9424.7999999999993</v>
      </c>
      <c r="H1780" s="25">
        <v>345005</v>
      </c>
      <c r="I1780" s="25" t="s">
        <v>2967</v>
      </c>
      <c r="J1780" s="25">
        <v>1</v>
      </c>
      <c r="K1780" s="25">
        <v>1</v>
      </c>
      <c r="L1780" s="25">
        <f t="shared" si="207"/>
        <v>0</v>
      </c>
      <c r="M1780" s="25" t="s">
        <v>2360</v>
      </c>
      <c r="N1780" s="45">
        <v>45881</v>
      </c>
      <c r="O1780" s="54">
        <v>22529.25</v>
      </c>
      <c r="P1780" s="25" t="s">
        <v>31</v>
      </c>
      <c r="Q1780" s="25" t="s">
        <v>2078</v>
      </c>
      <c r="R1780" s="25" t="s">
        <v>638</v>
      </c>
      <c r="S1780" s="3">
        <v>4</v>
      </c>
      <c r="T1780" s="55"/>
      <c r="U1780" s="25" t="s">
        <v>19</v>
      </c>
      <c r="V1780" s="25" t="str">
        <f>VLOOKUP(P1780,'Customer List'!B:C,2,)</f>
        <v>Delhi</v>
      </c>
      <c r="W1780" s="56"/>
      <c r="X1780" s="45">
        <v>45881</v>
      </c>
      <c r="Y1780" s="25">
        <f t="shared" si="208"/>
        <v>0</v>
      </c>
      <c r="Z1780" s="25" t="str">
        <f t="shared" si="209"/>
        <v>Tuesday</v>
      </c>
      <c r="AA1780" s="25" t="str">
        <f t="shared" si="210"/>
        <v>Tuesday</v>
      </c>
      <c r="AB1780" s="25" t="str">
        <f>VLOOKUP(U1780,'Currency Sheet'!A:C,3,)</f>
        <v>DOLLAR</v>
      </c>
      <c r="AC1780" s="67" t="str">
        <f>VLOOKUP(P1780,'Customer List'!B:D,3,)</f>
        <v>Local</v>
      </c>
    </row>
    <row r="1781" spans="1:29" hidden="1" x14ac:dyDescent="0.25">
      <c r="A1781" s="25">
        <f t="shared" si="213"/>
        <v>1780</v>
      </c>
      <c r="B1781" s="25" t="s">
        <v>2286</v>
      </c>
      <c r="C1781" s="45">
        <v>45870</v>
      </c>
      <c r="D1781" s="45">
        <v>45875</v>
      </c>
      <c r="E1781" s="8">
        <v>318</v>
      </c>
      <c r="F1781" s="8">
        <f t="shared" si="211"/>
        <v>27984</v>
      </c>
      <c r="G1781" s="54">
        <f t="shared" si="212"/>
        <v>27984</v>
      </c>
      <c r="H1781" s="25">
        <v>345030</v>
      </c>
      <c r="I1781" s="25" t="s">
        <v>3098</v>
      </c>
      <c r="J1781" s="25">
        <v>1</v>
      </c>
      <c r="K1781" s="25">
        <v>1</v>
      </c>
      <c r="L1781" s="25">
        <f t="shared" si="207"/>
        <v>0</v>
      </c>
      <c r="M1781" s="25" t="s">
        <v>2329</v>
      </c>
      <c r="N1781" s="45">
        <v>45880</v>
      </c>
      <c r="O1781" s="54">
        <v>39432</v>
      </c>
      <c r="P1781" s="25" t="s">
        <v>893</v>
      </c>
      <c r="Q1781" s="25">
        <v>58154307190</v>
      </c>
      <c r="R1781" s="25" t="s">
        <v>41</v>
      </c>
      <c r="S1781" s="3">
        <v>4</v>
      </c>
      <c r="T1781" s="55"/>
      <c r="U1781" s="25" t="s">
        <v>19</v>
      </c>
      <c r="V1781" s="25" t="str">
        <f>VLOOKUP(P1781,'Customer List'!B:C,2,)</f>
        <v>Banglore</v>
      </c>
      <c r="W1781" s="56"/>
      <c r="X1781" s="45">
        <v>45881</v>
      </c>
      <c r="Y1781" s="25">
        <f t="shared" si="208"/>
        <v>1</v>
      </c>
      <c r="Z1781" s="25" t="str">
        <f t="shared" si="209"/>
        <v>Monday</v>
      </c>
      <c r="AA1781" s="25" t="str">
        <f t="shared" si="210"/>
        <v>Tuesday</v>
      </c>
      <c r="AB1781" s="25" t="str">
        <f>VLOOKUP(U1781,'Currency Sheet'!A:C,3,)</f>
        <v>DOLLAR</v>
      </c>
      <c r="AC1781" s="67" t="str">
        <f>VLOOKUP(P1781,'Customer List'!B:D,3,)</f>
        <v>OutStation</v>
      </c>
    </row>
    <row r="1782" spans="1:29" hidden="1" x14ac:dyDescent="0.25">
      <c r="A1782" s="25">
        <f t="shared" si="213"/>
        <v>1781</v>
      </c>
      <c r="B1782" s="25" t="s">
        <v>2286</v>
      </c>
      <c r="C1782" s="45">
        <v>45870</v>
      </c>
      <c r="D1782" s="45">
        <v>45875</v>
      </c>
      <c r="E1782" s="8">
        <v>176.4</v>
      </c>
      <c r="F1782" s="8">
        <f t="shared" si="211"/>
        <v>15523.2</v>
      </c>
      <c r="G1782" s="54">
        <f t="shared" si="212"/>
        <v>15523.2</v>
      </c>
      <c r="H1782" s="25">
        <v>348206</v>
      </c>
      <c r="I1782" s="25" t="s">
        <v>221</v>
      </c>
      <c r="J1782" s="25">
        <v>1</v>
      </c>
      <c r="K1782" s="25">
        <v>1</v>
      </c>
      <c r="L1782" s="25">
        <f t="shared" si="207"/>
        <v>0</v>
      </c>
      <c r="M1782" s="25" t="s">
        <v>2308</v>
      </c>
      <c r="N1782" s="45">
        <v>45876</v>
      </c>
      <c r="O1782" s="54">
        <v>23940</v>
      </c>
      <c r="P1782" s="25" t="s">
        <v>214</v>
      </c>
      <c r="Q1782" s="25" t="s">
        <v>1131</v>
      </c>
      <c r="R1782" s="25" t="s">
        <v>1131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/>
      <c r="Y1782" s="25" t="str">
        <f t="shared" si="208"/>
        <v/>
      </c>
      <c r="Z1782" s="25" t="str">
        <f t="shared" si="209"/>
        <v>Thursday</v>
      </c>
      <c r="AA1782" s="25" t="str">
        <f t="shared" si="210"/>
        <v/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hidden="1" x14ac:dyDescent="0.25">
      <c r="A1783" s="25">
        <f t="shared" si="213"/>
        <v>1782</v>
      </c>
      <c r="B1783" s="25" t="s">
        <v>2286</v>
      </c>
      <c r="C1783" s="45">
        <v>45870</v>
      </c>
      <c r="D1783" s="45">
        <v>45875</v>
      </c>
      <c r="E1783" s="8">
        <v>90.3</v>
      </c>
      <c r="F1783" s="8">
        <f t="shared" si="211"/>
        <v>7946.4</v>
      </c>
      <c r="G1783" s="54">
        <f t="shared" si="212"/>
        <v>7946.4</v>
      </c>
      <c r="H1783" s="25">
        <v>350305</v>
      </c>
      <c r="I1783" s="25" t="s">
        <v>3099</v>
      </c>
      <c r="J1783" s="25">
        <v>1</v>
      </c>
      <c r="K1783" s="25">
        <v>1</v>
      </c>
      <c r="L1783" s="25">
        <f t="shared" si="207"/>
        <v>0</v>
      </c>
      <c r="M1783" s="25" t="s">
        <v>2318</v>
      </c>
      <c r="N1783" s="45">
        <v>45880</v>
      </c>
      <c r="O1783" s="54">
        <v>11029.5</v>
      </c>
      <c r="P1783" s="25" t="s">
        <v>243</v>
      </c>
      <c r="Q1783" s="25">
        <v>58154307621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Mumbai</v>
      </c>
      <c r="W1783" s="56"/>
      <c r="X1783" s="45">
        <v>45881</v>
      </c>
      <c r="Y1783" s="25">
        <f t="shared" si="208"/>
        <v>1</v>
      </c>
      <c r="Z1783" s="25" t="str">
        <f t="shared" si="209"/>
        <v>Monday</v>
      </c>
      <c r="AA1783" s="25" t="str">
        <f t="shared" si="210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hidden="1" x14ac:dyDescent="0.25">
      <c r="A1784" s="25">
        <f t="shared" si="213"/>
        <v>1783</v>
      </c>
      <c r="B1784" s="25" t="s">
        <v>2286</v>
      </c>
      <c r="C1784" s="45">
        <v>45870</v>
      </c>
      <c r="D1784" s="45">
        <v>45875</v>
      </c>
      <c r="E1784" s="8">
        <v>142.5</v>
      </c>
      <c r="F1784" s="8">
        <f t="shared" si="211"/>
        <v>12540</v>
      </c>
      <c r="G1784" s="54">
        <f t="shared" si="212"/>
        <v>25080</v>
      </c>
      <c r="H1784" s="25">
        <v>344007</v>
      </c>
      <c r="I1784" s="25" t="s">
        <v>3100</v>
      </c>
      <c r="J1784" s="25">
        <v>2</v>
      </c>
      <c r="K1784" s="25">
        <v>2</v>
      </c>
      <c r="L1784" s="25">
        <f t="shared" si="207"/>
        <v>0</v>
      </c>
      <c r="M1784" s="25" t="s">
        <v>2311</v>
      </c>
      <c r="N1784" s="45">
        <v>45877</v>
      </c>
      <c r="O1784" s="54">
        <v>42996</v>
      </c>
      <c r="P1784" s="25" t="s">
        <v>654</v>
      </c>
      <c r="Q1784" s="25" t="s">
        <v>2078</v>
      </c>
      <c r="R1784" s="25" t="s">
        <v>638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v>45877</v>
      </c>
      <c r="Y1784" s="25">
        <f t="shared" si="208"/>
        <v>0</v>
      </c>
      <c r="Z1784" s="25" t="str">
        <f t="shared" si="209"/>
        <v>Friday</v>
      </c>
      <c r="AA1784" s="25" t="str">
        <f t="shared" si="210"/>
        <v>Friday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hidden="1" x14ac:dyDescent="0.25">
      <c r="A1785" s="25">
        <f t="shared" si="213"/>
        <v>1784</v>
      </c>
      <c r="B1785" s="25" t="s">
        <v>2286</v>
      </c>
      <c r="C1785" s="45">
        <v>45870</v>
      </c>
      <c r="D1785" s="45">
        <v>45875</v>
      </c>
      <c r="E1785" s="8">
        <v>277.2</v>
      </c>
      <c r="F1785" s="8">
        <f t="shared" si="211"/>
        <v>24393.599999999999</v>
      </c>
      <c r="G1785" s="54">
        <f t="shared" si="212"/>
        <v>24393.599999999999</v>
      </c>
      <c r="H1785" s="25">
        <v>359004</v>
      </c>
      <c r="I1785" s="25" t="s">
        <v>3101</v>
      </c>
      <c r="J1785" s="25">
        <v>1</v>
      </c>
      <c r="K1785" s="25">
        <v>1</v>
      </c>
      <c r="L1785" s="25">
        <f t="shared" si="207"/>
        <v>0</v>
      </c>
      <c r="M1785" s="25" t="s">
        <v>2323</v>
      </c>
      <c r="N1785" s="45">
        <v>45880</v>
      </c>
      <c r="O1785" s="54">
        <v>41580</v>
      </c>
      <c r="P1785" s="25" t="s">
        <v>622</v>
      </c>
      <c r="Q1785" s="25">
        <v>58154309220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Hyderabad</v>
      </c>
      <c r="W1785" s="56"/>
      <c r="X1785" s="45">
        <v>45881</v>
      </c>
      <c r="Y1785" s="25">
        <f t="shared" si="208"/>
        <v>1</v>
      </c>
      <c r="Z1785" s="25" t="str">
        <f t="shared" si="209"/>
        <v>Monday</v>
      </c>
      <c r="AA1785" s="25" t="str">
        <f t="shared" si="210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hidden="1" x14ac:dyDescent="0.25">
      <c r="A1786" s="25">
        <f t="shared" si="213"/>
        <v>1785</v>
      </c>
      <c r="B1786" s="25" t="s">
        <v>2286</v>
      </c>
      <c r="C1786" s="45">
        <v>45870</v>
      </c>
      <c r="D1786" s="45">
        <v>45875</v>
      </c>
      <c r="E1786" s="8">
        <v>86.8</v>
      </c>
      <c r="F1786" s="8">
        <f t="shared" si="211"/>
        <v>7638.4</v>
      </c>
      <c r="G1786" s="54">
        <f t="shared" si="212"/>
        <v>7638.4</v>
      </c>
      <c r="H1786" s="25">
        <v>354511</v>
      </c>
      <c r="I1786" s="25" t="s">
        <v>3102</v>
      </c>
      <c r="J1786" s="25">
        <v>1</v>
      </c>
      <c r="K1786" s="25">
        <v>1</v>
      </c>
      <c r="L1786" s="25">
        <f t="shared" si="207"/>
        <v>0</v>
      </c>
      <c r="M1786" s="25" t="s">
        <v>2311</v>
      </c>
      <c r="N1786" s="45">
        <v>45877</v>
      </c>
      <c r="O1786" s="54">
        <v>12493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08"/>
        <v>0</v>
      </c>
      <c r="Z1786" s="25" t="str">
        <f t="shared" si="209"/>
        <v>Friday</v>
      </c>
      <c r="AA1786" s="25" t="str">
        <f t="shared" si="210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hidden="1" x14ac:dyDescent="0.25">
      <c r="A1787" s="25">
        <f t="shared" si="213"/>
        <v>1786</v>
      </c>
      <c r="B1787" s="25" t="s">
        <v>2286</v>
      </c>
      <c r="C1787" s="45">
        <v>45870</v>
      </c>
      <c r="D1787" s="45">
        <v>45875</v>
      </c>
      <c r="E1787" s="8">
        <v>96.600000000000009</v>
      </c>
      <c r="F1787" s="8">
        <f t="shared" si="211"/>
        <v>8500.8000000000011</v>
      </c>
      <c r="G1787" s="54">
        <f t="shared" si="212"/>
        <v>25502.400000000001</v>
      </c>
      <c r="H1787" s="25">
        <v>363004</v>
      </c>
      <c r="I1787" s="25" t="s">
        <v>190</v>
      </c>
      <c r="J1787" s="25">
        <v>3</v>
      </c>
      <c r="K1787" s="25">
        <v>3</v>
      </c>
      <c r="L1787" s="25">
        <f t="shared" si="207"/>
        <v>0</v>
      </c>
      <c r="M1787" s="25" t="s">
        <v>2331</v>
      </c>
      <c r="N1787" s="45">
        <v>45880</v>
      </c>
      <c r="O1787" s="54">
        <v>44919</v>
      </c>
      <c r="P1787" s="25" t="s">
        <v>299</v>
      </c>
      <c r="Q1787" s="25">
        <v>58154306766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Banglore</v>
      </c>
      <c r="W1787" s="56"/>
      <c r="X1787" s="45">
        <v>45881</v>
      </c>
      <c r="Y1787" s="25">
        <f t="shared" si="208"/>
        <v>1</v>
      </c>
      <c r="Z1787" s="25" t="str">
        <f t="shared" si="209"/>
        <v>Monday</v>
      </c>
      <c r="AA1787" s="25" t="str">
        <f t="shared" si="210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hidden="1" x14ac:dyDescent="0.25">
      <c r="A1788" s="25">
        <f t="shared" si="213"/>
        <v>1787</v>
      </c>
      <c r="B1788" s="25" t="s">
        <v>2286</v>
      </c>
      <c r="C1788" s="45">
        <v>45870</v>
      </c>
      <c r="D1788" s="45">
        <v>45875</v>
      </c>
      <c r="E1788" s="8">
        <v>283.5</v>
      </c>
      <c r="F1788" s="8">
        <f t="shared" si="211"/>
        <v>24948</v>
      </c>
      <c r="G1788" s="54">
        <f t="shared" si="212"/>
        <v>24948</v>
      </c>
      <c r="H1788" s="25">
        <v>366708</v>
      </c>
      <c r="I1788" s="25" t="s">
        <v>3103</v>
      </c>
      <c r="J1788" s="25">
        <v>1</v>
      </c>
      <c r="K1788" s="25">
        <v>1</v>
      </c>
      <c r="L1788" s="25">
        <f t="shared" si="207"/>
        <v>0</v>
      </c>
      <c r="M1788" s="25" t="s">
        <v>2449</v>
      </c>
      <c r="N1788" s="45">
        <v>45876</v>
      </c>
      <c r="O1788" s="54">
        <v>0</v>
      </c>
      <c r="P1788" s="25" t="s">
        <v>626</v>
      </c>
      <c r="Q1788" s="25" t="s">
        <v>1131</v>
      </c>
      <c r="R1788" s="25" t="s">
        <v>1131</v>
      </c>
      <c r="S1788" s="3">
        <v>4</v>
      </c>
      <c r="T1788" s="55" t="s">
        <v>2304</v>
      </c>
      <c r="U1788" s="25" t="s">
        <v>19</v>
      </c>
      <c r="V1788" s="25" t="str">
        <f>VLOOKUP(P1788,'Customer List'!B:C,2,)</f>
        <v>Delhi</v>
      </c>
      <c r="W1788" s="56"/>
      <c r="X1788" s="45"/>
      <c r="Y1788" s="25" t="str">
        <f t="shared" si="208"/>
        <v/>
      </c>
      <c r="Z1788" s="25" t="str">
        <f t="shared" si="209"/>
        <v>Thursday</v>
      </c>
      <c r="AA1788" s="25" t="str">
        <f t="shared" si="210"/>
        <v/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hidden="1" x14ac:dyDescent="0.25">
      <c r="A1789" s="25">
        <f t="shared" si="213"/>
        <v>1788</v>
      </c>
      <c r="B1789" s="25" t="s">
        <v>2286</v>
      </c>
      <c r="C1789" s="45">
        <v>45870</v>
      </c>
      <c r="D1789" s="45">
        <v>45875</v>
      </c>
      <c r="E1789" s="8">
        <v>112.7</v>
      </c>
      <c r="F1789" s="8">
        <f t="shared" si="211"/>
        <v>9917.6</v>
      </c>
      <c r="G1789" s="54">
        <f t="shared" si="212"/>
        <v>9917.6</v>
      </c>
      <c r="H1789" s="25">
        <v>369211</v>
      </c>
      <c r="I1789" s="25" t="s">
        <v>3104</v>
      </c>
      <c r="J1789" s="25">
        <v>1</v>
      </c>
      <c r="K1789" s="25">
        <v>1</v>
      </c>
      <c r="L1789" s="25">
        <f t="shared" si="207"/>
        <v>0</v>
      </c>
      <c r="M1789" s="25" t="s">
        <v>2360</v>
      </c>
      <c r="N1789" s="45">
        <v>45881</v>
      </c>
      <c r="O1789" s="54">
        <v>23707.25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8"/>
        <v>0</v>
      </c>
      <c r="Z1789" s="25" t="str">
        <f t="shared" si="209"/>
        <v>Tuesday</v>
      </c>
      <c r="AA1789" s="25" t="str">
        <f t="shared" si="210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hidden="1" x14ac:dyDescent="0.25">
      <c r="A1790" s="25">
        <f t="shared" si="213"/>
        <v>1789</v>
      </c>
      <c r="B1790" s="25" t="s">
        <v>2286</v>
      </c>
      <c r="C1790" s="45">
        <v>45870</v>
      </c>
      <c r="D1790" s="45">
        <v>45875</v>
      </c>
      <c r="E1790" s="8">
        <v>131.6</v>
      </c>
      <c r="F1790" s="8">
        <f t="shared" si="211"/>
        <v>11580.8</v>
      </c>
      <c r="G1790" s="54">
        <f t="shared" si="212"/>
        <v>11580.8</v>
      </c>
      <c r="H1790" s="25">
        <v>372733</v>
      </c>
      <c r="I1790" s="25" t="s">
        <v>3105</v>
      </c>
      <c r="J1790" s="25">
        <v>1</v>
      </c>
      <c r="K1790" s="25">
        <v>1</v>
      </c>
      <c r="L1790" s="25">
        <f t="shared" si="207"/>
        <v>0</v>
      </c>
      <c r="M1790" s="25" t="s">
        <v>2360</v>
      </c>
      <c r="N1790" s="45">
        <v>45881</v>
      </c>
      <c r="O1790" s="54">
        <v>27683</v>
      </c>
      <c r="P1790" s="25" t="s">
        <v>31</v>
      </c>
      <c r="Q1790" s="25" t="s">
        <v>2078</v>
      </c>
      <c r="R1790" s="25" t="s">
        <v>638</v>
      </c>
      <c r="S1790" s="3">
        <v>4</v>
      </c>
      <c r="T1790" s="55"/>
      <c r="U1790" s="25" t="s">
        <v>19</v>
      </c>
      <c r="V1790" s="25" t="str">
        <f>VLOOKUP(P1790,'Customer List'!B:C,2,)</f>
        <v>Delhi</v>
      </c>
      <c r="W1790" s="56"/>
      <c r="X1790" s="45">
        <v>45881</v>
      </c>
      <c r="Y1790" s="25">
        <f t="shared" si="208"/>
        <v>0</v>
      </c>
      <c r="Z1790" s="25" t="str">
        <f t="shared" si="209"/>
        <v>Tuesday</v>
      </c>
      <c r="AA1790" s="25" t="str">
        <f t="shared" si="210"/>
        <v>Tuesday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hidden="1" x14ac:dyDescent="0.25">
      <c r="A1791" s="25">
        <f t="shared" si="213"/>
        <v>1790</v>
      </c>
      <c r="B1791" s="25" t="s">
        <v>2286</v>
      </c>
      <c r="C1791" s="45">
        <v>45870</v>
      </c>
      <c r="D1791" s="45">
        <v>45875</v>
      </c>
      <c r="E1791" s="8">
        <v>217</v>
      </c>
      <c r="F1791" s="8">
        <f t="shared" si="211"/>
        <v>19096</v>
      </c>
      <c r="G1791" s="54">
        <f t="shared" si="212"/>
        <v>19096</v>
      </c>
      <c r="H1791" s="25">
        <v>376310</v>
      </c>
      <c r="I1791" s="25" t="s">
        <v>3106</v>
      </c>
      <c r="J1791" s="25">
        <v>1</v>
      </c>
      <c r="K1791" s="25">
        <v>1</v>
      </c>
      <c r="L1791" s="25">
        <f t="shared" si="207"/>
        <v>0</v>
      </c>
      <c r="M1791" s="25" t="s">
        <v>2365</v>
      </c>
      <c r="N1791" s="45">
        <v>45882</v>
      </c>
      <c r="O1791" s="54">
        <v>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2366</v>
      </c>
      <c r="U1791" s="25" t="s">
        <v>19</v>
      </c>
      <c r="V1791" s="25" t="str">
        <f>VLOOKUP(P1791,'Customer List'!B:C,2,)</f>
        <v>Delhi</v>
      </c>
      <c r="W1791" s="56"/>
      <c r="X1791" s="45">
        <v>45882</v>
      </c>
      <c r="Y1791" s="25">
        <f t="shared" si="208"/>
        <v>0</v>
      </c>
      <c r="Z1791" s="25" t="str">
        <f t="shared" si="209"/>
        <v>Wednesday</v>
      </c>
      <c r="AA1791" s="25" t="str">
        <f t="shared" si="210"/>
        <v>Wednesday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hidden="1" x14ac:dyDescent="0.25">
      <c r="A1792" s="25">
        <f t="shared" si="213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11"/>
        <v>17248</v>
      </c>
      <c r="G1792" s="54">
        <f t="shared" si="212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7"/>
        <v>0</v>
      </c>
      <c r="M1792" s="25" t="s">
        <v>2563</v>
      </c>
      <c r="N1792" s="45">
        <v>45894</v>
      </c>
      <c r="O1792" s="54">
        <v>36890</v>
      </c>
      <c r="P1792" s="25" t="s">
        <v>626</v>
      </c>
      <c r="Q1792" s="25" t="s">
        <v>2078</v>
      </c>
      <c r="R1792" s="25" t="s">
        <v>638</v>
      </c>
      <c r="S1792" s="3">
        <v>4</v>
      </c>
      <c r="T1792" s="55" t="s">
        <v>2564</v>
      </c>
      <c r="U1792" s="25" t="s">
        <v>19</v>
      </c>
      <c r="V1792" s="25" t="str">
        <f>VLOOKUP(P1792,'Customer List'!B:C,2,)</f>
        <v>Delhi</v>
      </c>
      <c r="W1792" s="56"/>
      <c r="X1792" s="45">
        <v>45894</v>
      </c>
      <c r="Y1792" s="25">
        <f t="shared" si="208"/>
        <v>0</v>
      </c>
      <c r="Z1792" s="25" t="str">
        <f t="shared" si="209"/>
        <v>Monday</v>
      </c>
      <c r="AA1792" s="25" t="str">
        <f t="shared" si="210"/>
        <v>Monday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hidden="1" x14ac:dyDescent="0.25">
      <c r="A1793" s="25">
        <f t="shared" si="213"/>
        <v>1792</v>
      </c>
      <c r="B1793" s="25" t="s">
        <v>2286</v>
      </c>
      <c r="C1793" s="45">
        <v>45870</v>
      </c>
      <c r="D1793" s="45">
        <v>45875</v>
      </c>
      <c r="E1793" s="8">
        <v>196</v>
      </c>
      <c r="F1793" s="8">
        <f t="shared" si="211"/>
        <v>17248</v>
      </c>
      <c r="G1793" s="54">
        <f t="shared" si="212"/>
        <v>17248</v>
      </c>
      <c r="H1793" s="25">
        <v>378606</v>
      </c>
      <c r="I1793" s="25" t="s">
        <v>1403</v>
      </c>
      <c r="J1793" s="25">
        <v>1</v>
      </c>
      <c r="K1793" s="25">
        <v>1</v>
      </c>
      <c r="L1793" s="25">
        <f t="shared" si="207"/>
        <v>0</v>
      </c>
      <c r="M1793" s="25" t="s">
        <v>2296</v>
      </c>
      <c r="N1793" s="45">
        <v>45875</v>
      </c>
      <c r="O1793" s="54">
        <v>30380</v>
      </c>
      <c r="P1793" s="25" t="s">
        <v>192</v>
      </c>
      <c r="Q1793" s="25" t="s">
        <v>2299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Chandigarh</v>
      </c>
      <c r="W1793" s="56"/>
      <c r="X1793" s="45">
        <v>45877</v>
      </c>
      <c r="Y1793" s="25">
        <f t="shared" si="208"/>
        <v>2</v>
      </c>
      <c r="Z1793" s="25" t="str">
        <f t="shared" si="209"/>
        <v>Wednesday</v>
      </c>
      <c r="AA1793" s="25" t="str">
        <f t="shared" si="210"/>
        <v>Friday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hidden="1" x14ac:dyDescent="0.25">
      <c r="A1794" s="25">
        <f t="shared" si="213"/>
        <v>1793</v>
      </c>
      <c r="B1794" s="25" t="s">
        <v>2286</v>
      </c>
      <c r="C1794" s="45">
        <v>45870</v>
      </c>
      <c r="D1794" s="45">
        <v>45875</v>
      </c>
      <c r="E1794" s="8">
        <v>74.2</v>
      </c>
      <c r="F1794" s="8">
        <f t="shared" si="211"/>
        <v>6529.6</v>
      </c>
      <c r="G1794" s="54">
        <f t="shared" si="212"/>
        <v>6529.6</v>
      </c>
      <c r="H1794" s="25">
        <v>400108</v>
      </c>
      <c r="I1794" s="25" t="s">
        <v>2981</v>
      </c>
      <c r="J1794" s="25">
        <v>1</v>
      </c>
      <c r="K1794" s="25">
        <v>1</v>
      </c>
      <c r="L1794" s="25">
        <f t="shared" si="207"/>
        <v>0</v>
      </c>
      <c r="M1794" s="25" t="s">
        <v>2316</v>
      </c>
      <c r="N1794" s="45">
        <v>45880</v>
      </c>
      <c r="O1794" s="54">
        <v>9858</v>
      </c>
      <c r="P1794" s="25" t="s">
        <v>2053</v>
      </c>
      <c r="Q1794" s="25">
        <v>58154309356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Banglore</v>
      </c>
      <c r="W1794" s="56"/>
      <c r="X1794" s="45">
        <v>45881</v>
      </c>
      <c r="Y1794" s="25">
        <f t="shared" si="208"/>
        <v>1</v>
      </c>
      <c r="Z1794" s="25" t="str">
        <f t="shared" si="209"/>
        <v>Monday</v>
      </c>
      <c r="AA1794" s="25" t="str">
        <f t="shared" si="210"/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hidden="1" x14ac:dyDescent="0.25">
      <c r="A1795" s="25">
        <f t="shared" si="213"/>
        <v>1794</v>
      </c>
      <c r="B1795" s="25" t="s">
        <v>2286</v>
      </c>
      <c r="C1795" s="45">
        <v>45870</v>
      </c>
      <c r="D1795" s="45">
        <v>45875</v>
      </c>
      <c r="E1795" s="8">
        <v>25.9</v>
      </c>
      <c r="F1795" s="8">
        <f t="shared" si="211"/>
        <v>2279.1999999999998</v>
      </c>
      <c r="G1795" s="54">
        <f t="shared" si="212"/>
        <v>2279.1999999999998</v>
      </c>
      <c r="H1795" s="25">
        <v>400211</v>
      </c>
      <c r="I1795" s="25" t="s">
        <v>3107</v>
      </c>
      <c r="J1795" s="25">
        <v>1</v>
      </c>
      <c r="K1795" s="25">
        <v>1</v>
      </c>
      <c r="L1795" s="25">
        <f t="shared" ref="L1795:L1858" si="214">J1795-K1795</f>
        <v>0</v>
      </c>
      <c r="M1795" s="25" t="s">
        <v>2330</v>
      </c>
      <c r="N1795" s="45">
        <v>45880</v>
      </c>
      <c r="O1795" s="54">
        <v>4014.5</v>
      </c>
      <c r="P1795" s="25" t="s">
        <v>2288</v>
      </c>
      <c r="Q1795" s="25">
        <v>58154307783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Ahemedabad</v>
      </c>
      <c r="W1795" s="56"/>
      <c r="X1795" s="45">
        <v>45881</v>
      </c>
      <c r="Y1795" s="25">
        <f t="shared" ref="Y1795:Y1858" si="215">IF(X1795="", "", X1795-N1795)</f>
        <v>1</v>
      </c>
      <c r="Z1795" s="25" t="str">
        <f t="shared" ref="Z1795:Z1858" si="216">IF(N1795="", "", TEXT(N1795, "dddd"))</f>
        <v>Monday</v>
      </c>
      <c r="AA1795" s="25" t="str">
        <f t="shared" ref="AA1795:AA1858" si="217">IF(X1795="", "", TEXT(X1795, "dddd"))</f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hidden="1" x14ac:dyDescent="0.25">
      <c r="A1796" s="25">
        <f t="shared" si="213"/>
        <v>1795</v>
      </c>
      <c r="B1796" s="25" t="s">
        <v>2286</v>
      </c>
      <c r="C1796" s="45">
        <v>45870</v>
      </c>
      <c r="D1796" s="45">
        <v>45875</v>
      </c>
      <c r="E1796" s="8">
        <v>154</v>
      </c>
      <c r="F1796" s="8">
        <f t="shared" ref="F1796:F1859" si="218">IF(AB1796="DOLLAR",E1796*88,E1796)</f>
        <v>13552</v>
      </c>
      <c r="G1796" s="54">
        <f t="shared" si="212"/>
        <v>13552</v>
      </c>
      <c r="H1796" s="25">
        <v>420516</v>
      </c>
      <c r="I1796" s="25" t="s">
        <v>3108</v>
      </c>
      <c r="J1796" s="25">
        <v>1</v>
      </c>
      <c r="K1796" s="25">
        <v>1</v>
      </c>
      <c r="L1796" s="25">
        <f t="shared" si="214"/>
        <v>0</v>
      </c>
      <c r="M1796" s="25" t="s">
        <v>2333</v>
      </c>
      <c r="N1796" s="45">
        <v>45880</v>
      </c>
      <c r="O1796" s="54">
        <v>16711.2</v>
      </c>
      <c r="P1796" s="25" t="s">
        <v>277</v>
      </c>
      <c r="Q1796" s="25">
        <v>58154305565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Pune</v>
      </c>
      <c r="W1796" s="56"/>
      <c r="X1796" s="45">
        <v>45881</v>
      </c>
      <c r="Y1796" s="25">
        <f t="shared" si="215"/>
        <v>1</v>
      </c>
      <c r="Z1796" s="25" t="str">
        <f t="shared" si="216"/>
        <v>Monday</v>
      </c>
      <c r="AA1796" s="25" t="str">
        <f t="shared" si="217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hidden="1" x14ac:dyDescent="0.25">
      <c r="A1797" s="25">
        <f t="shared" si="213"/>
        <v>1796</v>
      </c>
      <c r="B1797" s="25" t="s">
        <v>2286</v>
      </c>
      <c r="C1797" s="45">
        <v>45870</v>
      </c>
      <c r="D1797" s="45">
        <v>45875</v>
      </c>
      <c r="E1797" s="8">
        <v>98.7</v>
      </c>
      <c r="F1797" s="8">
        <f t="shared" si="218"/>
        <v>8685.6</v>
      </c>
      <c r="G1797" s="54">
        <f t="shared" ref="G1797:G1860" si="219">F1797*J1797</f>
        <v>43428</v>
      </c>
      <c r="H1797" s="25">
        <v>421601</v>
      </c>
      <c r="I1797" s="25" t="s">
        <v>3055</v>
      </c>
      <c r="J1797" s="25">
        <v>5</v>
      </c>
      <c r="K1797" s="25">
        <v>5</v>
      </c>
      <c r="L1797" s="25">
        <f t="shared" si="214"/>
        <v>0</v>
      </c>
      <c r="M1797" s="25" t="s">
        <v>2323</v>
      </c>
      <c r="N1797" s="45">
        <v>45880</v>
      </c>
      <c r="O1797" s="54">
        <v>74025</v>
      </c>
      <c r="P1797" s="25" t="s">
        <v>622</v>
      </c>
      <c r="Q1797" s="25">
        <v>58154309220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Hyderabad</v>
      </c>
      <c r="W1797" s="56"/>
      <c r="X1797" s="45">
        <v>45881</v>
      </c>
      <c r="Y1797" s="25">
        <f t="shared" si="215"/>
        <v>1</v>
      </c>
      <c r="Z1797" s="25" t="str">
        <f t="shared" si="216"/>
        <v>Monday</v>
      </c>
      <c r="AA1797" s="25" t="str">
        <f t="shared" si="217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hidden="1" x14ac:dyDescent="0.25">
      <c r="A1798" s="25">
        <f t="shared" ref="A1798:A1861" si="220">A1797+1</f>
        <v>1797</v>
      </c>
      <c r="B1798" s="25" t="s">
        <v>2286</v>
      </c>
      <c r="C1798" s="45">
        <v>45870</v>
      </c>
      <c r="D1798" s="45">
        <v>45875</v>
      </c>
      <c r="E1798" s="8">
        <v>62.3</v>
      </c>
      <c r="F1798" s="8">
        <f t="shared" si="218"/>
        <v>5482.4</v>
      </c>
      <c r="G1798" s="54">
        <f t="shared" si="219"/>
        <v>10964.8</v>
      </c>
      <c r="H1798" s="25">
        <v>425003</v>
      </c>
      <c r="I1798" s="25" t="s">
        <v>132</v>
      </c>
      <c r="J1798" s="25">
        <v>2</v>
      </c>
      <c r="K1798" s="25">
        <v>2</v>
      </c>
      <c r="L1798" s="25">
        <f t="shared" si="214"/>
        <v>0</v>
      </c>
      <c r="M1798" s="25" t="s">
        <v>2332</v>
      </c>
      <c r="N1798" s="45">
        <v>45880</v>
      </c>
      <c r="O1798" s="54">
        <v>20692.5</v>
      </c>
      <c r="P1798" s="25" t="s">
        <v>2289</v>
      </c>
      <c r="Q1798" s="25">
        <v>58154306641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TELANGANA</v>
      </c>
      <c r="W1798" s="56"/>
      <c r="X1798" s="45">
        <v>45881</v>
      </c>
      <c r="Y1798" s="25">
        <f t="shared" si="215"/>
        <v>1</v>
      </c>
      <c r="Z1798" s="25" t="str">
        <f t="shared" si="216"/>
        <v>Monday</v>
      </c>
      <c r="AA1798" s="25" t="str">
        <f t="shared" si="217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hidden="1" x14ac:dyDescent="0.25">
      <c r="A1799" s="25">
        <f t="shared" si="220"/>
        <v>1798</v>
      </c>
      <c r="B1799" s="25" t="s">
        <v>2286</v>
      </c>
      <c r="C1799" s="45">
        <v>45870</v>
      </c>
      <c r="D1799" s="45">
        <v>45875</v>
      </c>
      <c r="E1799" s="8">
        <v>32.9</v>
      </c>
      <c r="F1799" s="8">
        <f t="shared" si="218"/>
        <v>2895.2</v>
      </c>
      <c r="G1799" s="54">
        <f t="shared" si="219"/>
        <v>2895.2</v>
      </c>
      <c r="H1799" s="25">
        <v>426101</v>
      </c>
      <c r="I1799" s="25" t="s">
        <v>1881</v>
      </c>
      <c r="J1799" s="25">
        <v>1</v>
      </c>
      <c r="K1799" s="25">
        <v>1</v>
      </c>
      <c r="L1799" s="25">
        <f t="shared" si="214"/>
        <v>0</v>
      </c>
      <c r="M1799" s="25" t="s">
        <v>2152</v>
      </c>
      <c r="N1799" s="45">
        <v>45880</v>
      </c>
      <c r="O1799" s="54">
        <v>0</v>
      </c>
      <c r="P1799" s="25" t="s">
        <v>2288</v>
      </c>
      <c r="Q1799" s="25">
        <v>58154307783</v>
      </c>
      <c r="R1799" s="25" t="s">
        <v>41</v>
      </c>
      <c r="S1799" s="3">
        <v>4</v>
      </c>
      <c r="T1799" s="55" t="s">
        <v>610</v>
      </c>
      <c r="U1799" s="25" t="s">
        <v>19</v>
      </c>
      <c r="V1799" s="25" t="str">
        <f>VLOOKUP(P1799,'Customer List'!B:C,2,)</f>
        <v>Ahemedabad</v>
      </c>
      <c r="W1799" s="56"/>
      <c r="X1799" s="45">
        <v>45881</v>
      </c>
      <c r="Y1799" s="25">
        <f t="shared" si="215"/>
        <v>1</v>
      </c>
      <c r="Z1799" s="25" t="str">
        <f t="shared" si="216"/>
        <v>Monday</v>
      </c>
      <c r="AA1799" s="25" t="str">
        <f t="shared" si="217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hidden="1" x14ac:dyDescent="0.25">
      <c r="A1800" s="25">
        <f t="shared" si="220"/>
        <v>1799</v>
      </c>
      <c r="B1800" s="25" t="s">
        <v>2286</v>
      </c>
      <c r="C1800" s="45">
        <v>45870</v>
      </c>
      <c r="D1800" s="45">
        <v>45875</v>
      </c>
      <c r="E1800" s="8">
        <v>37.799999999999997</v>
      </c>
      <c r="F1800" s="8">
        <f t="shared" si="218"/>
        <v>3326.3999999999996</v>
      </c>
      <c r="G1800" s="54">
        <f t="shared" si="219"/>
        <v>6652.7999999999993</v>
      </c>
      <c r="H1800" s="25">
        <v>427401</v>
      </c>
      <c r="I1800" s="25" t="s">
        <v>3109</v>
      </c>
      <c r="J1800" s="25">
        <v>2</v>
      </c>
      <c r="K1800" s="25">
        <v>2</v>
      </c>
      <c r="L1800" s="25">
        <f t="shared" si="214"/>
        <v>0</v>
      </c>
      <c r="M1800" s="25" t="s">
        <v>2325</v>
      </c>
      <c r="N1800" s="45">
        <v>45880</v>
      </c>
      <c r="O1800" s="54">
        <v>12555</v>
      </c>
      <c r="P1800" s="25" t="s">
        <v>2290</v>
      </c>
      <c r="Q1800" s="25">
        <v>58154305893</v>
      </c>
      <c r="R1800" s="25" t="s">
        <v>41</v>
      </c>
      <c r="S1800" s="3">
        <v>-20</v>
      </c>
      <c r="T1800" s="55"/>
      <c r="U1800" s="25" t="s">
        <v>19</v>
      </c>
      <c r="V1800" s="25" t="str">
        <f>VLOOKUP(P1800,'Customer List'!B:C,2,)</f>
        <v>BANGALORE</v>
      </c>
      <c r="W1800" s="56"/>
      <c r="X1800" s="45">
        <v>45881</v>
      </c>
      <c r="Y1800" s="25">
        <f t="shared" si="215"/>
        <v>1</v>
      </c>
      <c r="Z1800" s="25" t="str">
        <f t="shared" si="216"/>
        <v>Monday</v>
      </c>
      <c r="AA1800" s="25" t="str">
        <f t="shared" si="217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hidden="1" x14ac:dyDescent="0.25">
      <c r="A1801" s="25">
        <f t="shared" si="220"/>
        <v>1800</v>
      </c>
      <c r="B1801" s="25" t="s">
        <v>2286</v>
      </c>
      <c r="C1801" s="45">
        <v>45870</v>
      </c>
      <c r="D1801" s="45">
        <v>45875</v>
      </c>
      <c r="E1801" s="8">
        <v>154</v>
      </c>
      <c r="F1801" s="8">
        <f t="shared" si="218"/>
        <v>13552</v>
      </c>
      <c r="G1801" s="54">
        <f t="shared" si="219"/>
        <v>27104</v>
      </c>
      <c r="H1801" s="25">
        <v>503808</v>
      </c>
      <c r="I1801" s="25" t="s">
        <v>1618</v>
      </c>
      <c r="J1801" s="25">
        <v>2</v>
      </c>
      <c r="K1801" s="25">
        <v>2</v>
      </c>
      <c r="L1801" s="25">
        <f t="shared" si="214"/>
        <v>0</v>
      </c>
      <c r="M1801" s="25" t="s">
        <v>2321</v>
      </c>
      <c r="N1801" s="45">
        <v>45880</v>
      </c>
      <c r="O1801" s="54">
        <v>44330</v>
      </c>
      <c r="P1801" s="25" t="s">
        <v>2055</v>
      </c>
      <c r="Q1801" s="25">
        <v>58154308424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Hyderabad</v>
      </c>
      <c r="W1801" s="56"/>
      <c r="X1801" s="45">
        <v>45881</v>
      </c>
      <c r="Y1801" s="25">
        <f t="shared" si="215"/>
        <v>1</v>
      </c>
      <c r="Z1801" s="25" t="str">
        <f t="shared" si="216"/>
        <v>Monday</v>
      </c>
      <c r="AA1801" s="25" t="str">
        <f t="shared" si="217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hidden="1" x14ac:dyDescent="0.25">
      <c r="A1802" s="25">
        <f t="shared" si="220"/>
        <v>1801</v>
      </c>
      <c r="B1802" s="25" t="s">
        <v>2286</v>
      </c>
      <c r="C1802" s="45">
        <v>45870</v>
      </c>
      <c r="D1802" s="45">
        <v>45875</v>
      </c>
      <c r="E1802" s="8">
        <v>69.3</v>
      </c>
      <c r="F1802" s="8">
        <f t="shared" si="218"/>
        <v>6098.4</v>
      </c>
      <c r="G1802" s="54">
        <f t="shared" si="219"/>
        <v>6098.4</v>
      </c>
      <c r="H1802" s="25">
        <v>505806</v>
      </c>
      <c r="I1802" s="25" t="s">
        <v>3000</v>
      </c>
      <c r="J1802" s="25">
        <v>1</v>
      </c>
      <c r="K1802" s="25">
        <v>1</v>
      </c>
      <c r="L1802" s="25">
        <f t="shared" si="214"/>
        <v>0</v>
      </c>
      <c r="M1802" s="25" t="s">
        <v>2324</v>
      </c>
      <c r="N1802" s="45">
        <v>45880</v>
      </c>
      <c r="O1802" s="54">
        <v>10741</v>
      </c>
      <c r="P1802" s="25" t="s">
        <v>27</v>
      </c>
      <c r="Q1802" s="25" t="s">
        <v>2350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Chandigarh</v>
      </c>
      <c r="W1802" s="56"/>
      <c r="X1802" s="45">
        <v>45883</v>
      </c>
      <c r="Y1802" s="25">
        <f t="shared" si="215"/>
        <v>3</v>
      </c>
      <c r="Z1802" s="25" t="str">
        <f t="shared" si="216"/>
        <v>Monday</v>
      </c>
      <c r="AA1802" s="25" t="str">
        <f t="shared" si="217"/>
        <v>Thursday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hidden="1" x14ac:dyDescent="0.25">
      <c r="A1803" s="25">
        <f t="shared" si="220"/>
        <v>1802</v>
      </c>
      <c r="B1803" s="25" t="s">
        <v>2286</v>
      </c>
      <c r="C1803" s="45">
        <v>45870</v>
      </c>
      <c r="D1803" s="45">
        <v>45875</v>
      </c>
      <c r="E1803" s="8">
        <v>176.4</v>
      </c>
      <c r="F1803" s="8">
        <f t="shared" si="218"/>
        <v>15523.2</v>
      </c>
      <c r="G1803" s="54">
        <f t="shared" si="219"/>
        <v>31046.400000000001</v>
      </c>
      <c r="H1803" s="25">
        <v>505814</v>
      </c>
      <c r="I1803" s="25" t="s">
        <v>1657</v>
      </c>
      <c r="J1803" s="25">
        <v>2</v>
      </c>
      <c r="K1803" s="25">
        <v>2</v>
      </c>
      <c r="L1803" s="25">
        <f t="shared" si="214"/>
        <v>0</v>
      </c>
      <c r="M1803" s="25" t="s">
        <v>2321</v>
      </c>
      <c r="N1803" s="45">
        <v>45880</v>
      </c>
      <c r="O1803" s="54">
        <v>50778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15"/>
        <v>1</v>
      </c>
      <c r="Z1803" s="25" t="str">
        <f t="shared" si="216"/>
        <v>Monday</v>
      </c>
      <c r="AA1803" s="25" t="str">
        <f t="shared" si="217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hidden="1" x14ac:dyDescent="0.25">
      <c r="A1804" s="25">
        <f t="shared" si="220"/>
        <v>1803</v>
      </c>
      <c r="B1804" s="25" t="s">
        <v>2286</v>
      </c>
      <c r="C1804" s="45">
        <v>45870</v>
      </c>
      <c r="D1804" s="45">
        <v>45875</v>
      </c>
      <c r="E1804" s="8">
        <v>187.6</v>
      </c>
      <c r="F1804" s="8">
        <f t="shared" si="218"/>
        <v>16508.8</v>
      </c>
      <c r="G1804" s="54">
        <f t="shared" si="219"/>
        <v>33017.599999999999</v>
      </c>
      <c r="H1804" s="25">
        <v>506313</v>
      </c>
      <c r="I1804" s="25" t="s">
        <v>1847</v>
      </c>
      <c r="J1804" s="25">
        <v>2</v>
      </c>
      <c r="K1804" s="25">
        <v>2</v>
      </c>
      <c r="L1804" s="25">
        <f t="shared" si="214"/>
        <v>0</v>
      </c>
      <c r="M1804" s="25" t="s">
        <v>2321</v>
      </c>
      <c r="N1804" s="45">
        <v>45880</v>
      </c>
      <c r="O1804" s="54">
        <v>54002</v>
      </c>
      <c r="P1804" s="25" t="s">
        <v>2055</v>
      </c>
      <c r="Q1804" s="25">
        <v>58154308424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Hyderabad</v>
      </c>
      <c r="W1804" s="56"/>
      <c r="X1804" s="45">
        <v>45881</v>
      </c>
      <c r="Y1804" s="25">
        <f t="shared" si="215"/>
        <v>1</v>
      </c>
      <c r="Z1804" s="25" t="str">
        <f t="shared" si="216"/>
        <v>Monday</v>
      </c>
      <c r="AA1804" s="25" t="str">
        <f t="shared" si="217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hidden="1" x14ac:dyDescent="0.25">
      <c r="A1805" s="25">
        <f t="shared" si="220"/>
        <v>1804</v>
      </c>
      <c r="B1805" s="25" t="s">
        <v>2286</v>
      </c>
      <c r="C1805" s="45">
        <v>45870</v>
      </c>
      <c r="D1805" s="45">
        <v>45875</v>
      </c>
      <c r="E1805" s="8">
        <v>93.8</v>
      </c>
      <c r="F1805" s="8">
        <f t="shared" si="218"/>
        <v>8254.4</v>
      </c>
      <c r="G1805" s="54">
        <f t="shared" si="219"/>
        <v>8254.4</v>
      </c>
      <c r="H1805" s="25">
        <v>128007</v>
      </c>
      <c r="I1805" s="25" t="s">
        <v>3110</v>
      </c>
      <c r="J1805" s="25">
        <v>1</v>
      </c>
      <c r="K1805" s="25">
        <v>1</v>
      </c>
      <c r="L1805" s="25">
        <f t="shared" si="214"/>
        <v>0</v>
      </c>
      <c r="M1805" s="25" t="s">
        <v>2339</v>
      </c>
      <c r="N1805" s="45">
        <v>45880</v>
      </c>
      <c r="O1805" s="54">
        <v>12462</v>
      </c>
      <c r="P1805" s="25" t="s">
        <v>2052</v>
      </c>
      <c r="Q1805" s="25">
        <v>58154310270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Pune</v>
      </c>
      <c r="W1805" s="56"/>
      <c r="X1805" s="45">
        <v>45881</v>
      </c>
      <c r="Y1805" s="25">
        <f t="shared" si="215"/>
        <v>1</v>
      </c>
      <c r="Z1805" s="25" t="str">
        <f t="shared" si="216"/>
        <v>Monday</v>
      </c>
      <c r="AA1805" s="25" t="str">
        <f t="shared" si="217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hidden="1" x14ac:dyDescent="0.25">
      <c r="A1806" s="25">
        <f t="shared" si="220"/>
        <v>1805</v>
      </c>
      <c r="B1806" s="25" t="s">
        <v>2286</v>
      </c>
      <c r="C1806" s="45">
        <v>45870</v>
      </c>
      <c r="D1806" s="45">
        <v>45875</v>
      </c>
      <c r="E1806" s="8">
        <v>156.1</v>
      </c>
      <c r="F1806" s="8">
        <f t="shared" si="218"/>
        <v>13736.8</v>
      </c>
      <c r="G1806" s="54">
        <f t="shared" si="219"/>
        <v>27473.599999999999</v>
      </c>
      <c r="H1806" s="25">
        <v>591202</v>
      </c>
      <c r="I1806" s="25" t="s">
        <v>3111</v>
      </c>
      <c r="J1806" s="25">
        <v>2</v>
      </c>
      <c r="K1806" s="25">
        <v>2</v>
      </c>
      <c r="L1806" s="25">
        <f t="shared" si="214"/>
        <v>0</v>
      </c>
      <c r="M1806" s="25" t="s">
        <v>2320</v>
      </c>
      <c r="N1806" s="45">
        <v>45880</v>
      </c>
      <c r="O1806" s="54">
        <v>51847.5</v>
      </c>
      <c r="P1806" s="25" t="s">
        <v>2055</v>
      </c>
      <c r="Q1806" s="25">
        <v>58154308424</v>
      </c>
      <c r="R1806" s="25" t="s">
        <v>41</v>
      </c>
      <c r="S1806" s="3">
        <v>-20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15"/>
        <v>1</v>
      </c>
      <c r="Z1806" s="25" t="str">
        <f t="shared" si="216"/>
        <v>Monday</v>
      </c>
      <c r="AA1806" s="25" t="str">
        <f t="shared" si="217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hidden="1" x14ac:dyDescent="0.25">
      <c r="A1807" s="25">
        <f t="shared" si="220"/>
        <v>1806</v>
      </c>
      <c r="B1807" s="25" t="s">
        <v>2286</v>
      </c>
      <c r="C1807" s="45">
        <v>45870</v>
      </c>
      <c r="D1807" s="45">
        <v>45875</v>
      </c>
      <c r="E1807" s="8">
        <v>144.75</v>
      </c>
      <c r="F1807" s="8">
        <f t="shared" si="218"/>
        <v>12738</v>
      </c>
      <c r="G1807" s="54">
        <f t="shared" si="219"/>
        <v>25476</v>
      </c>
      <c r="H1807" s="25">
        <v>362533</v>
      </c>
      <c r="I1807" s="25" t="s">
        <v>2858</v>
      </c>
      <c r="J1807" s="25">
        <v>2</v>
      </c>
      <c r="K1807" s="25">
        <v>2</v>
      </c>
      <c r="L1807" s="25">
        <f t="shared" si="214"/>
        <v>0</v>
      </c>
      <c r="M1807" s="25" t="s">
        <v>2311</v>
      </c>
      <c r="N1807" s="45">
        <v>45877</v>
      </c>
      <c r="O1807" s="54">
        <v>43675.9</v>
      </c>
      <c r="P1807" s="25" t="s">
        <v>654</v>
      </c>
      <c r="Q1807" s="25" t="s">
        <v>2078</v>
      </c>
      <c r="R1807" s="25" t="s">
        <v>638</v>
      </c>
      <c r="S1807" s="3">
        <v>4</v>
      </c>
      <c r="T1807" s="55"/>
      <c r="U1807" s="25" t="s">
        <v>19</v>
      </c>
      <c r="V1807" s="25" t="str">
        <f>VLOOKUP(P1807,'Customer List'!B:C,2,)</f>
        <v>Delhi</v>
      </c>
      <c r="W1807" s="56"/>
      <c r="X1807" s="45">
        <v>45877</v>
      </c>
      <c r="Y1807" s="25">
        <f t="shared" si="215"/>
        <v>0</v>
      </c>
      <c r="Z1807" s="25" t="str">
        <f t="shared" si="216"/>
        <v>Friday</v>
      </c>
      <c r="AA1807" s="25" t="str">
        <f t="shared" si="217"/>
        <v>Friday</v>
      </c>
      <c r="AB1807" s="25" t="str">
        <f>VLOOKUP(U1807,'Currency Sheet'!A:C,3,)</f>
        <v>DOLLAR</v>
      </c>
      <c r="AC1807" s="67" t="str">
        <f>VLOOKUP(P1807,'Customer List'!B:D,3,)</f>
        <v>Local</v>
      </c>
    </row>
    <row r="1808" spans="1:29" hidden="1" x14ac:dyDescent="0.25">
      <c r="A1808" s="25">
        <f t="shared" si="220"/>
        <v>1807</v>
      </c>
      <c r="B1808" s="25" t="s">
        <v>2286</v>
      </c>
      <c r="C1808" s="45">
        <v>45870</v>
      </c>
      <c r="D1808" s="45">
        <v>45875</v>
      </c>
      <c r="E1808" s="8">
        <v>90.3</v>
      </c>
      <c r="F1808" s="8">
        <f t="shared" si="218"/>
        <v>7946.4</v>
      </c>
      <c r="G1808" s="54">
        <f t="shared" si="219"/>
        <v>7946.4</v>
      </c>
      <c r="H1808" s="25">
        <v>646403</v>
      </c>
      <c r="I1808" s="25" t="s">
        <v>3112</v>
      </c>
      <c r="J1808" s="25">
        <v>1</v>
      </c>
      <c r="K1808" s="25">
        <v>1</v>
      </c>
      <c r="L1808" s="25">
        <f t="shared" si="214"/>
        <v>0</v>
      </c>
      <c r="M1808" s="25" t="s">
        <v>2334</v>
      </c>
      <c r="N1808" s="45">
        <v>45880</v>
      </c>
      <c r="O1808" s="54">
        <v>13996.5</v>
      </c>
      <c r="P1808" s="25" t="s">
        <v>23</v>
      </c>
      <c r="Q1808" s="63" t="s">
        <v>2352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45882</v>
      </c>
      <c r="Y1808" s="25">
        <f t="shared" si="215"/>
        <v>2</v>
      </c>
      <c r="Z1808" s="25" t="str">
        <f t="shared" si="216"/>
        <v>Monday</v>
      </c>
      <c r="AA1808" s="25" t="str">
        <f t="shared" si="217"/>
        <v>Wednesday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hidden="1" x14ac:dyDescent="0.25">
      <c r="A1809" s="25">
        <f t="shared" si="220"/>
        <v>1808</v>
      </c>
      <c r="B1809" s="25" t="s">
        <v>2286</v>
      </c>
      <c r="C1809" s="45">
        <v>45870</v>
      </c>
      <c r="D1809" s="45">
        <v>45875</v>
      </c>
      <c r="E1809" s="8">
        <v>262.5</v>
      </c>
      <c r="F1809" s="8">
        <f t="shared" si="218"/>
        <v>23100</v>
      </c>
      <c r="G1809" s="54">
        <f t="shared" si="219"/>
        <v>23100</v>
      </c>
      <c r="H1809" s="25">
        <v>666052</v>
      </c>
      <c r="I1809" s="25" t="s">
        <v>3113</v>
      </c>
      <c r="J1809" s="25">
        <v>1</v>
      </c>
      <c r="K1809" s="25">
        <v>1</v>
      </c>
      <c r="L1809" s="25">
        <f t="shared" si="214"/>
        <v>0</v>
      </c>
      <c r="M1809" s="25" t="s">
        <v>2296</v>
      </c>
      <c r="N1809" s="45">
        <v>45875</v>
      </c>
      <c r="O1809" s="54">
        <v>40687.5</v>
      </c>
      <c r="P1809" s="25" t="s">
        <v>192</v>
      </c>
      <c r="Q1809" s="25" t="s">
        <v>2299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Chandigarh</v>
      </c>
      <c r="W1809" s="56"/>
      <c r="X1809" s="45">
        <v>45877</v>
      </c>
      <c r="Y1809" s="25">
        <f t="shared" si="215"/>
        <v>2</v>
      </c>
      <c r="Z1809" s="25" t="str">
        <f t="shared" si="216"/>
        <v>Wednesday</v>
      </c>
      <c r="AA1809" s="25" t="str">
        <f t="shared" si="217"/>
        <v>Friday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hidden="1" x14ac:dyDescent="0.25">
      <c r="A1810" s="25">
        <f t="shared" si="220"/>
        <v>1809</v>
      </c>
      <c r="B1810" s="25" t="s">
        <v>2286</v>
      </c>
      <c r="C1810" s="45">
        <v>45870</v>
      </c>
      <c r="D1810" s="45">
        <v>45875</v>
      </c>
      <c r="E1810" s="8">
        <v>153</v>
      </c>
      <c r="F1810" s="8">
        <f t="shared" si="218"/>
        <v>13464</v>
      </c>
      <c r="G1810" s="54">
        <f t="shared" si="219"/>
        <v>13464</v>
      </c>
      <c r="H1810" s="25">
        <v>141717</v>
      </c>
      <c r="I1810" s="25" t="s">
        <v>2942</v>
      </c>
      <c r="J1810" s="25">
        <v>1</v>
      </c>
      <c r="K1810" s="25">
        <v>1</v>
      </c>
      <c r="L1810" s="25">
        <f t="shared" si="214"/>
        <v>0</v>
      </c>
      <c r="M1810" s="25" t="s">
        <v>2339</v>
      </c>
      <c r="N1810" s="45">
        <v>45880</v>
      </c>
      <c r="O1810" s="54">
        <v>18972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15"/>
        <v>1</v>
      </c>
      <c r="Z1810" s="25" t="str">
        <f t="shared" si="216"/>
        <v>Monday</v>
      </c>
      <c r="AA1810" s="25" t="str">
        <f t="shared" si="217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hidden="1" x14ac:dyDescent="0.25">
      <c r="A1811" s="25">
        <f t="shared" si="220"/>
        <v>1810</v>
      </c>
      <c r="B1811" s="25" t="s">
        <v>2286</v>
      </c>
      <c r="C1811" s="45">
        <v>45870</v>
      </c>
      <c r="D1811" s="45">
        <v>45875</v>
      </c>
      <c r="E1811" s="8">
        <v>221.9</v>
      </c>
      <c r="F1811" s="8">
        <f t="shared" si="218"/>
        <v>19527.2</v>
      </c>
      <c r="G1811" s="54">
        <f t="shared" si="219"/>
        <v>19527.2</v>
      </c>
      <c r="H1811" s="25">
        <v>512202</v>
      </c>
      <c r="I1811" s="25" t="s">
        <v>3114</v>
      </c>
      <c r="J1811" s="25">
        <v>1</v>
      </c>
      <c r="K1811" s="25">
        <v>1</v>
      </c>
      <c r="L1811" s="25">
        <f t="shared" si="214"/>
        <v>0</v>
      </c>
      <c r="M1811" s="25" t="s">
        <v>2336</v>
      </c>
      <c r="N1811" s="45">
        <v>45880</v>
      </c>
      <c r="O1811" s="54">
        <v>29481</v>
      </c>
      <c r="P1811" s="25" t="s">
        <v>2052</v>
      </c>
      <c r="Q1811" s="25">
        <v>58154310270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Pune</v>
      </c>
      <c r="W1811" s="56"/>
      <c r="X1811" s="45">
        <v>45881</v>
      </c>
      <c r="Y1811" s="25">
        <f t="shared" si="215"/>
        <v>1</v>
      </c>
      <c r="Z1811" s="25" t="str">
        <f t="shared" si="216"/>
        <v>Monday</v>
      </c>
      <c r="AA1811" s="25" t="str">
        <f t="shared" si="217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hidden="1" x14ac:dyDescent="0.25">
      <c r="A1812" s="25">
        <f t="shared" si="220"/>
        <v>1811</v>
      </c>
      <c r="B1812" s="25" t="s">
        <v>2286</v>
      </c>
      <c r="C1812" s="45">
        <v>45870</v>
      </c>
      <c r="D1812" s="45">
        <v>45875</v>
      </c>
      <c r="E1812" s="8">
        <v>62.3</v>
      </c>
      <c r="F1812" s="8">
        <f t="shared" si="218"/>
        <v>5482.4</v>
      </c>
      <c r="G1812" s="54">
        <f t="shared" si="219"/>
        <v>5482.4</v>
      </c>
      <c r="H1812" s="25">
        <v>770002</v>
      </c>
      <c r="I1812" s="25" t="s">
        <v>3115</v>
      </c>
      <c r="J1812" s="25">
        <v>1</v>
      </c>
      <c r="K1812" s="25">
        <v>1</v>
      </c>
      <c r="L1812" s="25">
        <f t="shared" si="214"/>
        <v>0</v>
      </c>
      <c r="M1812" s="25" t="s">
        <v>2322</v>
      </c>
      <c r="N1812" s="45">
        <v>45880</v>
      </c>
      <c r="O1812" s="54">
        <v>9932.4</v>
      </c>
      <c r="P1812" s="25" t="s">
        <v>212</v>
      </c>
      <c r="Q1812" s="25">
        <v>58154305451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Banglore</v>
      </c>
      <c r="W1812" s="56"/>
      <c r="X1812" s="45">
        <v>45881</v>
      </c>
      <c r="Y1812" s="25">
        <f t="shared" si="215"/>
        <v>1</v>
      </c>
      <c r="Z1812" s="25" t="str">
        <f t="shared" si="216"/>
        <v>Monday</v>
      </c>
      <c r="AA1812" s="25" t="str">
        <f t="shared" si="217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hidden="1" x14ac:dyDescent="0.25">
      <c r="A1813" s="25">
        <f t="shared" si="220"/>
        <v>1812</v>
      </c>
      <c r="B1813" s="25" t="s">
        <v>2286</v>
      </c>
      <c r="C1813" s="45">
        <v>45870</v>
      </c>
      <c r="D1813" s="45">
        <v>45875</v>
      </c>
      <c r="E1813" s="8">
        <v>102.9</v>
      </c>
      <c r="F1813" s="8">
        <f t="shared" si="218"/>
        <v>9055.2000000000007</v>
      </c>
      <c r="G1813" s="54">
        <f t="shared" si="219"/>
        <v>18110.400000000001</v>
      </c>
      <c r="H1813" s="25">
        <v>752802</v>
      </c>
      <c r="I1813" s="25" t="s">
        <v>3116</v>
      </c>
      <c r="J1813" s="25">
        <v>2</v>
      </c>
      <c r="K1813" s="25">
        <v>2</v>
      </c>
      <c r="L1813" s="25">
        <f t="shared" si="214"/>
        <v>0</v>
      </c>
      <c r="M1813" s="25" t="s">
        <v>2337</v>
      </c>
      <c r="N1813" s="45">
        <v>45880</v>
      </c>
      <c r="O1813" s="54">
        <v>27342</v>
      </c>
      <c r="P1813" s="25" t="s">
        <v>2052</v>
      </c>
      <c r="Q1813" s="25">
        <v>58154310270</v>
      </c>
      <c r="R1813" s="25" t="s">
        <v>41</v>
      </c>
      <c r="S1813" s="3">
        <v>-20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15"/>
        <v>1</v>
      </c>
      <c r="Z1813" s="25" t="str">
        <f t="shared" si="216"/>
        <v>Monday</v>
      </c>
      <c r="AA1813" s="25" t="str">
        <f t="shared" si="217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hidden="1" x14ac:dyDescent="0.25">
      <c r="A1814" s="25">
        <f t="shared" si="220"/>
        <v>1813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18"/>
        <v>5482.4</v>
      </c>
      <c r="G1814" s="54">
        <f t="shared" si="219"/>
        <v>5482.4</v>
      </c>
      <c r="H1814" s="25">
        <v>844302</v>
      </c>
      <c r="I1814" s="25" t="s">
        <v>3117</v>
      </c>
      <c r="J1814" s="25">
        <v>1</v>
      </c>
      <c r="K1814" s="25">
        <v>1</v>
      </c>
      <c r="L1814" s="25">
        <f t="shared" si="214"/>
        <v>0</v>
      </c>
      <c r="M1814" s="25" t="s">
        <v>2360</v>
      </c>
      <c r="N1814" s="45">
        <v>45881</v>
      </c>
      <c r="O1814" s="54">
        <v>13105.25</v>
      </c>
      <c r="P1814" s="25" t="s">
        <v>31</v>
      </c>
      <c r="Q1814" s="25" t="s">
        <v>2078</v>
      </c>
      <c r="R1814" s="25" t="s">
        <v>638</v>
      </c>
      <c r="S1814" s="3">
        <v>4</v>
      </c>
      <c r="T1814" s="55"/>
      <c r="U1814" s="25" t="s">
        <v>19</v>
      </c>
      <c r="V1814" s="25" t="str">
        <f>VLOOKUP(P1814,'Customer List'!B:C,2,)</f>
        <v>Delhi</v>
      </c>
      <c r="W1814" s="56"/>
      <c r="X1814" s="45">
        <v>45881</v>
      </c>
      <c r="Y1814" s="25">
        <f t="shared" si="215"/>
        <v>0</v>
      </c>
      <c r="Z1814" s="25" t="str">
        <f t="shared" si="216"/>
        <v>Tuesday</v>
      </c>
      <c r="AA1814" s="25" t="str">
        <f t="shared" si="217"/>
        <v>Tuesday</v>
      </c>
      <c r="AB1814" s="25" t="str">
        <f>VLOOKUP(U1814,'Currency Sheet'!A:C,3,)</f>
        <v>DOLLAR</v>
      </c>
      <c r="AC1814" s="67" t="str">
        <f>VLOOKUP(P1814,'Customer List'!B:D,3,)</f>
        <v>Local</v>
      </c>
    </row>
    <row r="1815" spans="1:29" hidden="1" x14ac:dyDescent="0.25">
      <c r="A1815" s="25">
        <f t="shared" si="220"/>
        <v>1814</v>
      </c>
      <c r="B1815" s="25" t="s">
        <v>2286</v>
      </c>
      <c r="C1815" s="45">
        <v>45870</v>
      </c>
      <c r="D1815" s="45">
        <v>45875</v>
      </c>
      <c r="E1815" s="8">
        <v>1530</v>
      </c>
      <c r="F1815" s="8">
        <f t="shared" si="218"/>
        <v>134640</v>
      </c>
      <c r="G1815" s="54">
        <f t="shared" si="219"/>
        <v>269280</v>
      </c>
      <c r="H1815" s="25">
        <v>900007707</v>
      </c>
      <c r="I1815" s="25" t="s">
        <v>3118</v>
      </c>
      <c r="J1815" s="25">
        <v>2</v>
      </c>
      <c r="K1815" s="25">
        <v>2</v>
      </c>
      <c r="L1815" s="25">
        <f t="shared" si="214"/>
        <v>0</v>
      </c>
      <c r="M1815" s="25" t="s">
        <v>2553</v>
      </c>
      <c r="N1815" s="45">
        <v>45892</v>
      </c>
      <c r="O1815" s="54">
        <f>2*214200</f>
        <v>428400</v>
      </c>
      <c r="P1815" s="25" t="s">
        <v>2291</v>
      </c>
      <c r="Q1815" s="25">
        <v>58154747722</v>
      </c>
      <c r="R1815" s="25" t="s">
        <v>41</v>
      </c>
      <c r="S1815" s="3">
        <v>4</v>
      </c>
      <c r="T1815" s="55"/>
      <c r="U1815" s="25" t="s">
        <v>19</v>
      </c>
      <c r="V1815" s="25" t="str">
        <f>VLOOKUP(P1815,'Customer List'!B:C,2,)</f>
        <v>CHENNAI</v>
      </c>
      <c r="W1815" s="56"/>
      <c r="X1815" s="45">
        <v>45894</v>
      </c>
      <c r="Y1815" s="25">
        <f t="shared" si="215"/>
        <v>2</v>
      </c>
      <c r="Z1815" s="25" t="str">
        <f t="shared" si="216"/>
        <v>Saturday</v>
      </c>
      <c r="AA1815" s="25" t="str">
        <f t="shared" si="217"/>
        <v>Monday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hidden="1" x14ac:dyDescent="0.25">
      <c r="A1816" s="25">
        <f t="shared" si="220"/>
        <v>1815</v>
      </c>
      <c r="B1816" s="25" t="s">
        <v>2300</v>
      </c>
      <c r="C1816" s="45">
        <v>45867</v>
      </c>
      <c r="D1816" s="45">
        <v>45876</v>
      </c>
      <c r="E1816" s="8">
        <v>585</v>
      </c>
      <c r="F1816" s="8">
        <f t="shared" si="218"/>
        <v>51480</v>
      </c>
      <c r="G1816" s="54">
        <f t="shared" si="219"/>
        <v>51480</v>
      </c>
      <c r="H1816" s="25" t="s">
        <v>2301</v>
      </c>
      <c r="I1816" s="25"/>
      <c r="J1816" s="25">
        <v>1</v>
      </c>
      <c r="K1816" s="25">
        <v>1</v>
      </c>
      <c r="L1816" s="25">
        <f t="shared" si="214"/>
        <v>0</v>
      </c>
      <c r="M1816" s="25" t="s">
        <v>2570</v>
      </c>
      <c r="N1816" s="45">
        <v>45894</v>
      </c>
      <c r="O1816" s="54">
        <v>0</v>
      </c>
      <c r="P1816" s="25" t="s">
        <v>2302</v>
      </c>
      <c r="Q1816" s="25" t="s">
        <v>2078</v>
      </c>
      <c r="R1816" s="25" t="s">
        <v>638</v>
      </c>
      <c r="S1816" s="3" t="s">
        <v>300</v>
      </c>
      <c r="T1816" s="55"/>
      <c r="U1816" s="25" t="s">
        <v>2793</v>
      </c>
      <c r="V1816" s="25" t="s">
        <v>827</v>
      </c>
      <c r="W1816" s="56"/>
      <c r="X1816" s="45">
        <v>45894</v>
      </c>
      <c r="Y1816" s="25">
        <f t="shared" si="215"/>
        <v>0</v>
      </c>
      <c r="Z1816" s="25" t="str">
        <f t="shared" si="216"/>
        <v>Monday</v>
      </c>
      <c r="AA1816" s="25" t="str">
        <f t="shared" si="217"/>
        <v>Monday</v>
      </c>
      <c r="AB1816" s="25" t="str">
        <f>VLOOKUP(U1816,'Currency Sheet'!A:C,3,)</f>
        <v>DOLLAR</v>
      </c>
      <c r="AC1816" s="67" t="e">
        <f>VLOOKUP(P1816,'Customer List'!B:D,3,)</f>
        <v>#N/A</v>
      </c>
    </row>
    <row r="1817" spans="1:29" hidden="1" x14ac:dyDescent="0.25">
      <c r="A1817" s="25">
        <f t="shared" si="220"/>
        <v>1816</v>
      </c>
      <c r="B1817" s="25">
        <v>65830</v>
      </c>
      <c r="C1817" s="45">
        <v>45876</v>
      </c>
      <c r="D1817" s="45">
        <v>45880</v>
      </c>
      <c r="E1817" s="8">
        <v>259</v>
      </c>
      <c r="F1817" s="8">
        <f t="shared" si="218"/>
        <v>22792</v>
      </c>
      <c r="G1817" s="54">
        <f t="shared" si="219"/>
        <v>45584</v>
      </c>
      <c r="H1817" s="25" t="s">
        <v>2354</v>
      </c>
      <c r="I1817" s="25"/>
      <c r="J1817" s="25">
        <v>2</v>
      </c>
      <c r="K1817" s="25">
        <v>2</v>
      </c>
      <c r="L1817" s="25">
        <f t="shared" si="214"/>
        <v>0</v>
      </c>
      <c r="M1817" s="25" t="s">
        <v>2454</v>
      </c>
      <c r="N1817" s="45">
        <v>45887</v>
      </c>
      <c r="O1817" s="54">
        <v>80290</v>
      </c>
      <c r="P1817" s="25" t="s">
        <v>946</v>
      </c>
      <c r="Q1817" s="25">
        <v>58154515156</v>
      </c>
      <c r="R1817" s="25" t="s">
        <v>41</v>
      </c>
      <c r="S1817" s="3">
        <v>-20</v>
      </c>
      <c r="T1817" s="55"/>
      <c r="U1817" s="25" t="s">
        <v>2536</v>
      </c>
      <c r="V1817" s="25" t="str">
        <f>VLOOKUP(P1817,'Customer List'!B:C,2,)</f>
        <v>Banglore</v>
      </c>
      <c r="W1817" s="56"/>
      <c r="X1817" s="45">
        <v>45889</v>
      </c>
      <c r="Y1817" s="25">
        <f t="shared" si="215"/>
        <v>2</v>
      </c>
      <c r="Z1817" s="25" t="str">
        <f t="shared" si="216"/>
        <v>Monday</v>
      </c>
      <c r="AA1817" s="25" t="str">
        <f t="shared" si="217"/>
        <v>Wednesday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ht="15.75" hidden="1" x14ac:dyDescent="0.25">
      <c r="A1818" s="25">
        <f t="shared" si="220"/>
        <v>1817</v>
      </c>
      <c r="B1818" s="25" t="s">
        <v>2355</v>
      </c>
      <c r="C1818" s="45">
        <v>45870</v>
      </c>
      <c r="D1818" s="45">
        <v>45881</v>
      </c>
      <c r="E1818" s="8">
        <v>15540</v>
      </c>
      <c r="F1818" s="8">
        <f t="shared" si="218"/>
        <v>15540</v>
      </c>
      <c r="G1818" s="54">
        <f t="shared" si="219"/>
        <v>15540</v>
      </c>
      <c r="H1818" s="25" t="s">
        <v>2356</v>
      </c>
      <c r="I1818" s="25"/>
      <c r="J1818" s="25">
        <v>1</v>
      </c>
      <c r="K1818" s="25">
        <v>1</v>
      </c>
      <c r="L1818" s="25">
        <f t="shared" si="214"/>
        <v>0</v>
      </c>
      <c r="M1818" s="25" t="s">
        <v>2359</v>
      </c>
      <c r="N1818" s="45">
        <v>45881</v>
      </c>
      <c r="O1818" s="54">
        <v>18870</v>
      </c>
      <c r="P1818" s="25" t="s">
        <v>289</v>
      </c>
      <c r="Q1818" s="64">
        <v>58154351205</v>
      </c>
      <c r="R1818" s="25" t="s">
        <v>41</v>
      </c>
      <c r="S1818" s="3">
        <v>-20</v>
      </c>
      <c r="T1818" s="55"/>
      <c r="U1818" s="25" t="s">
        <v>2357</v>
      </c>
      <c r="V1818" s="25" t="str">
        <f>VLOOKUP(P1818,'Customer List'!B:C,2,)</f>
        <v>Banglore</v>
      </c>
      <c r="W1818" s="56"/>
      <c r="X1818" s="45">
        <v>45882</v>
      </c>
      <c r="Y1818" s="25">
        <f t="shared" si="215"/>
        <v>1</v>
      </c>
      <c r="Z1818" s="25" t="str">
        <f t="shared" si="216"/>
        <v>Tuesday</v>
      </c>
      <c r="AA1818" s="25" t="str">
        <f t="shared" si="217"/>
        <v>Wednesday</v>
      </c>
      <c r="AB1818" s="25" t="str">
        <f>VLOOKUP(U1818,'Currency Sheet'!A:C,3,)</f>
        <v>INR</v>
      </c>
      <c r="AC1818" s="67" t="str">
        <f>VLOOKUP(P1818,'Customer List'!B:D,3,)</f>
        <v>OutStation</v>
      </c>
    </row>
    <row r="1819" spans="1:29" hidden="1" x14ac:dyDescent="0.25">
      <c r="A1819" s="25">
        <f t="shared" si="220"/>
        <v>1818</v>
      </c>
      <c r="B1819" s="25">
        <v>177075</v>
      </c>
      <c r="C1819" s="45">
        <v>45876</v>
      </c>
      <c r="D1819" s="45">
        <v>45881</v>
      </c>
      <c r="E1819" s="8">
        <v>408.34</v>
      </c>
      <c r="F1819" s="8">
        <f t="shared" si="218"/>
        <v>35933.919999999998</v>
      </c>
      <c r="G1819" s="54">
        <f t="shared" si="219"/>
        <v>35933.919999999998</v>
      </c>
      <c r="H1819" s="25" t="s">
        <v>2074</v>
      </c>
      <c r="I1819" s="25" t="s">
        <v>4152</v>
      </c>
      <c r="J1819" s="25">
        <v>1</v>
      </c>
      <c r="K1819" s="25">
        <v>1</v>
      </c>
      <c r="L1819" s="25">
        <f t="shared" si="214"/>
        <v>0</v>
      </c>
      <c r="M1819" s="25" t="s">
        <v>2408</v>
      </c>
      <c r="N1819" s="45">
        <v>45887</v>
      </c>
      <c r="O1819" s="54">
        <v>53532.5</v>
      </c>
      <c r="P1819" s="25" t="s">
        <v>166</v>
      </c>
      <c r="Q1819" s="25">
        <v>58154518310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Lucknow</v>
      </c>
      <c r="W1819" s="56"/>
      <c r="X1819" s="45">
        <v>45889</v>
      </c>
      <c r="Y1819" s="25">
        <f t="shared" si="215"/>
        <v>2</v>
      </c>
      <c r="Z1819" s="25" t="str">
        <f t="shared" si="216"/>
        <v>Monday</v>
      </c>
      <c r="AA1819" s="25" t="str">
        <f t="shared" si="217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idden="1" x14ac:dyDescent="0.25">
      <c r="A1820" s="25">
        <f t="shared" si="220"/>
        <v>1819</v>
      </c>
      <c r="B1820" s="25">
        <v>177075</v>
      </c>
      <c r="C1820" s="45">
        <v>45876</v>
      </c>
      <c r="D1820" s="45">
        <v>45881</v>
      </c>
      <c r="E1820" s="8">
        <v>373.33</v>
      </c>
      <c r="F1820" s="8">
        <f t="shared" si="218"/>
        <v>32853.040000000001</v>
      </c>
      <c r="G1820" s="54">
        <f t="shared" si="219"/>
        <v>65706.080000000002</v>
      </c>
      <c r="H1820" s="25" t="s">
        <v>2362</v>
      </c>
      <c r="I1820" s="25" t="s">
        <v>4393</v>
      </c>
      <c r="J1820" s="25">
        <v>2</v>
      </c>
      <c r="K1820" s="25">
        <v>2</v>
      </c>
      <c r="L1820" s="25">
        <f t="shared" si="214"/>
        <v>0</v>
      </c>
      <c r="M1820" s="25" t="s">
        <v>2568</v>
      </c>
      <c r="N1820" s="45">
        <v>45892</v>
      </c>
      <c r="O1820" s="54">
        <v>101430</v>
      </c>
      <c r="P1820" s="25" t="s">
        <v>946</v>
      </c>
      <c r="Q1820" s="25">
        <v>58154757570</v>
      </c>
      <c r="R1820" s="25" t="s">
        <v>41</v>
      </c>
      <c r="S1820" s="3">
        <v>4</v>
      </c>
      <c r="T1820" s="55"/>
      <c r="U1820" s="25" t="s">
        <v>424</v>
      </c>
      <c r="V1820" s="25" t="str">
        <f>VLOOKUP(P1820,'Customer List'!B:C,2,)</f>
        <v>Banglore</v>
      </c>
      <c r="W1820" s="56"/>
      <c r="X1820" s="45">
        <v>45895</v>
      </c>
      <c r="Y1820" s="25">
        <f t="shared" si="215"/>
        <v>3</v>
      </c>
      <c r="Z1820" s="25" t="str">
        <f t="shared" si="216"/>
        <v>Saturday</v>
      </c>
      <c r="AA1820" s="25" t="str">
        <f t="shared" si="217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hidden="1" x14ac:dyDescent="0.25">
      <c r="A1821" s="25">
        <f t="shared" si="220"/>
        <v>1820</v>
      </c>
      <c r="B1821" s="25" t="s">
        <v>2371</v>
      </c>
      <c r="C1821" s="45">
        <v>45877</v>
      </c>
      <c r="D1821" s="45">
        <v>45885</v>
      </c>
      <c r="E1821" s="8">
        <v>374</v>
      </c>
      <c r="F1821" s="8">
        <f t="shared" si="218"/>
        <v>32912</v>
      </c>
      <c r="G1821" s="54">
        <f t="shared" si="219"/>
        <v>32912</v>
      </c>
      <c r="H1821" s="25" t="s">
        <v>2368</v>
      </c>
      <c r="I1821" s="25" t="s">
        <v>4432</v>
      </c>
      <c r="J1821" s="25">
        <v>1</v>
      </c>
      <c r="K1821" s="25">
        <v>1</v>
      </c>
      <c r="L1821" s="25">
        <f t="shared" si="214"/>
        <v>0</v>
      </c>
      <c r="M1821" s="25" t="s">
        <v>2409</v>
      </c>
      <c r="N1821" s="45">
        <v>45887</v>
      </c>
      <c r="O1821" s="54">
        <v>48060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15"/>
        <v>1</v>
      </c>
      <c r="Z1821" s="25" t="str">
        <f t="shared" si="216"/>
        <v>Monday</v>
      </c>
      <c r="AA1821" s="25" t="str">
        <f t="shared" si="217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hidden="1" x14ac:dyDescent="0.25">
      <c r="A1822" s="25">
        <f t="shared" si="220"/>
        <v>1821</v>
      </c>
      <c r="B1822" s="25" t="s">
        <v>2371</v>
      </c>
      <c r="C1822" s="45">
        <v>45877</v>
      </c>
      <c r="D1822" s="45">
        <v>45885</v>
      </c>
      <c r="E1822" s="8">
        <v>439</v>
      </c>
      <c r="F1822" s="8">
        <f t="shared" si="218"/>
        <v>38632</v>
      </c>
      <c r="G1822" s="54">
        <f t="shared" si="219"/>
        <v>38632</v>
      </c>
      <c r="H1822" s="25" t="s">
        <v>2369</v>
      </c>
      <c r="I1822" s="25" t="s">
        <v>4433</v>
      </c>
      <c r="J1822" s="25">
        <v>1</v>
      </c>
      <c r="K1822" s="25">
        <v>1</v>
      </c>
      <c r="L1822" s="25">
        <f t="shared" si="214"/>
        <v>0</v>
      </c>
      <c r="M1822" s="25" t="s">
        <v>2410</v>
      </c>
      <c r="N1822" s="45">
        <v>45887</v>
      </c>
      <c r="O1822" s="54">
        <v>56430</v>
      </c>
      <c r="P1822" s="25" t="s">
        <v>2052</v>
      </c>
      <c r="Q1822" s="25">
        <v>58154515366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Pune</v>
      </c>
      <c r="W1822" s="56"/>
      <c r="X1822" s="45">
        <v>45888</v>
      </c>
      <c r="Y1822" s="25">
        <f t="shared" si="215"/>
        <v>1</v>
      </c>
      <c r="Z1822" s="25" t="str">
        <f t="shared" si="216"/>
        <v>Monday</v>
      </c>
      <c r="AA1822" s="25" t="str">
        <f t="shared" si="217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hidden="1" x14ac:dyDescent="0.25">
      <c r="A1823" s="25">
        <f t="shared" si="220"/>
        <v>1822</v>
      </c>
      <c r="B1823" s="25" t="s">
        <v>2371</v>
      </c>
      <c r="C1823" s="45">
        <v>45877</v>
      </c>
      <c r="D1823" s="45">
        <v>45885</v>
      </c>
      <c r="E1823" s="8">
        <v>188</v>
      </c>
      <c r="F1823" s="8">
        <f t="shared" si="218"/>
        <v>16544</v>
      </c>
      <c r="G1823" s="54">
        <f t="shared" si="219"/>
        <v>16544</v>
      </c>
      <c r="H1823" s="25" t="s">
        <v>373</v>
      </c>
      <c r="I1823" s="25" t="s">
        <v>4149</v>
      </c>
      <c r="J1823" s="25">
        <v>1</v>
      </c>
      <c r="K1823" s="25">
        <v>1</v>
      </c>
      <c r="L1823" s="25">
        <f t="shared" si="214"/>
        <v>0</v>
      </c>
      <c r="M1823" s="25" t="s">
        <v>2412</v>
      </c>
      <c r="N1823" s="45">
        <v>45887</v>
      </c>
      <c r="O1823" s="54">
        <v>25555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15"/>
        <v>1</v>
      </c>
      <c r="Z1823" s="25" t="str">
        <f t="shared" si="216"/>
        <v>Monday</v>
      </c>
      <c r="AA1823" s="25" t="str">
        <f t="shared" si="217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hidden="1" x14ac:dyDescent="0.25">
      <c r="A1824" s="25">
        <f t="shared" si="220"/>
        <v>1823</v>
      </c>
      <c r="B1824" s="25" t="s">
        <v>2371</v>
      </c>
      <c r="C1824" s="45">
        <v>45877</v>
      </c>
      <c r="D1824" s="45">
        <v>45885</v>
      </c>
      <c r="E1824" s="8">
        <v>374</v>
      </c>
      <c r="F1824" s="8">
        <f t="shared" si="218"/>
        <v>32912</v>
      </c>
      <c r="G1824" s="54">
        <f t="shared" si="219"/>
        <v>32912</v>
      </c>
      <c r="H1824" s="25" t="s">
        <v>2370</v>
      </c>
      <c r="I1824" s="25" t="s">
        <v>4694</v>
      </c>
      <c r="J1824" s="25">
        <v>1</v>
      </c>
      <c r="K1824" s="25">
        <v>1</v>
      </c>
      <c r="L1824" s="25">
        <f t="shared" si="214"/>
        <v>0</v>
      </c>
      <c r="M1824" s="25" t="s">
        <v>2412</v>
      </c>
      <c r="N1824" s="45">
        <v>45887</v>
      </c>
      <c r="O1824" s="54">
        <v>50730</v>
      </c>
      <c r="P1824" s="25" t="s">
        <v>2372</v>
      </c>
      <c r="Q1824" s="25">
        <v>58154515554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Hyderabad</v>
      </c>
      <c r="W1824" s="56"/>
      <c r="X1824" s="45">
        <v>45888</v>
      </c>
      <c r="Y1824" s="25">
        <f t="shared" si="215"/>
        <v>1</v>
      </c>
      <c r="Z1824" s="25" t="str">
        <f t="shared" si="216"/>
        <v>Monday</v>
      </c>
      <c r="AA1824" s="25" t="str">
        <f t="shared" si="217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hidden="1" x14ac:dyDescent="0.25">
      <c r="A1825" s="25">
        <f t="shared" si="220"/>
        <v>1824</v>
      </c>
      <c r="B1825" s="25" t="s">
        <v>2371</v>
      </c>
      <c r="C1825" s="45">
        <v>45877</v>
      </c>
      <c r="D1825" s="45">
        <v>45885</v>
      </c>
      <c r="E1825" s="8">
        <v>237</v>
      </c>
      <c r="F1825" s="8">
        <f t="shared" si="218"/>
        <v>20856</v>
      </c>
      <c r="G1825" s="54">
        <f t="shared" si="219"/>
        <v>41712</v>
      </c>
      <c r="H1825" s="25" t="s">
        <v>322</v>
      </c>
      <c r="I1825" s="25" t="s">
        <v>4158</v>
      </c>
      <c r="J1825" s="25">
        <v>2</v>
      </c>
      <c r="K1825" s="25">
        <v>2</v>
      </c>
      <c r="L1825" s="25">
        <f t="shared" si="214"/>
        <v>0</v>
      </c>
      <c r="M1825" s="25" t="s">
        <v>2500</v>
      </c>
      <c r="N1825" s="45">
        <v>45891</v>
      </c>
      <c r="O1825" s="54">
        <v>57798</v>
      </c>
      <c r="P1825" s="25" t="s">
        <v>43</v>
      </c>
      <c r="Q1825" s="25" t="s">
        <v>637</v>
      </c>
      <c r="R1825" s="25" t="s">
        <v>638</v>
      </c>
      <c r="S1825" s="3">
        <v>4</v>
      </c>
      <c r="T1825" s="55"/>
      <c r="U1825" s="25" t="s">
        <v>321</v>
      </c>
      <c r="V1825" s="25" t="str">
        <f>VLOOKUP(P1825,'Customer List'!B:C,2,)</f>
        <v>Faridabad</v>
      </c>
      <c r="W1825" s="56"/>
      <c r="X1825" s="45">
        <v>45891</v>
      </c>
      <c r="Y1825" s="25">
        <f t="shared" si="215"/>
        <v>0</v>
      </c>
      <c r="Z1825" s="25" t="str">
        <f t="shared" si="216"/>
        <v>Friday</v>
      </c>
      <c r="AA1825" s="25" t="str">
        <f t="shared" si="217"/>
        <v>Friday</v>
      </c>
      <c r="AB1825" s="25" t="str">
        <f>VLOOKUP(U1825,'Currency Sheet'!A:C,3,)</f>
        <v>DOLLAR</v>
      </c>
      <c r="AC1825" s="67" t="str">
        <f>VLOOKUP(P1825,'Customer List'!B:D,3,)</f>
        <v>Local</v>
      </c>
    </row>
    <row r="1826" spans="1:29" hidden="1" x14ac:dyDescent="0.25">
      <c r="A1826" s="25">
        <f t="shared" si="220"/>
        <v>1825</v>
      </c>
      <c r="B1826" s="25" t="s">
        <v>2371</v>
      </c>
      <c r="C1826" s="45">
        <v>45877</v>
      </c>
      <c r="D1826" s="45">
        <v>45885</v>
      </c>
      <c r="E1826" s="8">
        <v>81</v>
      </c>
      <c r="F1826" s="8">
        <f t="shared" si="218"/>
        <v>7128</v>
      </c>
      <c r="G1826" s="54">
        <f t="shared" si="219"/>
        <v>7128</v>
      </c>
      <c r="H1826" s="25" t="s">
        <v>350</v>
      </c>
      <c r="I1826" s="25" t="s">
        <v>4695</v>
      </c>
      <c r="J1826" s="25">
        <v>1</v>
      </c>
      <c r="K1826" s="25">
        <v>1</v>
      </c>
      <c r="L1826" s="25">
        <f t="shared" si="214"/>
        <v>0</v>
      </c>
      <c r="M1826" s="25" t="s">
        <v>2413</v>
      </c>
      <c r="N1826" s="45">
        <v>45887</v>
      </c>
      <c r="O1826" s="54">
        <v>13050</v>
      </c>
      <c r="P1826" s="25" t="s">
        <v>2397</v>
      </c>
      <c r="Q1826" s="25">
        <v>58154515775</v>
      </c>
      <c r="R1826" s="25" t="s">
        <v>41</v>
      </c>
      <c r="S1826" s="3">
        <v>4</v>
      </c>
      <c r="T1826" s="55"/>
      <c r="U1826" s="25" t="s">
        <v>321</v>
      </c>
      <c r="V1826" s="25" t="e">
        <f>VLOOKUP(P1826,'Customer List'!B:C,2,)</f>
        <v>#N/A</v>
      </c>
      <c r="W1826" s="56"/>
      <c r="X1826" s="45">
        <v>45888</v>
      </c>
      <c r="Y1826" s="25">
        <f t="shared" si="215"/>
        <v>1</v>
      </c>
      <c r="Z1826" s="25" t="str">
        <f t="shared" si="216"/>
        <v>Monday</v>
      </c>
      <c r="AA1826" s="25" t="str">
        <f t="shared" si="217"/>
        <v>Tuesday</v>
      </c>
      <c r="AB1826" s="25" t="str">
        <f>VLOOKUP(U1826,'Currency Sheet'!A:C,3,)</f>
        <v>DOLLAR</v>
      </c>
      <c r="AC1826" s="67" t="e">
        <f>VLOOKUP(P1826,'Customer List'!B:D,3,)</f>
        <v>#N/A</v>
      </c>
    </row>
    <row r="1827" spans="1:29" hidden="1" x14ac:dyDescent="0.25">
      <c r="A1827" s="25">
        <f t="shared" si="220"/>
        <v>1826</v>
      </c>
      <c r="B1827" s="25" t="s">
        <v>2378</v>
      </c>
      <c r="C1827" s="45">
        <v>45877</v>
      </c>
      <c r="D1827" s="45">
        <v>45885</v>
      </c>
      <c r="E1827" s="8">
        <v>42.7</v>
      </c>
      <c r="F1827" s="8">
        <f t="shared" si="218"/>
        <v>3757.6000000000004</v>
      </c>
      <c r="G1827" s="54">
        <f t="shared" si="219"/>
        <v>3757.6000000000004</v>
      </c>
      <c r="H1827" s="25">
        <v>100205</v>
      </c>
      <c r="I1827" s="25" t="s">
        <v>3119</v>
      </c>
      <c r="J1827" s="25">
        <v>1</v>
      </c>
      <c r="K1827" s="25">
        <v>1</v>
      </c>
      <c r="L1827" s="25">
        <f t="shared" si="214"/>
        <v>0</v>
      </c>
      <c r="M1827" s="25" t="s">
        <v>2554</v>
      </c>
      <c r="N1827" s="45">
        <v>45892</v>
      </c>
      <c r="O1827" s="54">
        <v>7091.25</v>
      </c>
      <c r="P1827" s="25" t="s">
        <v>2364</v>
      </c>
      <c r="Q1827" s="25">
        <v>58154749645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Pune</v>
      </c>
      <c r="W1827" s="56"/>
      <c r="X1827" s="45">
        <v>45894</v>
      </c>
      <c r="Y1827" s="25">
        <f t="shared" si="215"/>
        <v>2</v>
      </c>
      <c r="Z1827" s="25" t="str">
        <f t="shared" si="216"/>
        <v>Saturday</v>
      </c>
      <c r="AA1827" s="25" t="str">
        <f t="shared" si="217"/>
        <v>Monday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hidden="1" x14ac:dyDescent="0.25">
      <c r="A1828" s="25">
        <f t="shared" si="220"/>
        <v>1827</v>
      </c>
      <c r="B1828" s="25" t="s">
        <v>2378</v>
      </c>
      <c r="C1828" s="45">
        <v>45877</v>
      </c>
      <c r="D1828" s="45">
        <v>45885</v>
      </c>
      <c r="E1828" s="8">
        <v>100.1</v>
      </c>
      <c r="F1828" s="8">
        <f t="shared" si="218"/>
        <v>8808.7999999999993</v>
      </c>
      <c r="G1828" s="54">
        <f t="shared" si="219"/>
        <v>8808.7999999999993</v>
      </c>
      <c r="H1828" s="25">
        <v>100206</v>
      </c>
      <c r="I1828" s="25" t="s">
        <v>3119</v>
      </c>
      <c r="J1828" s="25">
        <v>1</v>
      </c>
      <c r="K1828" s="25">
        <v>1</v>
      </c>
      <c r="L1828" s="25">
        <f t="shared" si="214"/>
        <v>0</v>
      </c>
      <c r="M1828" s="25" t="s">
        <v>2424</v>
      </c>
      <c r="N1828" s="45">
        <v>45887</v>
      </c>
      <c r="O1828" s="54">
        <v>10868</v>
      </c>
      <c r="P1828" s="25" t="s">
        <v>841</v>
      </c>
      <c r="Q1828" s="25">
        <v>58154523350</v>
      </c>
      <c r="R1828" s="25" t="s">
        <v>41</v>
      </c>
      <c r="S1828" s="3">
        <v>4</v>
      </c>
      <c r="T1828" s="55"/>
      <c r="U1828" s="25" t="s">
        <v>19</v>
      </c>
      <c r="V1828" s="25" t="str">
        <f>VLOOKUP(P1828,'Customer List'!B:C,2,)</f>
        <v>Hyderabad</v>
      </c>
      <c r="W1828" s="56"/>
      <c r="X1828" s="45">
        <v>45888</v>
      </c>
      <c r="Y1828" s="25">
        <f t="shared" si="215"/>
        <v>1</v>
      </c>
      <c r="Z1828" s="25" t="str">
        <f t="shared" si="216"/>
        <v>Monday</v>
      </c>
      <c r="AA1828" s="25" t="str">
        <f t="shared" si="217"/>
        <v>Tuesday</v>
      </c>
      <c r="AB1828" s="25" t="str">
        <f>VLOOKUP(U1828,'Currency Sheet'!A:C,3,)</f>
        <v>DOLLAR</v>
      </c>
      <c r="AC1828" s="67" t="str">
        <f>VLOOKUP(P1828,'Customer List'!B:D,3,)</f>
        <v>OutStation</v>
      </c>
    </row>
    <row r="1829" spans="1:29" hidden="1" x14ac:dyDescent="0.25">
      <c r="A1829" s="25">
        <f t="shared" si="220"/>
        <v>1828</v>
      </c>
      <c r="B1829" s="25" t="s">
        <v>2378</v>
      </c>
      <c r="C1829" s="45">
        <v>45877</v>
      </c>
      <c r="D1829" s="45">
        <v>45885</v>
      </c>
      <c r="E1829" s="8">
        <v>114.8</v>
      </c>
      <c r="F1829" s="8">
        <f t="shared" si="218"/>
        <v>10102.4</v>
      </c>
      <c r="G1829" s="54">
        <f t="shared" si="219"/>
        <v>10102.4</v>
      </c>
      <c r="H1829" s="25">
        <v>100340</v>
      </c>
      <c r="I1829" s="25" t="s">
        <v>1537</v>
      </c>
      <c r="J1829" s="25">
        <v>1</v>
      </c>
      <c r="K1829" s="25">
        <v>1</v>
      </c>
      <c r="L1829" s="25">
        <f t="shared" si="214"/>
        <v>0</v>
      </c>
      <c r="M1829" s="25" t="s">
        <v>2781</v>
      </c>
      <c r="N1829" s="45">
        <v>45897</v>
      </c>
      <c r="O1829" s="54">
        <v>22878</v>
      </c>
      <c r="P1829" s="25" t="s">
        <v>626</v>
      </c>
      <c r="Q1829" s="25" t="s">
        <v>2078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Delhi</v>
      </c>
      <c r="W1829" s="56"/>
      <c r="X1829" s="45">
        <v>45897</v>
      </c>
      <c r="Y1829" s="25">
        <f t="shared" si="215"/>
        <v>0</v>
      </c>
      <c r="Z1829" s="25" t="str">
        <f t="shared" si="216"/>
        <v>Thursday</v>
      </c>
      <c r="AA1829" s="25" t="str">
        <f t="shared" si="217"/>
        <v>Thursday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hidden="1" x14ac:dyDescent="0.25">
      <c r="A1830" s="25">
        <f t="shared" si="220"/>
        <v>1829</v>
      </c>
      <c r="B1830" s="25" t="s">
        <v>2378</v>
      </c>
      <c r="C1830" s="45">
        <v>45877</v>
      </c>
      <c r="D1830" s="45">
        <v>45885</v>
      </c>
      <c r="E1830" s="8">
        <v>50.4</v>
      </c>
      <c r="F1830" s="8">
        <f t="shared" si="218"/>
        <v>4435.2</v>
      </c>
      <c r="G1830" s="54">
        <f t="shared" si="219"/>
        <v>4435.2</v>
      </c>
      <c r="H1830" s="25">
        <v>100408</v>
      </c>
      <c r="I1830" s="25" t="s">
        <v>1425</v>
      </c>
      <c r="J1830" s="25">
        <v>1</v>
      </c>
      <c r="K1830" s="25">
        <v>1</v>
      </c>
      <c r="L1830" s="25">
        <f t="shared" si="214"/>
        <v>0</v>
      </c>
      <c r="M1830" s="25" t="s">
        <v>2501</v>
      </c>
      <c r="N1830" s="45">
        <v>45891</v>
      </c>
      <c r="O1830" s="54">
        <v>6156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/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15"/>
        <v>0</v>
      </c>
      <c r="Z1830" s="25" t="str">
        <f t="shared" si="216"/>
        <v>Friday</v>
      </c>
      <c r="AA1830" s="25" t="str">
        <f t="shared" si="217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hidden="1" x14ac:dyDescent="0.25">
      <c r="A1831" s="25">
        <f t="shared" si="220"/>
        <v>1830</v>
      </c>
      <c r="B1831" s="25" t="s">
        <v>2378</v>
      </c>
      <c r="C1831" s="45">
        <v>45877</v>
      </c>
      <c r="D1831" s="45">
        <v>45885</v>
      </c>
      <c r="E1831" s="8">
        <v>150.5</v>
      </c>
      <c r="F1831" s="8">
        <f t="shared" si="218"/>
        <v>13244</v>
      </c>
      <c r="G1831" s="54">
        <f t="shared" si="219"/>
        <v>13244</v>
      </c>
      <c r="H1831" s="25">
        <v>100422</v>
      </c>
      <c r="I1831" s="25" t="s">
        <v>1538</v>
      </c>
      <c r="J1831" s="25">
        <v>1</v>
      </c>
      <c r="K1831" s="25">
        <v>1</v>
      </c>
      <c r="L1831" s="25">
        <f t="shared" si="214"/>
        <v>0</v>
      </c>
      <c r="M1831" s="25" t="s">
        <v>2501</v>
      </c>
      <c r="N1831" s="45">
        <v>45891</v>
      </c>
      <c r="O1831" s="54">
        <v>18382.5</v>
      </c>
      <c r="P1831" s="25" t="s">
        <v>43</v>
      </c>
      <c r="Q1831" s="25" t="s">
        <v>637</v>
      </c>
      <c r="R1831" s="25" t="s">
        <v>638</v>
      </c>
      <c r="S1831" s="3">
        <v>4</v>
      </c>
      <c r="T1831" s="55" t="s">
        <v>2503</v>
      </c>
      <c r="U1831" s="25" t="s">
        <v>19</v>
      </c>
      <c r="V1831" s="25" t="str">
        <f>VLOOKUP(P1831,'Customer List'!B:C,2,)</f>
        <v>Faridabad</v>
      </c>
      <c r="W1831" s="56"/>
      <c r="X1831" s="45">
        <v>45891</v>
      </c>
      <c r="Y1831" s="25">
        <f t="shared" si="215"/>
        <v>0</v>
      </c>
      <c r="Z1831" s="25" t="str">
        <f t="shared" si="216"/>
        <v>Friday</v>
      </c>
      <c r="AA1831" s="25" t="str">
        <f t="shared" si="217"/>
        <v>Friday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hidden="1" x14ac:dyDescent="0.25">
      <c r="A1832" s="25">
        <f t="shared" si="220"/>
        <v>1831</v>
      </c>
      <c r="B1832" s="25" t="s">
        <v>2378</v>
      </c>
      <c r="C1832" s="45">
        <v>45877</v>
      </c>
      <c r="D1832" s="45">
        <v>45885</v>
      </c>
      <c r="E1832" s="8">
        <v>160.30000000000001</v>
      </c>
      <c r="F1832" s="8">
        <f t="shared" si="218"/>
        <v>14106.400000000001</v>
      </c>
      <c r="G1832" s="54">
        <f t="shared" si="219"/>
        <v>14106.400000000001</v>
      </c>
      <c r="H1832" s="25">
        <v>100423</v>
      </c>
      <c r="I1832" s="25" t="s">
        <v>1424</v>
      </c>
      <c r="J1832" s="25">
        <v>1</v>
      </c>
      <c r="K1832" s="25">
        <v>1</v>
      </c>
      <c r="L1832" s="25">
        <f t="shared" si="214"/>
        <v>0</v>
      </c>
      <c r="M1832" s="25" t="s">
        <v>2554</v>
      </c>
      <c r="N1832" s="45">
        <v>45892</v>
      </c>
      <c r="O1832" s="54">
        <v>26621.25</v>
      </c>
      <c r="P1832" s="25" t="s">
        <v>2364</v>
      </c>
      <c r="Q1832" s="25">
        <v>58154749645</v>
      </c>
      <c r="R1832" s="25" t="s">
        <v>41</v>
      </c>
      <c r="S1832" s="3">
        <v>4</v>
      </c>
      <c r="T1832" s="55"/>
      <c r="U1832" s="25" t="s">
        <v>19</v>
      </c>
      <c r="V1832" s="25" t="str">
        <f>VLOOKUP(P1832,'Customer List'!B:C,2,)</f>
        <v>Pune</v>
      </c>
      <c r="W1832" s="56"/>
      <c r="X1832" s="45">
        <v>45894</v>
      </c>
      <c r="Y1832" s="25">
        <f t="shared" si="215"/>
        <v>2</v>
      </c>
      <c r="Z1832" s="25" t="str">
        <f t="shared" si="216"/>
        <v>Saturday</v>
      </c>
      <c r="AA1832" s="25" t="str">
        <f t="shared" si="217"/>
        <v>Monday</v>
      </c>
      <c r="AB1832" s="25" t="str">
        <f>VLOOKUP(U1832,'Currency Sheet'!A:C,3,)</f>
        <v>DOLLAR</v>
      </c>
      <c r="AC1832" s="67" t="str">
        <f>VLOOKUP(P1832,'Customer List'!B:D,3,)</f>
        <v>OutStation</v>
      </c>
    </row>
    <row r="1833" spans="1:29" hidden="1" x14ac:dyDescent="0.25">
      <c r="A1833" s="25">
        <f t="shared" si="220"/>
        <v>1832</v>
      </c>
      <c r="B1833" s="25" t="s">
        <v>2378</v>
      </c>
      <c r="C1833" s="45">
        <v>45877</v>
      </c>
      <c r="D1833" s="45">
        <v>45885</v>
      </c>
      <c r="E1833" s="8">
        <v>201.6</v>
      </c>
      <c r="F1833" s="8">
        <f t="shared" si="218"/>
        <v>17740.8</v>
      </c>
      <c r="G1833" s="54">
        <f t="shared" si="219"/>
        <v>35481.599999999999</v>
      </c>
      <c r="H1833" s="25">
        <v>100432</v>
      </c>
      <c r="I1833" s="25" t="s">
        <v>1278</v>
      </c>
      <c r="J1833" s="25">
        <v>2</v>
      </c>
      <c r="K1833" s="25">
        <v>2</v>
      </c>
      <c r="L1833" s="25">
        <f t="shared" si="214"/>
        <v>0</v>
      </c>
      <c r="M1833" s="25" t="s">
        <v>2501</v>
      </c>
      <c r="N1833" s="45">
        <v>45891</v>
      </c>
      <c r="O1833" s="54">
        <v>49248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/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15"/>
        <v>0</v>
      </c>
      <c r="Z1833" s="25" t="str">
        <f t="shared" si="216"/>
        <v>Friday</v>
      </c>
      <c r="AA1833" s="25" t="str">
        <f t="shared" si="217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hidden="1" x14ac:dyDescent="0.25">
      <c r="A1834" s="25">
        <f t="shared" si="220"/>
        <v>1833</v>
      </c>
      <c r="B1834" s="25" t="s">
        <v>2378</v>
      </c>
      <c r="C1834" s="45">
        <v>45877</v>
      </c>
      <c r="D1834" s="45">
        <v>45885</v>
      </c>
      <c r="E1834" s="8">
        <v>226.1</v>
      </c>
      <c r="F1834" s="8">
        <f t="shared" si="218"/>
        <v>19896.8</v>
      </c>
      <c r="G1834" s="54">
        <f t="shared" si="219"/>
        <v>19896.8</v>
      </c>
      <c r="H1834" s="25">
        <v>100434</v>
      </c>
      <c r="I1834" s="25" t="s">
        <v>157</v>
      </c>
      <c r="J1834" s="25">
        <v>1</v>
      </c>
      <c r="K1834" s="25">
        <v>1</v>
      </c>
      <c r="L1834" s="25">
        <f t="shared" si="214"/>
        <v>0</v>
      </c>
      <c r="M1834" s="25" t="s">
        <v>2424</v>
      </c>
      <c r="N1834" s="45">
        <v>45887</v>
      </c>
      <c r="O1834" s="54">
        <v>24548</v>
      </c>
      <c r="P1834" s="25" t="s">
        <v>841</v>
      </c>
      <c r="Q1834" s="25">
        <v>58154523350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Hyderabad</v>
      </c>
      <c r="W1834" s="56"/>
      <c r="X1834" s="45">
        <v>45888</v>
      </c>
      <c r="Y1834" s="25">
        <f t="shared" si="215"/>
        <v>1</v>
      </c>
      <c r="Z1834" s="25" t="str">
        <f t="shared" si="216"/>
        <v>Monday</v>
      </c>
      <c r="AA1834" s="25" t="str">
        <f t="shared" si="217"/>
        <v>Tuesday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hidden="1" x14ac:dyDescent="0.25">
      <c r="A1835" s="25">
        <f t="shared" si="220"/>
        <v>1834</v>
      </c>
      <c r="B1835" s="25" t="s">
        <v>2378</v>
      </c>
      <c r="C1835" s="45">
        <v>45877</v>
      </c>
      <c r="D1835" s="45">
        <v>45885</v>
      </c>
      <c r="E1835" s="8">
        <v>205.5</v>
      </c>
      <c r="F1835" s="8">
        <f t="shared" si="218"/>
        <v>18084</v>
      </c>
      <c r="G1835" s="54">
        <f t="shared" si="219"/>
        <v>18084</v>
      </c>
      <c r="H1835" s="25">
        <v>100449</v>
      </c>
      <c r="I1835" s="25" t="s">
        <v>3120</v>
      </c>
      <c r="J1835" s="25">
        <v>1</v>
      </c>
      <c r="K1835" s="25">
        <v>1</v>
      </c>
      <c r="L1835" s="25">
        <f t="shared" si="214"/>
        <v>0</v>
      </c>
      <c r="M1835" s="25" t="s">
        <v>2501</v>
      </c>
      <c r="N1835" s="45">
        <v>45891</v>
      </c>
      <c r="O1835" s="54">
        <v>23427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15"/>
        <v>0</v>
      </c>
      <c r="Z1835" s="25" t="str">
        <f t="shared" si="216"/>
        <v>Friday</v>
      </c>
      <c r="AA1835" s="25" t="str">
        <f t="shared" si="217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hidden="1" x14ac:dyDescent="0.25">
      <c r="A1836" s="25">
        <f t="shared" si="220"/>
        <v>1835</v>
      </c>
      <c r="B1836" s="25" t="s">
        <v>2378</v>
      </c>
      <c r="C1836" s="45">
        <v>45877</v>
      </c>
      <c r="D1836" s="45">
        <v>45885</v>
      </c>
      <c r="E1836" s="8">
        <v>231.75</v>
      </c>
      <c r="F1836" s="8">
        <f t="shared" si="218"/>
        <v>20394</v>
      </c>
      <c r="G1836" s="54">
        <f t="shared" si="219"/>
        <v>20394</v>
      </c>
      <c r="H1836" s="25">
        <v>100451</v>
      </c>
      <c r="I1836" s="25" t="s">
        <v>1851</v>
      </c>
      <c r="J1836" s="25">
        <v>1</v>
      </c>
      <c r="K1836" s="25">
        <v>1</v>
      </c>
      <c r="L1836" s="25">
        <f t="shared" si="214"/>
        <v>0</v>
      </c>
      <c r="M1836" s="25" t="s">
        <v>2455</v>
      </c>
      <c r="N1836" s="45">
        <v>45888</v>
      </c>
      <c r="O1836" s="54">
        <v>23484</v>
      </c>
      <c r="P1836" s="25" t="s">
        <v>17</v>
      </c>
      <c r="Q1836" s="25" t="s">
        <v>2078</v>
      </c>
      <c r="R1836" s="25" t="s">
        <v>638</v>
      </c>
      <c r="S1836" s="3">
        <v>4</v>
      </c>
      <c r="T1836" s="55"/>
      <c r="U1836" s="25" t="s">
        <v>19</v>
      </c>
      <c r="V1836" s="25" t="str">
        <f>VLOOKUP(P1836,'Customer List'!B:C,2,)</f>
        <v>Delhi</v>
      </c>
      <c r="W1836" s="56"/>
      <c r="X1836" s="45">
        <v>45888</v>
      </c>
      <c r="Y1836" s="25">
        <f t="shared" si="215"/>
        <v>0</v>
      </c>
      <c r="Z1836" s="25" t="str">
        <f t="shared" si="216"/>
        <v>Tuesday</v>
      </c>
      <c r="AA1836" s="25" t="str">
        <f t="shared" si="217"/>
        <v>Tuesday</v>
      </c>
      <c r="AB1836" s="25" t="str">
        <f>VLOOKUP(U1836,'Currency Sheet'!A:C,3,)</f>
        <v>DOLLAR</v>
      </c>
      <c r="AC1836" s="67" t="str">
        <f>VLOOKUP(P1836,'Customer List'!B:D,3,)</f>
        <v>Local</v>
      </c>
    </row>
    <row r="1837" spans="1:29" hidden="1" x14ac:dyDescent="0.25">
      <c r="A1837" s="25">
        <f t="shared" si="220"/>
        <v>1836</v>
      </c>
      <c r="B1837" s="25" t="s">
        <v>2378</v>
      </c>
      <c r="C1837" s="45">
        <v>45877</v>
      </c>
      <c r="D1837" s="45">
        <v>45885</v>
      </c>
      <c r="E1837" s="8">
        <v>73.5</v>
      </c>
      <c r="F1837" s="8">
        <f t="shared" si="218"/>
        <v>6468</v>
      </c>
      <c r="G1837" s="54">
        <f t="shared" si="219"/>
        <v>6468</v>
      </c>
      <c r="H1837" s="25">
        <v>100712</v>
      </c>
      <c r="I1837" s="25" t="s">
        <v>3121</v>
      </c>
      <c r="J1837" s="25">
        <v>1</v>
      </c>
      <c r="K1837" s="25">
        <v>1</v>
      </c>
      <c r="L1837" s="25">
        <f t="shared" si="214"/>
        <v>0</v>
      </c>
      <c r="M1837" s="25" t="s">
        <v>2417</v>
      </c>
      <c r="N1837" s="45">
        <v>45887</v>
      </c>
      <c r="O1837" s="54">
        <v>11392.5</v>
      </c>
      <c r="P1837" s="25" t="s">
        <v>1913</v>
      </c>
      <c r="Q1837" s="25" t="s">
        <v>2403</v>
      </c>
      <c r="R1837" s="25" t="s">
        <v>41</v>
      </c>
      <c r="S1837" s="3">
        <v>4</v>
      </c>
      <c r="T1837" s="55"/>
      <c r="U1837" s="25" t="s">
        <v>19</v>
      </c>
      <c r="V1837" s="25" t="str">
        <f>VLOOKUP(P1837,'Customer List'!B:C,2,)</f>
        <v>Chandigarh</v>
      </c>
      <c r="W1837" s="56"/>
      <c r="X1837" s="45">
        <v>45889</v>
      </c>
      <c r="Y1837" s="25">
        <f t="shared" si="215"/>
        <v>2</v>
      </c>
      <c r="Z1837" s="25" t="str">
        <f t="shared" si="216"/>
        <v>Monday</v>
      </c>
      <c r="AA1837" s="25" t="str">
        <f t="shared" si="217"/>
        <v>Wednesday</v>
      </c>
      <c r="AB1837" s="25" t="str">
        <f>VLOOKUP(U1837,'Currency Sheet'!A:C,3,)</f>
        <v>DOLLAR</v>
      </c>
      <c r="AC1837" s="67" t="str">
        <f>VLOOKUP(P1837,'Customer List'!B:D,3,)</f>
        <v>OutStation</v>
      </c>
    </row>
    <row r="1838" spans="1:29" hidden="1" x14ac:dyDescent="0.25">
      <c r="A1838" s="25">
        <f t="shared" si="220"/>
        <v>1837</v>
      </c>
      <c r="B1838" s="25" t="s">
        <v>2378</v>
      </c>
      <c r="C1838" s="45">
        <v>45877</v>
      </c>
      <c r="D1838" s="45">
        <v>45885</v>
      </c>
      <c r="E1838" s="8">
        <v>47.6</v>
      </c>
      <c r="F1838" s="8">
        <f t="shared" si="218"/>
        <v>4188.8</v>
      </c>
      <c r="G1838" s="54">
        <f t="shared" si="219"/>
        <v>4188.8</v>
      </c>
      <c r="H1838" s="25">
        <v>100721</v>
      </c>
      <c r="I1838" s="25" t="s">
        <v>3122</v>
      </c>
      <c r="J1838" s="25">
        <v>1</v>
      </c>
      <c r="K1838" s="25">
        <v>1</v>
      </c>
      <c r="L1838" s="25">
        <f t="shared" si="214"/>
        <v>0</v>
      </c>
      <c r="M1838" s="25" t="s">
        <v>2455</v>
      </c>
      <c r="N1838" s="45">
        <v>45888</v>
      </c>
      <c r="O1838" s="54">
        <v>5168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15"/>
        <v>0</v>
      </c>
      <c r="Z1838" s="25" t="str">
        <f t="shared" si="216"/>
        <v>Tuesday</v>
      </c>
      <c r="AA1838" s="25" t="str">
        <f t="shared" si="217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hidden="1" x14ac:dyDescent="0.25">
      <c r="A1839" s="25">
        <f t="shared" si="220"/>
        <v>1838</v>
      </c>
      <c r="B1839" s="25" t="s">
        <v>2378</v>
      </c>
      <c r="C1839" s="45">
        <v>45877</v>
      </c>
      <c r="D1839" s="45">
        <v>45885</v>
      </c>
      <c r="E1839" s="8">
        <v>165.9</v>
      </c>
      <c r="F1839" s="8">
        <f t="shared" si="218"/>
        <v>14599.2</v>
      </c>
      <c r="G1839" s="54">
        <f t="shared" si="219"/>
        <v>14599.2</v>
      </c>
      <c r="H1839" s="25">
        <v>100734</v>
      </c>
      <c r="I1839" s="25" t="s">
        <v>1852</v>
      </c>
      <c r="J1839" s="25">
        <v>1</v>
      </c>
      <c r="K1839" s="25">
        <v>1</v>
      </c>
      <c r="L1839" s="25">
        <f t="shared" si="214"/>
        <v>0</v>
      </c>
      <c r="M1839" s="25" t="s">
        <v>2554</v>
      </c>
      <c r="N1839" s="45">
        <v>45892</v>
      </c>
      <c r="O1839" s="54">
        <v>27551.25</v>
      </c>
      <c r="P1839" s="25" t="s">
        <v>2364</v>
      </c>
      <c r="Q1839" s="25">
        <v>58154749645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Pune</v>
      </c>
      <c r="W1839" s="56"/>
      <c r="X1839" s="45">
        <v>45894</v>
      </c>
      <c r="Y1839" s="25">
        <f t="shared" si="215"/>
        <v>2</v>
      </c>
      <c r="Z1839" s="25" t="str">
        <f t="shared" si="216"/>
        <v>Saturday</v>
      </c>
      <c r="AA1839" s="25" t="str">
        <f t="shared" si="217"/>
        <v>Monday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hidden="1" x14ac:dyDescent="0.25">
      <c r="A1840" s="25">
        <f t="shared" si="220"/>
        <v>1839</v>
      </c>
      <c r="B1840" s="25" t="s">
        <v>2378</v>
      </c>
      <c r="C1840" s="45">
        <v>45877</v>
      </c>
      <c r="D1840" s="45">
        <v>45885</v>
      </c>
      <c r="E1840" s="8">
        <v>204.75</v>
      </c>
      <c r="F1840" s="8">
        <f t="shared" si="218"/>
        <v>18018</v>
      </c>
      <c r="G1840" s="54">
        <f t="shared" si="219"/>
        <v>18018</v>
      </c>
      <c r="H1840" s="25">
        <v>100742</v>
      </c>
      <c r="I1840" s="25" t="s">
        <v>2822</v>
      </c>
      <c r="J1840" s="25">
        <v>1</v>
      </c>
      <c r="K1840" s="25">
        <v>1</v>
      </c>
      <c r="L1840" s="25">
        <f t="shared" si="214"/>
        <v>0</v>
      </c>
      <c r="M1840" s="25" t="s">
        <v>2455</v>
      </c>
      <c r="N1840" s="45">
        <v>45888</v>
      </c>
      <c r="O1840" s="54">
        <v>20748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15"/>
        <v>0</v>
      </c>
      <c r="Z1840" s="25" t="str">
        <f t="shared" si="216"/>
        <v>Tuesday</v>
      </c>
      <c r="AA1840" s="25" t="str">
        <f t="shared" si="217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hidden="1" x14ac:dyDescent="0.25">
      <c r="A1841" s="25">
        <f t="shared" si="220"/>
        <v>1840</v>
      </c>
      <c r="B1841" s="25" t="s">
        <v>2378</v>
      </c>
      <c r="C1841" s="45">
        <v>45877</v>
      </c>
      <c r="D1841" s="45">
        <v>45885</v>
      </c>
      <c r="E1841" s="8">
        <v>73.5</v>
      </c>
      <c r="F1841" s="8">
        <f t="shared" si="218"/>
        <v>6468</v>
      </c>
      <c r="G1841" s="54">
        <f t="shared" si="219"/>
        <v>6468</v>
      </c>
      <c r="H1841" s="25">
        <v>101212</v>
      </c>
      <c r="I1841" s="25" t="s">
        <v>1430</v>
      </c>
      <c r="J1841" s="25">
        <v>1</v>
      </c>
      <c r="K1841" s="25">
        <v>1</v>
      </c>
      <c r="L1841" s="25">
        <f t="shared" si="214"/>
        <v>0</v>
      </c>
      <c r="M1841" s="25" t="s">
        <v>2455</v>
      </c>
      <c r="N1841" s="45">
        <v>45888</v>
      </c>
      <c r="O1841" s="54">
        <v>7980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15"/>
        <v>0</v>
      </c>
      <c r="Z1841" s="25" t="str">
        <f t="shared" si="216"/>
        <v>Tuesday</v>
      </c>
      <c r="AA1841" s="25" t="str">
        <f t="shared" si="217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hidden="1" x14ac:dyDescent="0.25">
      <c r="A1842" s="25">
        <f t="shared" si="220"/>
        <v>1841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18"/>
        <v>18018</v>
      </c>
      <c r="G1842" s="54">
        <f t="shared" si="219"/>
        <v>18018</v>
      </c>
      <c r="H1842" s="25">
        <v>101242</v>
      </c>
      <c r="I1842" s="25" t="s">
        <v>3123</v>
      </c>
      <c r="J1842" s="25">
        <v>1</v>
      </c>
      <c r="K1842" s="25">
        <v>1</v>
      </c>
      <c r="L1842" s="25">
        <f t="shared" si="214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15"/>
        <v>0</v>
      </c>
      <c r="Z1842" s="25" t="str">
        <f t="shared" si="216"/>
        <v>Tuesday</v>
      </c>
      <c r="AA1842" s="25" t="str">
        <f t="shared" si="217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hidden="1" x14ac:dyDescent="0.25">
      <c r="A1843" s="25">
        <f t="shared" si="220"/>
        <v>1842</v>
      </c>
      <c r="B1843" s="25" t="s">
        <v>2378</v>
      </c>
      <c r="C1843" s="45">
        <v>45877</v>
      </c>
      <c r="D1843" s="45">
        <v>45885</v>
      </c>
      <c r="E1843" s="8">
        <v>192.75</v>
      </c>
      <c r="F1843" s="8">
        <f t="shared" si="218"/>
        <v>16962</v>
      </c>
      <c r="G1843" s="54">
        <f t="shared" si="219"/>
        <v>16962</v>
      </c>
      <c r="H1843" s="25">
        <v>101263</v>
      </c>
      <c r="I1843" s="25" t="s">
        <v>3124</v>
      </c>
      <c r="J1843" s="25">
        <v>1</v>
      </c>
      <c r="K1843" s="25">
        <v>1</v>
      </c>
      <c r="L1843" s="25">
        <f t="shared" si="214"/>
        <v>0</v>
      </c>
      <c r="M1843" s="25" t="s">
        <v>2501</v>
      </c>
      <c r="N1843" s="45">
        <v>45891</v>
      </c>
      <c r="O1843" s="54">
        <v>21973.5</v>
      </c>
      <c r="P1843" s="25" t="s">
        <v>43</v>
      </c>
      <c r="Q1843" s="25" t="s">
        <v>637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Faridabad</v>
      </c>
      <c r="W1843" s="56"/>
      <c r="X1843" s="45">
        <v>45891</v>
      </c>
      <c r="Y1843" s="25">
        <f t="shared" si="215"/>
        <v>0</v>
      </c>
      <c r="Z1843" s="25" t="str">
        <f t="shared" si="216"/>
        <v>Friday</v>
      </c>
      <c r="AA1843" s="25" t="str">
        <f t="shared" si="217"/>
        <v>Friday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hidden="1" x14ac:dyDescent="0.25">
      <c r="A1844" s="25">
        <f t="shared" si="220"/>
        <v>1843</v>
      </c>
      <c r="B1844" s="25" t="s">
        <v>2378</v>
      </c>
      <c r="C1844" s="45">
        <v>45877</v>
      </c>
      <c r="D1844" s="45">
        <v>45885</v>
      </c>
      <c r="E1844" s="8">
        <v>177.1</v>
      </c>
      <c r="F1844" s="8">
        <f t="shared" si="218"/>
        <v>15584.8</v>
      </c>
      <c r="G1844" s="54">
        <f t="shared" si="219"/>
        <v>15584.8</v>
      </c>
      <c r="H1844" s="25">
        <v>102010</v>
      </c>
      <c r="I1844" s="25" t="s">
        <v>3125</v>
      </c>
      <c r="J1844" s="25">
        <v>1</v>
      </c>
      <c r="K1844" s="25">
        <v>1</v>
      </c>
      <c r="L1844" s="25">
        <f t="shared" si="214"/>
        <v>0</v>
      </c>
      <c r="M1844" s="25" t="s">
        <v>2455</v>
      </c>
      <c r="N1844" s="45">
        <v>45888</v>
      </c>
      <c r="O1844" s="54">
        <v>19228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15"/>
        <v>0</v>
      </c>
      <c r="Z1844" s="25" t="str">
        <f t="shared" si="216"/>
        <v>Tuesday</v>
      </c>
      <c r="AA1844" s="25" t="str">
        <f t="shared" si="217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hidden="1" x14ac:dyDescent="0.25">
      <c r="A1845" s="25">
        <f t="shared" si="220"/>
        <v>1844</v>
      </c>
      <c r="B1845" s="25" t="s">
        <v>2378</v>
      </c>
      <c r="C1845" s="45">
        <v>45877</v>
      </c>
      <c r="D1845" s="45">
        <v>45885</v>
      </c>
      <c r="E1845" s="8">
        <v>60.9</v>
      </c>
      <c r="F1845" s="8">
        <f t="shared" si="218"/>
        <v>5359.2</v>
      </c>
      <c r="G1845" s="54">
        <f t="shared" si="219"/>
        <v>10718.4</v>
      </c>
      <c r="H1845" s="25">
        <v>103131</v>
      </c>
      <c r="I1845" s="25" t="s">
        <v>1286</v>
      </c>
      <c r="J1845" s="25">
        <v>2</v>
      </c>
      <c r="K1845" s="25">
        <v>2</v>
      </c>
      <c r="L1845" s="25">
        <f t="shared" si="214"/>
        <v>0</v>
      </c>
      <c r="M1845" s="25" t="s">
        <v>2455</v>
      </c>
      <c r="N1845" s="45">
        <v>45888</v>
      </c>
      <c r="O1845" s="54">
        <v>13224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15"/>
        <v>0</v>
      </c>
      <c r="Z1845" s="25" t="str">
        <f t="shared" si="216"/>
        <v>Tuesday</v>
      </c>
      <c r="AA1845" s="25" t="str">
        <f t="shared" si="217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hidden="1" x14ac:dyDescent="0.25">
      <c r="A1846" s="25">
        <f t="shared" si="220"/>
        <v>1845</v>
      </c>
      <c r="B1846" s="25" t="s">
        <v>2378</v>
      </c>
      <c r="C1846" s="45">
        <v>45877</v>
      </c>
      <c r="D1846" s="45">
        <v>45885</v>
      </c>
      <c r="E1846" s="8">
        <v>154.69999999999999</v>
      </c>
      <c r="F1846" s="8">
        <f t="shared" si="218"/>
        <v>13613.599999999999</v>
      </c>
      <c r="G1846" s="54">
        <f t="shared" si="219"/>
        <v>13613.599999999999</v>
      </c>
      <c r="H1846" s="25">
        <v>103132</v>
      </c>
      <c r="I1846" s="25" t="s">
        <v>1286</v>
      </c>
      <c r="J1846" s="25">
        <v>1</v>
      </c>
      <c r="K1846" s="25">
        <v>1</v>
      </c>
      <c r="L1846" s="25">
        <f t="shared" si="214"/>
        <v>0</v>
      </c>
      <c r="M1846" s="25" t="s">
        <v>2455</v>
      </c>
      <c r="N1846" s="45">
        <v>45888</v>
      </c>
      <c r="O1846" s="54">
        <v>16796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15"/>
        <v>0</v>
      </c>
      <c r="Z1846" s="25" t="str">
        <f t="shared" si="216"/>
        <v>Tuesday</v>
      </c>
      <c r="AA1846" s="25" t="str">
        <f t="shared" si="217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hidden="1" x14ac:dyDescent="0.25">
      <c r="A1847" s="25">
        <f t="shared" si="220"/>
        <v>1846</v>
      </c>
      <c r="B1847" s="25" t="s">
        <v>2378</v>
      </c>
      <c r="C1847" s="45">
        <v>45877</v>
      </c>
      <c r="D1847" s="45">
        <v>45885</v>
      </c>
      <c r="E1847" s="8">
        <v>181.5</v>
      </c>
      <c r="F1847" s="8">
        <f t="shared" si="218"/>
        <v>15972</v>
      </c>
      <c r="G1847" s="54">
        <f t="shared" si="219"/>
        <v>15972</v>
      </c>
      <c r="H1847" s="25">
        <v>103248</v>
      </c>
      <c r="I1847" s="25" t="s">
        <v>3126</v>
      </c>
      <c r="J1847" s="25">
        <v>1</v>
      </c>
      <c r="K1847" s="25">
        <v>1</v>
      </c>
      <c r="L1847" s="25">
        <f t="shared" si="214"/>
        <v>0</v>
      </c>
      <c r="M1847" s="25" t="s">
        <v>2424</v>
      </c>
      <c r="N1847" s="45">
        <v>45887</v>
      </c>
      <c r="O1847" s="54">
        <v>18392</v>
      </c>
      <c r="P1847" s="25" t="s">
        <v>841</v>
      </c>
      <c r="Q1847" s="25">
        <v>58154523350</v>
      </c>
      <c r="R1847" s="25" t="s">
        <v>41</v>
      </c>
      <c r="S1847" s="3">
        <v>4</v>
      </c>
      <c r="T1847" s="55"/>
      <c r="U1847" s="25" t="s">
        <v>19</v>
      </c>
      <c r="V1847" s="25" t="str">
        <f>VLOOKUP(P1847,'Customer List'!B:C,2,)</f>
        <v>Hyderabad</v>
      </c>
      <c r="W1847" s="56"/>
      <c r="X1847" s="45">
        <v>45888</v>
      </c>
      <c r="Y1847" s="25">
        <f t="shared" si="215"/>
        <v>1</v>
      </c>
      <c r="Z1847" s="25" t="str">
        <f t="shared" si="216"/>
        <v>Monday</v>
      </c>
      <c r="AA1847" s="25" t="str">
        <f t="shared" si="217"/>
        <v>Tuesday</v>
      </c>
      <c r="AB1847" s="25" t="str">
        <f>VLOOKUP(U1847,'Currency Sheet'!A:C,3,)</f>
        <v>DOLLAR</v>
      </c>
      <c r="AC1847" s="67" t="str">
        <f>VLOOKUP(P1847,'Customer List'!B:D,3,)</f>
        <v>OutStation</v>
      </c>
    </row>
    <row r="1848" spans="1:29" hidden="1" x14ac:dyDescent="0.25">
      <c r="A1848" s="25">
        <f t="shared" si="220"/>
        <v>1847</v>
      </c>
      <c r="B1848" s="25" t="s">
        <v>2378</v>
      </c>
      <c r="C1848" s="45">
        <v>45877</v>
      </c>
      <c r="D1848" s="45">
        <v>45885</v>
      </c>
      <c r="E1848" s="8">
        <v>135.1</v>
      </c>
      <c r="F1848" s="8">
        <f t="shared" si="218"/>
        <v>11888.8</v>
      </c>
      <c r="G1848" s="54">
        <f t="shared" si="219"/>
        <v>11888.8</v>
      </c>
      <c r="H1848" s="25">
        <v>104412</v>
      </c>
      <c r="I1848" s="25" t="s">
        <v>84</v>
      </c>
      <c r="J1848" s="25">
        <v>1</v>
      </c>
      <c r="K1848" s="25">
        <v>1</v>
      </c>
      <c r="L1848" s="25">
        <f t="shared" si="214"/>
        <v>0</v>
      </c>
      <c r="M1848" s="25" t="s">
        <v>2455</v>
      </c>
      <c r="N1848" s="45">
        <v>45888</v>
      </c>
      <c r="O1848" s="54">
        <v>14668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15"/>
        <v>0</v>
      </c>
      <c r="Z1848" s="25" t="str">
        <f t="shared" si="216"/>
        <v>Tuesday</v>
      </c>
      <c r="AA1848" s="25" t="str">
        <f t="shared" si="217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hidden="1" x14ac:dyDescent="0.25">
      <c r="A1849" s="25">
        <f t="shared" si="220"/>
        <v>1848</v>
      </c>
      <c r="B1849" s="25" t="s">
        <v>2378</v>
      </c>
      <c r="C1849" s="45">
        <v>45877</v>
      </c>
      <c r="D1849" s="45">
        <v>45885</v>
      </c>
      <c r="E1849" s="8">
        <v>150.5</v>
      </c>
      <c r="F1849" s="8">
        <f t="shared" si="218"/>
        <v>13244</v>
      </c>
      <c r="G1849" s="54">
        <f t="shared" si="219"/>
        <v>13244</v>
      </c>
      <c r="H1849" s="25">
        <v>107622</v>
      </c>
      <c r="I1849" s="25" t="s">
        <v>3127</v>
      </c>
      <c r="J1849" s="25">
        <v>1</v>
      </c>
      <c r="K1849" s="25">
        <v>1</v>
      </c>
      <c r="L1849" s="25">
        <f t="shared" si="214"/>
        <v>0</v>
      </c>
      <c r="M1849" s="25" t="s">
        <v>2455</v>
      </c>
      <c r="N1849" s="45">
        <v>45888</v>
      </c>
      <c r="O1849" s="54">
        <v>16340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15"/>
        <v>0</v>
      </c>
      <c r="Z1849" s="25" t="str">
        <f t="shared" si="216"/>
        <v>Tuesday</v>
      </c>
      <c r="AA1849" s="25" t="str">
        <f t="shared" si="217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hidden="1" x14ac:dyDescent="0.25">
      <c r="A1850" s="25">
        <f t="shared" si="220"/>
        <v>1849</v>
      </c>
      <c r="B1850" s="25" t="s">
        <v>2378</v>
      </c>
      <c r="C1850" s="45">
        <v>45877</v>
      </c>
      <c r="D1850" s="45">
        <v>45885</v>
      </c>
      <c r="E1850" s="8">
        <v>204.75</v>
      </c>
      <c r="F1850" s="8">
        <f t="shared" si="218"/>
        <v>18018</v>
      </c>
      <c r="G1850" s="54">
        <f t="shared" si="219"/>
        <v>18018</v>
      </c>
      <c r="H1850" s="25">
        <v>107643</v>
      </c>
      <c r="I1850" s="25" t="s">
        <v>3128</v>
      </c>
      <c r="J1850" s="25">
        <v>1</v>
      </c>
      <c r="K1850" s="25">
        <v>1</v>
      </c>
      <c r="L1850" s="25">
        <f t="shared" si="214"/>
        <v>0</v>
      </c>
      <c r="M1850" s="25" t="s">
        <v>2455</v>
      </c>
      <c r="N1850" s="45">
        <v>45888</v>
      </c>
      <c r="O1850" s="54">
        <v>20748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15"/>
        <v>0</v>
      </c>
      <c r="Z1850" s="25" t="str">
        <f t="shared" si="216"/>
        <v>Tuesday</v>
      </c>
      <c r="AA1850" s="25" t="str">
        <f t="shared" si="217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hidden="1" x14ac:dyDescent="0.25">
      <c r="A1851" s="25">
        <f t="shared" si="220"/>
        <v>1850</v>
      </c>
      <c r="B1851" s="25" t="s">
        <v>2378</v>
      </c>
      <c r="C1851" s="45">
        <v>45877</v>
      </c>
      <c r="D1851" s="45">
        <v>45885</v>
      </c>
      <c r="E1851" s="8">
        <v>219.75</v>
      </c>
      <c r="F1851" s="8">
        <f t="shared" si="218"/>
        <v>19338</v>
      </c>
      <c r="G1851" s="54">
        <f t="shared" si="219"/>
        <v>19338</v>
      </c>
      <c r="H1851" s="25">
        <v>108749</v>
      </c>
      <c r="I1851" s="25" t="s">
        <v>3129</v>
      </c>
      <c r="J1851" s="25">
        <v>1</v>
      </c>
      <c r="K1851" s="25">
        <v>1</v>
      </c>
      <c r="L1851" s="25">
        <f t="shared" si="214"/>
        <v>0</v>
      </c>
      <c r="M1851" s="25" t="s">
        <v>2455</v>
      </c>
      <c r="N1851" s="45">
        <v>45888</v>
      </c>
      <c r="O1851" s="54">
        <v>22268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15"/>
        <v>0</v>
      </c>
      <c r="Z1851" s="25" t="str">
        <f t="shared" si="216"/>
        <v>Tuesday</v>
      </c>
      <c r="AA1851" s="25" t="str">
        <f t="shared" si="217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hidden="1" x14ac:dyDescent="0.25">
      <c r="A1852" s="25">
        <f t="shared" si="220"/>
        <v>1851</v>
      </c>
      <c r="B1852" s="25" t="s">
        <v>2378</v>
      </c>
      <c r="C1852" s="45">
        <v>45877</v>
      </c>
      <c r="D1852" s="45">
        <v>45885</v>
      </c>
      <c r="E1852" s="8">
        <v>95.2</v>
      </c>
      <c r="F1852" s="8">
        <f t="shared" si="218"/>
        <v>8377.6</v>
      </c>
      <c r="G1852" s="54">
        <f t="shared" si="219"/>
        <v>8377.6</v>
      </c>
      <c r="H1852" s="25">
        <v>110902</v>
      </c>
      <c r="I1852" s="25" t="s">
        <v>3130</v>
      </c>
      <c r="J1852" s="25">
        <v>1</v>
      </c>
      <c r="K1852" s="25">
        <v>1</v>
      </c>
      <c r="L1852" s="25">
        <f t="shared" si="214"/>
        <v>0</v>
      </c>
      <c r="M1852" s="25" t="s">
        <v>2417</v>
      </c>
      <c r="N1852" s="45">
        <v>45887</v>
      </c>
      <c r="O1852" s="54">
        <v>14756</v>
      </c>
      <c r="P1852" s="25" t="s">
        <v>1913</v>
      </c>
      <c r="Q1852" s="25" t="s">
        <v>2403</v>
      </c>
      <c r="R1852" s="25" t="s">
        <v>41</v>
      </c>
      <c r="S1852" s="3">
        <v>4</v>
      </c>
      <c r="T1852" s="55"/>
      <c r="U1852" s="25" t="s">
        <v>19</v>
      </c>
      <c r="V1852" s="25" t="str">
        <f>VLOOKUP(P1852,'Customer List'!B:C,2,)</f>
        <v>Chandigarh</v>
      </c>
      <c r="W1852" s="56"/>
      <c r="X1852" s="45">
        <v>45889</v>
      </c>
      <c r="Y1852" s="25">
        <f t="shared" si="215"/>
        <v>2</v>
      </c>
      <c r="Z1852" s="25" t="str">
        <f t="shared" si="216"/>
        <v>Monday</v>
      </c>
      <c r="AA1852" s="25" t="str">
        <f t="shared" si="217"/>
        <v>Wednesday</v>
      </c>
      <c r="AB1852" s="25" t="str">
        <f>VLOOKUP(U1852,'Currency Sheet'!A:C,3,)</f>
        <v>DOLLAR</v>
      </c>
      <c r="AC1852" s="67" t="str">
        <f>VLOOKUP(P1852,'Customer List'!B:D,3,)</f>
        <v>OutStation</v>
      </c>
    </row>
    <row r="1853" spans="1:29" hidden="1" x14ac:dyDescent="0.25">
      <c r="A1853" s="25">
        <f t="shared" si="220"/>
        <v>1852</v>
      </c>
      <c r="B1853" s="25" t="s">
        <v>2378</v>
      </c>
      <c r="C1853" s="45">
        <v>45877</v>
      </c>
      <c r="D1853" s="45">
        <v>45885</v>
      </c>
      <c r="E1853" s="8">
        <v>189</v>
      </c>
      <c r="F1853" s="8">
        <f t="shared" si="218"/>
        <v>16632</v>
      </c>
      <c r="G1853" s="54">
        <f t="shared" si="219"/>
        <v>16632</v>
      </c>
      <c r="H1853" s="25">
        <v>114718</v>
      </c>
      <c r="I1853" s="25" t="s">
        <v>3131</v>
      </c>
      <c r="J1853" s="25">
        <v>1</v>
      </c>
      <c r="K1853" s="25">
        <v>1</v>
      </c>
      <c r="L1853" s="25">
        <f t="shared" si="214"/>
        <v>0</v>
      </c>
      <c r="M1853" s="25" t="s">
        <v>2455</v>
      </c>
      <c r="N1853" s="45">
        <v>45888</v>
      </c>
      <c r="O1853" s="54">
        <v>20520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15"/>
        <v>0</v>
      </c>
      <c r="Z1853" s="25" t="str">
        <f t="shared" si="216"/>
        <v>Tuesday</v>
      </c>
      <c r="AA1853" s="25" t="str">
        <f t="shared" si="217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hidden="1" x14ac:dyDescent="0.25">
      <c r="A1854" s="25">
        <f t="shared" si="220"/>
        <v>1853</v>
      </c>
      <c r="B1854" s="25" t="s">
        <v>2378</v>
      </c>
      <c r="C1854" s="45">
        <v>45877</v>
      </c>
      <c r="D1854" s="45">
        <v>45885</v>
      </c>
      <c r="E1854" s="8">
        <v>93.8</v>
      </c>
      <c r="F1854" s="8">
        <f t="shared" si="218"/>
        <v>8254.4</v>
      </c>
      <c r="G1854" s="54">
        <f t="shared" si="219"/>
        <v>8254.4</v>
      </c>
      <c r="H1854" s="25">
        <v>115508</v>
      </c>
      <c r="I1854" s="25" t="s">
        <v>1672</v>
      </c>
      <c r="J1854" s="25">
        <v>1</v>
      </c>
      <c r="K1854" s="25">
        <v>1</v>
      </c>
      <c r="L1854" s="25">
        <f t="shared" si="214"/>
        <v>0</v>
      </c>
      <c r="M1854" s="25" t="s">
        <v>2501</v>
      </c>
      <c r="N1854" s="45">
        <v>45891</v>
      </c>
      <c r="O1854" s="54">
        <v>11457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15"/>
        <v>0</v>
      </c>
      <c r="Z1854" s="25" t="str">
        <f t="shared" si="216"/>
        <v>Friday</v>
      </c>
      <c r="AA1854" s="25" t="str">
        <f t="shared" si="217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hidden="1" x14ac:dyDescent="0.25">
      <c r="A1855" s="25">
        <f t="shared" si="220"/>
        <v>1854</v>
      </c>
      <c r="B1855" s="25" t="s">
        <v>2378</v>
      </c>
      <c r="C1855" s="45">
        <v>45877</v>
      </c>
      <c r="D1855" s="45">
        <v>45885</v>
      </c>
      <c r="E1855" s="8">
        <v>189.75</v>
      </c>
      <c r="F1855" s="8">
        <f t="shared" si="218"/>
        <v>16698</v>
      </c>
      <c r="G1855" s="54">
        <f t="shared" si="219"/>
        <v>16698</v>
      </c>
      <c r="H1855" s="25">
        <v>115549</v>
      </c>
      <c r="I1855" s="25" t="s">
        <v>1570</v>
      </c>
      <c r="J1855" s="25">
        <v>1</v>
      </c>
      <c r="K1855" s="25">
        <v>1</v>
      </c>
      <c r="L1855" s="25">
        <f t="shared" si="214"/>
        <v>0</v>
      </c>
      <c r="M1855" s="25" t="s">
        <v>2501</v>
      </c>
      <c r="N1855" s="45">
        <v>45891</v>
      </c>
      <c r="O1855" s="54">
        <v>21631.5</v>
      </c>
      <c r="P1855" s="25" t="s">
        <v>43</v>
      </c>
      <c r="Q1855" s="25" t="s">
        <v>637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Faridabad</v>
      </c>
      <c r="W1855" s="56"/>
      <c r="X1855" s="45">
        <v>45891</v>
      </c>
      <c r="Y1855" s="25">
        <f t="shared" si="215"/>
        <v>0</v>
      </c>
      <c r="Z1855" s="25" t="str">
        <f t="shared" si="216"/>
        <v>Friday</v>
      </c>
      <c r="AA1855" s="25" t="str">
        <f t="shared" si="217"/>
        <v>Friday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hidden="1" x14ac:dyDescent="0.25">
      <c r="A1856" s="25">
        <f t="shared" si="220"/>
        <v>1855</v>
      </c>
      <c r="B1856" s="25" t="s">
        <v>2378</v>
      </c>
      <c r="C1856" s="45">
        <v>45877</v>
      </c>
      <c r="D1856" s="45">
        <v>45885</v>
      </c>
      <c r="E1856" s="8">
        <v>81.2</v>
      </c>
      <c r="F1856" s="8">
        <f t="shared" si="218"/>
        <v>7145.6</v>
      </c>
      <c r="G1856" s="54">
        <f t="shared" si="219"/>
        <v>7145.6</v>
      </c>
      <c r="H1856" s="25">
        <v>117306</v>
      </c>
      <c r="I1856" s="25" t="s">
        <v>3132</v>
      </c>
      <c r="J1856" s="25">
        <v>1</v>
      </c>
      <c r="K1856" s="25">
        <v>1</v>
      </c>
      <c r="L1856" s="25">
        <f t="shared" si="214"/>
        <v>0</v>
      </c>
      <c r="M1856" s="25" t="s">
        <v>2455</v>
      </c>
      <c r="N1856" s="45">
        <v>45888</v>
      </c>
      <c r="O1856" s="54">
        <v>8816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15"/>
        <v>0</v>
      </c>
      <c r="Z1856" s="25" t="str">
        <f t="shared" si="216"/>
        <v>Tuesday</v>
      </c>
      <c r="AA1856" s="25" t="str">
        <f t="shared" si="217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hidden="1" x14ac:dyDescent="0.25">
      <c r="A1857" s="25">
        <f t="shared" si="220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8"/>
        <v>8685.6</v>
      </c>
      <c r="G1857" s="54">
        <f t="shared" si="219"/>
        <v>8685.6</v>
      </c>
      <c r="H1857" s="25">
        <v>123110</v>
      </c>
      <c r="I1857" s="25" t="s">
        <v>1457</v>
      </c>
      <c r="J1857" s="25">
        <v>1</v>
      </c>
      <c r="K1857" s="25">
        <v>1</v>
      </c>
      <c r="L1857" s="25">
        <f t="shared" si="214"/>
        <v>0</v>
      </c>
      <c r="M1857" s="25" t="s">
        <v>2455</v>
      </c>
      <c r="N1857" s="45">
        <v>45888</v>
      </c>
      <c r="O1857" s="54">
        <v>10716</v>
      </c>
      <c r="P1857" s="25" t="s">
        <v>17</v>
      </c>
      <c r="Q1857" s="25" t="s">
        <v>2078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>
        <v>45888</v>
      </c>
      <c r="Y1857" s="25">
        <f t="shared" si="215"/>
        <v>0</v>
      </c>
      <c r="Z1857" s="25" t="str">
        <f t="shared" si="216"/>
        <v>Tuesday</v>
      </c>
      <c r="AA1857" s="25" t="str">
        <f t="shared" si="217"/>
        <v>Tuesday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hidden="1" x14ac:dyDescent="0.25">
      <c r="A1858" s="25">
        <f t="shared" si="220"/>
        <v>1857</v>
      </c>
      <c r="B1858" s="25" t="s">
        <v>2378</v>
      </c>
      <c r="C1858" s="45">
        <v>45877</v>
      </c>
      <c r="D1858" s="45">
        <v>45885</v>
      </c>
      <c r="E1858" s="8">
        <v>98.7</v>
      </c>
      <c r="F1858" s="8">
        <f t="shared" si="218"/>
        <v>8685.6</v>
      </c>
      <c r="G1858" s="54">
        <f t="shared" si="219"/>
        <v>8685.6</v>
      </c>
      <c r="H1858" s="25">
        <v>123431</v>
      </c>
      <c r="I1858" s="25" t="s">
        <v>3133</v>
      </c>
      <c r="J1858" s="25">
        <v>1</v>
      </c>
      <c r="K1858" s="25">
        <v>1</v>
      </c>
      <c r="L1858" s="25">
        <f t="shared" si="214"/>
        <v>0</v>
      </c>
      <c r="M1858" s="25" t="s">
        <v>2447</v>
      </c>
      <c r="N1858" s="45">
        <v>45889</v>
      </c>
      <c r="O1858" s="54">
        <v>13395</v>
      </c>
      <c r="P1858" s="25" t="s">
        <v>214</v>
      </c>
      <c r="Q1858" s="25" t="s">
        <v>1131</v>
      </c>
      <c r="R1858" s="25" t="s">
        <v>1131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/>
      <c r="Y1858" s="25" t="str">
        <f t="shared" si="215"/>
        <v/>
      </c>
      <c r="Z1858" s="25" t="str">
        <f t="shared" si="216"/>
        <v>Wednesday</v>
      </c>
      <c r="AA1858" s="25" t="str">
        <f t="shared" si="217"/>
        <v/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hidden="1" x14ac:dyDescent="0.25">
      <c r="A1859" s="25">
        <f t="shared" si="220"/>
        <v>1858</v>
      </c>
      <c r="B1859" s="25" t="s">
        <v>2378</v>
      </c>
      <c r="C1859" s="45">
        <v>45877</v>
      </c>
      <c r="D1859" s="45">
        <v>45885</v>
      </c>
      <c r="E1859" s="8">
        <v>185.5</v>
      </c>
      <c r="F1859" s="8">
        <f t="shared" si="218"/>
        <v>16324</v>
      </c>
      <c r="G1859" s="54">
        <f t="shared" si="219"/>
        <v>16324</v>
      </c>
      <c r="H1859" s="25">
        <v>128022</v>
      </c>
      <c r="I1859" s="25" t="s">
        <v>3134</v>
      </c>
      <c r="J1859" s="25">
        <v>1</v>
      </c>
      <c r="K1859" s="25">
        <v>1</v>
      </c>
      <c r="L1859" s="25">
        <f t="shared" ref="L1859:L1922" si="221">J1859-K1859</f>
        <v>0</v>
      </c>
      <c r="M1859" s="25" t="s">
        <v>2455</v>
      </c>
      <c r="N1859" s="45">
        <v>45888</v>
      </c>
      <c r="O1859" s="54">
        <v>20140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ref="Y1859:Y1922" si="222">IF(X1859="", "", X1859-N1859)</f>
        <v>0</v>
      </c>
      <c r="Z1859" s="25" t="str">
        <f t="shared" ref="Z1859:Z1922" si="223">IF(N1859="", "", TEXT(N1859, "dddd"))</f>
        <v>Tuesday</v>
      </c>
      <c r="AA1859" s="25" t="str">
        <f t="shared" ref="AA1859:AA1922" si="224">IF(X1859="", "", TEXT(X1859, "dddd"))</f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hidden="1" x14ac:dyDescent="0.25">
      <c r="A1860" s="25">
        <f t="shared" si="220"/>
        <v>1859</v>
      </c>
      <c r="B1860" s="25" t="s">
        <v>2378</v>
      </c>
      <c r="C1860" s="45">
        <v>45877</v>
      </c>
      <c r="D1860" s="45">
        <v>45885</v>
      </c>
      <c r="E1860" s="8">
        <v>164.5</v>
      </c>
      <c r="F1860" s="8">
        <f t="shared" ref="F1860:F1923" si="225">IF(AB1860="DOLLAR",E1860*88,E1860)</f>
        <v>14476</v>
      </c>
      <c r="G1860" s="54">
        <f t="shared" si="219"/>
        <v>14476</v>
      </c>
      <c r="H1860" s="25">
        <v>128064</v>
      </c>
      <c r="I1860" s="25" t="s">
        <v>3135</v>
      </c>
      <c r="J1860" s="25">
        <v>1</v>
      </c>
      <c r="K1860" s="25">
        <v>1</v>
      </c>
      <c r="L1860" s="25">
        <f t="shared" si="221"/>
        <v>0</v>
      </c>
      <c r="M1860" s="25" t="s">
        <v>2455</v>
      </c>
      <c r="N1860" s="45">
        <v>45888</v>
      </c>
      <c r="O1860" s="54">
        <v>17860</v>
      </c>
      <c r="P1860" s="25" t="s">
        <v>17</v>
      </c>
      <c r="Q1860" s="25" t="s">
        <v>2078</v>
      </c>
      <c r="R1860" s="25" t="s">
        <v>638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>
        <v>45888</v>
      </c>
      <c r="Y1860" s="25">
        <f t="shared" si="222"/>
        <v>0</v>
      </c>
      <c r="Z1860" s="25" t="str">
        <f t="shared" si="223"/>
        <v>Tuesday</v>
      </c>
      <c r="AA1860" s="25" t="str">
        <f t="shared" si="224"/>
        <v>Tuesday</v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hidden="1" x14ac:dyDescent="0.25">
      <c r="A1861" s="25">
        <f t="shared" si="220"/>
        <v>1860</v>
      </c>
      <c r="B1861" s="25" t="s">
        <v>2378</v>
      </c>
      <c r="C1861" s="45">
        <v>45877</v>
      </c>
      <c r="D1861" s="45">
        <v>45885</v>
      </c>
      <c r="E1861" s="8">
        <v>227.25</v>
      </c>
      <c r="F1861" s="8">
        <f t="shared" si="225"/>
        <v>19998</v>
      </c>
      <c r="G1861" s="54">
        <f t="shared" ref="G1861:G1924" si="226">F1861*J1861</f>
        <v>39996</v>
      </c>
      <c r="H1861" s="25">
        <v>134021</v>
      </c>
      <c r="I1861" s="25" t="s">
        <v>3136</v>
      </c>
      <c r="J1861" s="25">
        <v>2</v>
      </c>
      <c r="K1861" s="25">
        <v>2</v>
      </c>
      <c r="L1861" s="25">
        <f t="shared" si="221"/>
        <v>0</v>
      </c>
      <c r="M1861" s="25" t="s">
        <v>2415</v>
      </c>
      <c r="N1861" s="45">
        <v>45887</v>
      </c>
      <c r="O1861" s="54">
        <v>51813</v>
      </c>
      <c r="P1861" s="25" t="s">
        <v>243</v>
      </c>
      <c r="Q1861" s="25">
        <v>58154518704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Mumbai</v>
      </c>
      <c r="W1861" s="56"/>
      <c r="X1861" s="45">
        <v>45888</v>
      </c>
      <c r="Y1861" s="25">
        <f t="shared" si="222"/>
        <v>1</v>
      </c>
      <c r="Z1861" s="25" t="str">
        <f t="shared" si="223"/>
        <v>Monday</v>
      </c>
      <c r="AA1861" s="25" t="str">
        <f t="shared" si="224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hidden="1" x14ac:dyDescent="0.25">
      <c r="A1862" s="25">
        <f t="shared" ref="A1862:A1925" si="227">A1861+1</f>
        <v>1861</v>
      </c>
      <c r="B1862" s="25" t="s">
        <v>2378</v>
      </c>
      <c r="C1862" s="45">
        <v>45877</v>
      </c>
      <c r="D1862" s="45">
        <v>45885</v>
      </c>
      <c r="E1862" s="8">
        <v>194.25</v>
      </c>
      <c r="F1862" s="8">
        <f t="shared" si="225"/>
        <v>17094</v>
      </c>
      <c r="G1862" s="54">
        <f t="shared" si="226"/>
        <v>17094</v>
      </c>
      <c r="H1862" s="25">
        <v>135221</v>
      </c>
      <c r="I1862" s="25" t="s">
        <v>3137</v>
      </c>
      <c r="J1862" s="25">
        <v>1</v>
      </c>
      <c r="K1862" s="25">
        <v>1</v>
      </c>
      <c r="L1862" s="25">
        <f t="shared" si="221"/>
        <v>0</v>
      </c>
      <c r="M1862" s="25" t="s">
        <v>2424</v>
      </c>
      <c r="N1862" s="45">
        <v>45887</v>
      </c>
      <c r="O1862" s="54">
        <v>19684</v>
      </c>
      <c r="P1862" s="25" t="s">
        <v>841</v>
      </c>
      <c r="Q1862" s="25">
        <v>58154523350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Hyderabad</v>
      </c>
      <c r="W1862" s="56"/>
      <c r="X1862" s="45">
        <v>45888</v>
      </c>
      <c r="Y1862" s="25">
        <f t="shared" si="222"/>
        <v>1</v>
      </c>
      <c r="Z1862" s="25" t="str">
        <f t="shared" si="223"/>
        <v>Monday</v>
      </c>
      <c r="AA1862" s="25" t="str">
        <f t="shared" si="224"/>
        <v>Tuesday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hidden="1" x14ac:dyDescent="0.25">
      <c r="A1863" s="25">
        <f t="shared" si="227"/>
        <v>1862</v>
      </c>
      <c r="B1863" s="25" t="s">
        <v>2378</v>
      </c>
      <c r="C1863" s="45">
        <v>45877</v>
      </c>
      <c r="D1863" s="45">
        <v>45885</v>
      </c>
      <c r="E1863" s="8">
        <v>115.5</v>
      </c>
      <c r="F1863" s="8">
        <f t="shared" si="225"/>
        <v>10164</v>
      </c>
      <c r="G1863" s="54">
        <f t="shared" si="226"/>
        <v>10164</v>
      </c>
      <c r="H1863" s="25">
        <v>136010</v>
      </c>
      <c r="I1863" s="25" t="s">
        <v>3138</v>
      </c>
      <c r="J1863" s="25">
        <v>1</v>
      </c>
      <c r="K1863" s="25">
        <v>1</v>
      </c>
      <c r="L1863" s="25">
        <f t="shared" si="221"/>
        <v>0</v>
      </c>
      <c r="M1863" s="25" t="s">
        <v>2417</v>
      </c>
      <c r="N1863" s="45">
        <v>45887</v>
      </c>
      <c r="O1863" s="54">
        <v>17902.5</v>
      </c>
      <c r="P1863" s="25" t="s">
        <v>1913</v>
      </c>
      <c r="Q1863" s="25" t="s">
        <v>2403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Chandigarh</v>
      </c>
      <c r="W1863" s="56"/>
      <c r="X1863" s="45">
        <v>45889</v>
      </c>
      <c r="Y1863" s="25">
        <f t="shared" si="222"/>
        <v>2</v>
      </c>
      <c r="Z1863" s="25" t="str">
        <f t="shared" si="223"/>
        <v>Monday</v>
      </c>
      <c r="AA1863" s="25" t="str">
        <f t="shared" si="224"/>
        <v>Wednesday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hidden="1" x14ac:dyDescent="0.25">
      <c r="A1864" s="25">
        <f t="shared" si="227"/>
        <v>1863</v>
      </c>
      <c r="B1864" s="25" t="s">
        <v>2378</v>
      </c>
      <c r="C1864" s="45">
        <v>45877</v>
      </c>
      <c r="D1864" s="45">
        <v>45885</v>
      </c>
      <c r="E1864" s="8">
        <v>186.9</v>
      </c>
      <c r="F1864" s="8">
        <f t="shared" si="225"/>
        <v>16447.2</v>
      </c>
      <c r="G1864" s="54">
        <f t="shared" si="226"/>
        <v>16447.2</v>
      </c>
      <c r="H1864" s="25">
        <v>139306</v>
      </c>
      <c r="I1864" s="25" t="s">
        <v>3139</v>
      </c>
      <c r="J1864" s="25">
        <v>1</v>
      </c>
      <c r="K1864" s="25">
        <v>1</v>
      </c>
      <c r="L1864" s="25">
        <f t="shared" si="221"/>
        <v>0</v>
      </c>
      <c r="M1864" s="25" t="s">
        <v>2455</v>
      </c>
      <c r="N1864" s="45">
        <v>45888</v>
      </c>
      <c r="O1864" s="54">
        <v>20292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22"/>
        <v>0</v>
      </c>
      <c r="Z1864" s="25" t="str">
        <f t="shared" si="223"/>
        <v>Tuesday</v>
      </c>
      <c r="AA1864" s="25" t="str">
        <f t="shared" si="224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hidden="1" x14ac:dyDescent="0.25">
      <c r="A1865" s="25">
        <f t="shared" si="227"/>
        <v>1864</v>
      </c>
      <c r="B1865" s="25" t="s">
        <v>2378</v>
      </c>
      <c r="C1865" s="45">
        <v>45877</v>
      </c>
      <c r="D1865" s="45">
        <v>45885</v>
      </c>
      <c r="E1865" s="8">
        <v>219</v>
      </c>
      <c r="F1865" s="8">
        <f t="shared" si="225"/>
        <v>19272</v>
      </c>
      <c r="G1865" s="54">
        <f t="shared" si="226"/>
        <v>19272</v>
      </c>
      <c r="H1865" s="25">
        <v>139309</v>
      </c>
      <c r="I1865" s="25" t="s">
        <v>3140</v>
      </c>
      <c r="J1865" s="25">
        <v>1</v>
      </c>
      <c r="K1865" s="25">
        <v>1</v>
      </c>
      <c r="L1865" s="25">
        <f t="shared" si="221"/>
        <v>0</v>
      </c>
      <c r="M1865" s="25" t="s">
        <v>2455</v>
      </c>
      <c r="N1865" s="45">
        <v>45888</v>
      </c>
      <c r="O1865" s="54">
        <v>22192</v>
      </c>
      <c r="P1865" s="25" t="s">
        <v>17</v>
      </c>
      <c r="Q1865" s="25" t="s">
        <v>2078</v>
      </c>
      <c r="R1865" s="25" t="s">
        <v>638</v>
      </c>
      <c r="S1865" s="3">
        <v>4</v>
      </c>
      <c r="T1865" s="55"/>
      <c r="U1865" s="25" t="s">
        <v>19</v>
      </c>
      <c r="V1865" s="25" t="str">
        <f>VLOOKUP(P1865,'Customer List'!B:C,2,)</f>
        <v>Delhi</v>
      </c>
      <c r="W1865" s="56"/>
      <c r="X1865" s="45">
        <v>45888</v>
      </c>
      <c r="Y1865" s="25">
        <f t="shared" si="222"/>
        <v>0</v>
      </c>
      <c r="Z1865" s="25" t="str">
        <f t="shared" si="223"/>
        <v>Tuesday</v>
      </c>
      <c r="AA1865" s="25" t="str">
        <f t="shared" si="224"/>
        <v>Tuesday</v>
      </c>
      <c r="AB1865" s="25" t="str">
        <f>VLOOKUP(U1865,'Currency Sheet'!A:C,3,)</f>
        <v>DOLLAR</v>
      </c>
      <c r="AC1865" s="67" t="str">
        <f>VLOOKUP(P1865,'Customer List'!B:D,3,)</f>
        <v>Local</v>
      </c>
    </row>
    <row r="1866" spans="1:29" hidden="1" x14ac:dyDescent="0.25">
      <c r="A1866" s="25">
        <f t="shared" si="227"/>
        <v>1865</v>
      </c>
      <c r="B1866" s="25" t="s">
        <v>2378</v>
      </c>
      <c r="C1866" s="45">
        <v>45877</v>
      </c>
      <c r="D1866" s="45">
        <v>45885</v>
      </c>
      <c r="E1866" s="8">
        <v>201</v>
      </c>
      <c r="F1866" s="8">
        <f t="shared" si="225"/>
        <v>17688</v>
      </c>
      <c r="G1866" s="54">
        <f t="shared" si="226"/>
        <v>17688</v>
      </c>
      <c r="H1866" s="25">
        <v>142531</v>
      </c>
      <c r="I1866" s="25" t="s">
        <v>3141</v>
      </c>
      <c r="J1866" s="25">
        <v>1</v>
      </c>
      <c r="K1866" s="25">
        <v>1</v>
      </c>
      <c r="L1866" s="25">
        <f t="shared" si="221"/>
        <v>0</v>
      </c>
      <c r="M1866" s="25" t="s">
        <v>2424</v>
      </c>
      <c r="N1866" s="45">
        <v>45887</v>
      </c>
      <c r="O1866" s="54">
        <v>20368</v>
      </c>
      <c r="P1866" s="25" t="s">
        <v>841</v>
      </c>
      <c r="Q1866" s="25">
        <v>58154523350</v>
      </c>
      <c r="R1866" s="25" t="s">
        <v>41</v>
      </c>
      <c r="S1866" s="3">
        <v>4</v>
      </c>
      <c r="T1866" s="55"/>
      <c r="U1866" s="25" t="s">
        <v>19</v>
      </c>
      <c r="V1866" s="25" t="str">
        <f>VLOOKUP(P1866,'Customer List'!B:C,2,)</f>
        <v>Hyderabad</v>
      </c>
      <c r="W1866" s="56"/>
      <c r="X1866" s="45">
        <v>45888</v>
      </c>
      <c r="Y1866" s="25">
        <f t="shared" si="222"/>
        <v>1</v>
      </c>
      <c r="Z1866" s="25" t="str">
        <f t="shared" si="223"/>
        <v>Monday</v>
      </c>
      <c r="AA1866" s="25" t="str">
        <f t="shared" si="224"/>
        <v>Tuesday</v>
      </c>
      <c r="AB1866" s="25" t="str">
        <f>VLOOKUP(U1866,'Currency Sheet'!A:C,3,)</f>
        <v>DOLLAR</v>
      </c>
      <c r="AC1866" s="67" t="str">
        <f>VLOOKUP(P1866,'Customer List'!B:D,3,)</f>
        <v>OutStation</v>
      </c>
    </row>
    <row r="1867" spans="1:29" hidden="1" x14ac:dyDescent="0.25">
      <c r="A1867" s="25">
        <f t="shared" si="227"/>
        <v>1866</v>
      </c>
      <c r="B1867" s="25" t="s">
        <v>2378</v>
      </c>
      <c r="C1867" s="45">
        <v>45877</v>
      </c>
      <c r="D1867" s="45">
        <v>45885</v>
      </c>
      <c r="E1867" s="8">
        <v>267.39999999999998</v>
      </c>
      <c r="F1867" s="8">
        <f t="shared" si="225"/>
        <v>23531.199999999997</v>
      </c>
      <c r="G1867" s="54">
        <f t="shared" si="226"/>
        <v>23531.199999999997</v>
      </c>
      <c r="H1867" s="25">
        <v>144514</v>
      </c>
      <c r="I1867" s="25" t="s">
        <v>3142</v>
      </c>
      <c r="J1867" s="25">
        <v>1</v>
      </c>
      <c r="K1867" s="25">
        <v>1</v>
      </c>
      <c r="L1867" s="25">
        <f t="shared" si="221"/>
        <v>0</v>
      </c>
      <c r="M1867" s="25" t="s">
        <v>2455</v>
      </c>
      <c r="N1867" s="45">
        <v>45888</v>
      </c>
      <c r="O1867" s="54">
        <v>29032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22"/>
        <v>0</v>
      </c>
      <c r="Z1867" s="25" t="str">
        <f t="shared" si="223"/>
        <v>Tuesday</v>
      </c>
      <c r="AA1867" s="25" t="str">
        <f t="shared" si="224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hidden="1" x14ac:dyDescent="0.25">
      <c r="A1868" s="25">
        <f t="shared" si="227"/>
        <v>1867</v>
      </c>
      <c r="B1868" s="25" t="s">
        <v>2378</v>
      </c>
      <c r="C1868" s="45">
        <v>45877</v>
      </c>
      <c r="D1868" s="45">
        <v>45885</v>
      </c>
      <c r="E1868" s="8">
        <v>242.9</v>
      </c>
      <c r="F1868" s="8">
        <f t="shared" si="225"/>
        <v>21375.200000000001</v>
      </c>
      <c r="G1868" s="54">
        <f t="shared" si="226"/>
        <v>21375.200000000001</v>
      </c>
      <c r="H1868" s="25">
        <v>144620</v>
      </c>
      <c r="I1868" s="25" t="s">
        <v>3143</v>
      </c>
      <c r="J1868" s="25">
        <v>1</v>
      </c>
      <c r="K1868" s="25">
        <v>1</v>
      </c>
      <c r="L1868" s="25">
        <f t="shared" si="221"/>
        <v>0</v>
      </c>
      <c r="M1868" s="25" t="s">
        <v>2424</v>
      </c>
      <c r="N1868" s="45">
        <v>45887</v>
      </c>
      <c r="O1868" s="54">
        <v>26372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22"/>
        <v>1</v>
      </c>
      <c r="Z1868" s="25" t="str">
        <f t="shared" si="223"/>
        <v>Monday</v>
      </c>
      <c r="AA1868" s="25" t="str">
        <f t="shared" si="224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hidden="1" x14ac:dyDescent="0.25">
      <c r="A1869" s="25">
        <f t="shared" si="227"/>
        <v>1868</v>
      </c>
      <c r="B1869" s="25" t="s">
        <v>2378</v>
      </c>
      <c r="C1869" s="45">
        <v>45877</v>
      </c>
      <c r="D1869" s="45">
        <v>45885</v>
      </c>
      <c r="E1869" s="8">
        <v>219</v>
      </c>
      <c r="F1869" s="8">
        <f t="shared" si="225"/>
        <v>19272</v>
      </c>
      <c r="G1869" s="54">
        <f t="shared" si="226"/>
        <v>19272</v>
      </c>
      <c r="H1869" s="25">
        <v>145517</v>
      </c>
      <c r="I1869" s="25" t="s">
        <v>3144</v>
      </c>
      <c r="J1869" s="25">
        <v>1</v>
      </c>
      <c r="K1869" s="25">
        <v>1</v>
      </c>
      <c r="L1869" s="25">
        <f t="shared" si="221"/>
        <v>0</v>
      </c>
      <c r="M1869" s="25" t="s">
        <v>2424</v>
      </c>
      <c r="N1869" s="45">
        <v>45887</v>
      </c>
      <c r="O1869" s="54">
        <v>22192</v>
      </c>
      <c r="P1869" s="25" t="s">
        <v>841</v>
      </c>
      <c r="Q1869" s="25">
        <v>58154523350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Hyderabad</v>
      </c>
      <c r="W1869" s="56"/>
      <c r="X1869" s="45">
        <v>45888</v>
      </c>
      <c r="Y1869" s="25">
        <f t="shared" si="222"/>
        <v>1</v>
      </c>
      <c r="Z1869" s="25" t="str">
        <f t="shared" si="223"/>
        <v>Monday</v>
      </c>
      <c r="AA1869" s="25" t="str">
        <f t="shared" si="224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hidden="1" x14ac:dyDescent="0.25">
      <c r="A1870" s="25">
        <f t="shared" si="227"/>
        <v>1869</v>
      </c>
      <c r="B1870" s="25" t="s">
        <v>2378</v>
      </c>
      <c r="C1870" s="45">
        <v>45877</v>
      </c>
      <c r="D1870" s="45">
        <v>45885</v>
      </c>
      <c r="E1870" s="8">
        <v>154</v>
      </c>
      <c r="F1870" s="8">
        <f t="shared" si="225"/>
        <v>13552</v>
      </c>
      <c r="G1870" s="54">
        <f t="shared" si="226"/>
        <v>13552</v>
      </c>
      <c r="H1870" s="25">
        <v>147708</v>
      </c>
      <c r="I1870" s="25" t="s">
        <v>3145</v>
      </c>
      <c r="J1870" s="25">
        <v>1</v>
      </c>
      <c r="K1870" s="25">
        <v>1</v>
      </c>
      <c r="L1870" s="25">
        <f t="shared" si="221"/>
        <v>0</v>
      </c>
      <c r="M1870" s="25" t="s">
        <v>2415</v>
      </c>
      <c r="N1870" s="45">
        <v>45887</v>
      </c>
      <c r="O1870" s="54">
        <v>18810</v>
      </c>
      <c r="P1870" s="25" t="s">
        <v>243</v>
      </c>
      <c r="Q1870" s="25">
        <v>58154518704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Mumbai</v>
      </c>
      <c r="W1870" s="56"/>
      <c r="X1870" s="45">
        <v>45888</v>
      </c>
      <c r="Y1870" s="25">
        <f t="shared" si="222"/>
        <v>1</v>
      </c>
      <c r="Z1870" s="25" t="str">
        <f t="shared" si="223"/>
        <v>Monday</v>
      </c>
      <c r="AA1870" s="25" t="str">
        <f t="shared" si="224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hidden="1" x14ac:dyDescent="0.25">
      <c r="A1871" s="25">
        <f t="shared" si="227"/>
        <v>1870</v>
      </c>
      <c r="B1871" s="25" t="s">
        <v>2378</v>
      </c>
      <c r="C1871" s="45">
        <v>45877</v>
      </c>
      <c r="D1871" s="45">
        <v>45885</v>
      </c>
      <c r="E1871" s="8">
        <v>147.69999999999999</v>
      </c>
      <c r="F1871" s="8">
        <f t="shared" si="225"/>
        <v>12997.599999999999</v>
      </c>
      <c r="G1871" s="54">
        <f t="shared" si="226"/>
        <v>12997.599999999999</v>
      </c>
      <c r="H1871" s="25">
        <v>152316</v>
      </c>
      <c r="I1871" s="25" t="s">
        <v>3146</v>
      </c>
      <c r="J1871" s="25">
        <v>1</v>
      </c>
      <c r="K1871" s="25">
        <v>1</v>
      </c>
      <c r="L1871" s="25">
        <f t="shared" si="221"/>
        <v>0</v>
      </c>
      <c r="M1871" s="25" t="s">
        <v>2455</v>
      </c>
      <c r="N1871" s="45">
        <v>45888</v>
      </c>
      <c r="O1871" s="54">
        <v>16036</v>
      </c>
      <c r="P1871" s="25" t="s">
        <v>17</v>
      </c>
      <c r="Q1871" s="25" t="s">
        <v>2078</v>
      </c>
      <c r="R1871" s="25" t="s">
        <v>638</v>
      </c>
      <c r="S1871" s="3">
        <v>4</v>
      </c>
      <c r="T1871" s="55"/>
      <c r="U1871" s="25" t="s">
        <v>19</v>
      </c>
      <c r="V1871" s="25" t="str">
        <f>VLOOKUP(P1871,'Customer List'!B:C,2,)</f>
        <v>Delhi</v>
      </c>
      <c r="W1871" s="56"/>
      <c r="X1871" s="45">
        <v>45888</v>
      </c>
      <c r="Y1871" s="25">
        <f t="shared" si="222"/>
        <v>0</v>
      </c>
      <c r="Z1871" s="25" t="str">
        <f t="shared" si="223"/>
        <v>Tuesday</v>
      </c>
      <c r="AA1871" s="25" t="str">
        <f t="shared" si="224"/>
        <v>Tuesday</v>
      </c>
      <c r="AB1871" s="25" t="str">
        <f>VLOOKUP(U1871,'Currency Sheet'!A:C,3,)</f>
        <v>DOLLAR</v>
      </c>
      <c r="AC1871" s="67" t="str">
        <f>VLOOKUP(P1871,'Customer List'!B:D,3,)</f>
        <v>Local</v>
      </c>
    </row>
    <row r="1872" spans="1:29" hidden="1" x14ac:dyDescent="0.25">
      <c r="A1872" s="25">
        <f t="shared" si="227"/>
        <v>1871</v>
      </c>
      <c r="B1872" s="25" t="s">
        <v>2378</v>
      </c>
      <c r="C1872" s="45">
        <v>45877</v>
      </c>
      <c r="D1872" s="45">
        <v>45885</v>
      </c>
      <c r="E1872" s="8">
        <v>149.80000000000001</v>
      </c>
      <c r="F1872" s="8">
        <f t="shared" si="225"/>
        <v>13182.400000000001</v>
      </c>
      <c r="G1872" s="54">
        <f t="shared" si="226"/>
        <v>13182.400000000001</v>
      </c>
      <c r="H1872" s="25">
        <v>152408</v>
      </c>
      <c r="I1872" s="25" t="s">
        <v>1672</v>
      </c>
      <c r="J1872" s="25">
        <v>1</v>
      </c>
      <c r="K1872" s="25">
        <v>1</v>
      </c>
      <c r="L1872" s="25">
        <f t="shared" si="221"/>
        <v>0</v>
      </c>
      <c r="M1872" s="25" t="s">
        <v>2415</v>
      </c>
      <c r="N1872" s="45">
        <v>45887</v>
      </c>
      <c r="O1872" s="54">
        <v>18297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22"/>
        <v>1</v>
      </c>
      <c r="Z1872" s="25" t="str">
        <f t="shared" si="223"/>
        <v>Monday</v>
      </c>
      <c r="AA1872" s="25" t="str">
        <f t="shared" si="224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hidden="1" x14ac:dyDescent="0.25">
      <c r="A1873" s="25">
        <f t="shared" si="227"/>
        <v>1872</v>
      </c>
      <c r="B1873" s="25" t="s">
        <v>2378</v>
      </c>
      <c r="C1873" s="45">
        <v>45877</v>
      </c>
      <c r="D1873" s="45">
        <v>45885</v>
      </c>
      <c r="E1873" s="8">
        <v>202.5</v>
      </c>
      <c r="F1873" s="8">
        <f t="shared" si="225"/>
        <v>17820</v>
      </c>
      <c r="G1873" s="54">
        <f t="shared" si="226"/>
        <v>17820</v>
      </c>
      <c r="H1873" s="25">
        <v>152423</v>
      </c>
      <c r="I1873" s="25" t="s">
        <v>2836</v>
      </c>
      <c r="J1873" s="25">
        <v>1</v>
      </c>
      <c r="K1873" s="25">
        <v>1</v>
      </c>
      <c r="L1873" s="25">
        <f t="shared" si="221"/>
        <v>0</v>
      </c>
      <c r="M1873" s="25" t="s">
        <v>2455</v>
      </c>
      <c r="N1873" s="45">
        <v>45888</v>
      </c>
      <c r="O1873" s="54">
        <v>20520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22"/>
        <v>0</v>
      </c>
      <c r="Z1873" s="25" t="str">
        <f t="shared" si="223"/>
        <v>Tuesday</v>
      </c>
      <c r="AA1873" s="25" t="str">
        <f t="shared" si="224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hidden="1" x14ac:dyDescent="0.25">
      <c r="A1874" s="25">
        <f t="shared" si="227"/>
        <v>1873</v>
      </c>
      <c r="B1874" s="25" t="s">
        <v>2378</v>
      </c>
      <c r="C1874" s="45">
        <v>45877</v>
      </c>
      <c r="D1874" s="45">
        <v>45885</v>
      </c>
      <c r="E1874" s="8">
        <v>267.39999999999998</v>
      </c>
      <c r="F1874" s="8">
        <f t="shared" si="225"/>
        <v>23531.199999999997</v>
      </c>
      <c r="G1874" s="54">
        <f t="shared" si="226"/>
        <v>23531.199999999997</v>
      </c>
      <c r="H1874" s="25">
        <v>153408</v>
      </c>
      <c r="I1874" s="25" t="s">
        <v>3147</v>
      </c>
      <c r="J1874" s="25">
        <v>1</v>
      </c>
      <c r="K1874" s="25">
        <v>1</v>
      </c>
      <c r="L1874" s="25">
        <f t="shared" si="221"/>
        <v>0</v>
      </c>
      <c r="M1874" s="25" t="s">
        <v>2501</v>
      </c>
      <c r="N1874" s="45">
        <v>45891</v>
      </c>
      <c r="O1874" s="54">
        <v>32661</v>
      </c>
      <c r="P1874" s="25" t="s">
        <v>43</v>
      </c>
      <c r="Q1874" s="25" t="s">
        <v>637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Faridabad</v>
      </c>
      <c r="W1874" s="56"/>
      <c r="X1874" s="45">
        <v>45891</v>
      </c>
      <c r="Y1874" s="25">
        <f t="shared" si="222"/>
        <v>0</v>
      </c>
      <c r="Z1874" s="25" t="str">
        <f t="shared" si="223"/>
        <v>Friday</v>
      </c>
      <c r="AA1874" s="25" t="str">
        <f t="shared" si="224"/>
        <v>Friday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hidden="1" x14ac:dyDescent="0.25">
      <c r="A1875" s="25">
        <f t="shared" si="227"/>
        <v>1874</v>
      </c>
      <c r="B1875" s="25" t="s">
        <v>2378</v>
      </c>
      <c r="C1875" s="45">
        <v>45877</v>
      </c>
      <c r="D1875" s="45">
        <v>45885</v>
      </c>
      <c r="E1875" s="8">
        <v>231</v>
      </c>
      <c r="F1875" s="8">
        <f t="shared" si="225"/>
        <v>20328</v>
      </c>
      <c r="G1875" s="54">
        <f t="shared" si="226"/>
        <v>20328</v>
      </c>
      <c r="H1875" s="25">
        <v>155509</v>
      </c>
      <c r="I1875" s="25" t="s">
        <v>3025</v>
      </c>
      <c r="J1875" s="25">
        <v>1</v>
      </c>
      <c r="K1875" s="25">
        <v>1</v>
      </c>
      <c r="L1875" s="25">
        <f t="shared" si="221"/>
        <v>0</v>
      </c>
      <c r="M1875" s="25" t="s">
        <v>2455</v>
      </c>
      <c r="N1875" s="45">
        <v>45888</v>
      </c>
      <c r="O1875" s="54">
        <v>23408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22"/>
        <v>0</v>
      </c>
      <c r="Z1875" s="25" t="str">
        <f t="shared" si="223"/>
        <v>Tuesday</v>
      </c>
      <c r="AA1875" s="25" t="str">
        <f t="shared" si="224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hidden="1" x14ac:dyDescent="0.25">
      <c r="A1876" s="25">
        <f t="shared" si="227"/>
        <v>1875</v>
      </c>
      <c r="B1876" s="25" t="s">
        <v>2378</v>
      </c>
      <c r="C1876" s="45">
        <v>45877</v>
      </c>
      <c r="D1876" s="45">
        <v>45885</v>
      </c>
      <c r="E1876" s="8">
        <v>246.4</v>
      </c>
      <c r="F1876" s="8">
        <f t="shared" si="225"/>
        <v>21683.200000000001</v>
      </c>
      <c r="G1876" s="54">
        <f t="shared" si="226"/>
        <v>21683.200000000001</v>
      </c>
      <c r="H1876" s="25">
        <v>155520</v>
      </c>
      <c r="I1876" s="25" t="s">
        <v>3148</v>
      </c>
      <c r="J1876" s="25">
        <v>1</v>
      </c>
      <c r="K1876" s="25">
        <v>1</v>
      </c>
      <c r="L1876" s="25">
        <f t="shared" si="221"/>
        <v>0</v>
      </c>
      <c r="M1876" s="25" t="s">
        <v>2501</v>
      </c>
      <c r="N1876" s="45">
        <v>45891</v>
      </c>
      <c r="O1876" s="54">
        <v>30096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22"/>
        <v>0</v>
      </c>
      <c r="Z1876" s="25" t="str">
        <f t="shared" si="223"/>
        <v>Friday</v>
      </c>
      <c r="AA1876" s="25" t="str">
        <f t="shared" si="224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hidden="1" x14ac:dyDescent="0.25">
      <c r="A1877" s="25">
        <f t="shared" si="227"/>
        <v>1876</v>
      </c>
      <c r="B1877" s="25" t="s">
        <v>2378</v>
      </c>
      <c r="C1877" s="45">
        <v>45877</v>
      </c>
      <c r="D1877" s="45">
        <v>45885</v>
      </c>
      <c r="E1877" s="8">
        <v>129.5</v>
      </c>
      <c r="F1877" s="8">
        <f t="shared" si="225"/>
        <v>11396</v>
      </c>
      <c r="G1877" s="54">
        <f t="shared" si="226"/>
        <v>11396</v>
      </c>
      <c r="H1877" s="25">
        <v>161218</v>
      </c>
      <c r="I1877" s="25" t="s">
        <v>84</v>
      </c>
      <c r="J1877" s="25">
        <v>1</v>
      </c>
      <c r="K1877" s="25">
        <v>1</v>
      </c>
      <c r="L1877" s="25">
        <f t="shared" si="221"/>
        <v>0</v>
      </c>
      <c r="M1877" s="25" t="s">
        <v>2501</v>
      </c>
      <c r="N1877" s="45">
        <v>45891</v>
      </c>
      <c r="O1877" s="54">
        <v>15817.5</v>
      </c>
      <c r="P1877" s="25" t="s">
        <v>43</v>
      </c>
      <c r="Q1877" s="25" t="s">
        <v>637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Faridabad</v>
      </c>
      <c r="W1877" s="56"/>
      <c r="X1877" s="45">
        <v>45891</v>
      </c>
      <c r="Y1877" s="25">
        <f t="shared" si="222"/>
        <v>0</v>
      </c>
      <c r="Z1877" s="25" t="str">
        <f t="shared" si="223"/>
        <v>Friday</v>
      </c>
      <c r="AA1877" s="25" t="str">
        <f t="shared" si="224"/>
        <v>Friday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hidden="1" x14ac:dyDescent="0.25">
      <c r="A1878" s="25">
        <f t="shared" si="227"/>
        <v>1877</v>
      </c>
      <c r="B1878" s="25" t="s">
        <v>2378</v>
      </c>
      <c r="C1878" s="45">
        <v>45877</v>
      </c>
      <c r="D1878" s="45">
        <v>45885</v>
      </c>
      <c r="E1878" s="8">
        <v>161.25</v>
      </c>
      <c r="F1878" s="8">
        <f t="shared" si="225"/>
        <v>14190</v>
      </c>
      <c r="G1878" s="54">
        <f t="shared" si="226"/>
        <v>14190</v>
      </c>
      <c r="H1878" s="25">
        <v>300137</v>
      </c>
      <c r="I1878" s="25" t="s">
        <v>3149</v>
      </c>
      <c r="J1878" s="25">
        <v>1</v>
      </c>
      <c r="K1878" s="25">
        <v>1</v>
      </c>
      <c r="L1878" s="25">
        <f t="shared" si="221"/>
        <v>0</v>
      </c>
      <c r="M1878" s="25" t="s">
        <v>2434</v>
      </c>
      <c r="N1878" s="45">
        <v>45887</v>
      </c>
      <c r="O1878" s="54">
        <v>24993.75</v>
      </c>
      <c r="P1878" s="25" t="s">
        <v>1022</v>
      </c>
      <c r="Q1878" s="25">
        <v>58154521795</v>
      </c>
      <c r="R1878" s="25" t="s">
        <v>41</v>
      </c>
      <c r="S1878" s="3">
        <v>4</v>
      </c>
      <c r="T1878" s="55"/>
      <c r="U1878" s="25" t="s">
        <v>19</v>
      </c>
      <c r="V1878" s="25" t="str">
        <f>VLOOKUP(P1878,'Customer List'!B:C,2,)</f>
        <v>Guwahati</v>
      </c>
      <c r="W1878" s="56"/>
      <c r="X1878" s="45">
        <v>45888</v>
      </c>
      <c r="Y1878" s="25">
        <f t="shared" si="222"/>
        <v>1</v>
      </c>
      <c r="Z1878" s="25" t="str">
        <f t="shared" si="223"/>
        <v>Monday</v>
      </c>
      <c r="AA1878" s="25" t="str">
        <f t="shared" si="224"/>
        <v>Tuesday</v>
      </c>
      <c r="AB1878" s="25" t="str">
        <f>VLOOKUP(U1878,'Currency Sheet'!A:C,3,)</f>
        <v>DOLLAR</v>
      </c>
      <c r="AC1878" s="67" t="str">
        <f>VLOOKUP(P1878,'Customer List'!B:D,3,)</f>
        <v>OutStation</v>
      </c>
    </row>
    <row r="1879" spans="1:29" hidden="1" x14ac:dyDescent="0.25">
      <c r="A1879" s="25">
        <f t="shared" si="227"/>
        <v>1878</v>
      </c>
      <c r="B1879" s="25" t="s">
        <v>2378</v>
      </c>
      <c r="C1879" s="45">
        <v>45877</v>
      </c>
      <c r="D1879" s="45">
        <v>45885</v>
      </c>
      <c r="E1879" s="8">
        <v>35</v>
      </c>
      <c r="F1879" s="8">
        <f t="shared" si="225"/>
        <v>3080</v>
      </c>
      <c r="G1879" s="54">
        <f t="shared" si="226"/>
        <v>3080</v>
      </c>
      <c r="H1879" s="25">
        <v>300406</v>
      </c>
      <c r="I1879" s="25" t="s">
        <v>217</v>
      </c>
      <c r="J1879" s="25">
        <v>1</v>
      </c>
      <c r="K1879" s="25">
        <v>1</v>
      </c>
      <c r="L1879" s="25">
        <f t="shared" si="221"/>
        <v>0</v>
      </c>
      <c r="M1879" s="25" t="s">
        <v>2455</v>
      </c>
      <c r="N1879" s="45">
        <v>45888</v>
      </c>
      <c r="O1879" s="54">
        <v>3800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22"/>
        <v>0</v>
      </c>
      <c r="Z1879" s="25" t="str">
        <f t="shared" si="223"/>
        <v>Tuesday</v>
      </c>
      <c r="AA1879" s="25" t="str">
        <f t="shared" si="224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hidden="1" x14ac:dyDescent="0.25">
      <c r="A1880" s="25">
        <f t="shared" si="227"/>
        <v>1879</v>
      </c>
      <c r="B1880" s="25" t="s">
        <v>2378</v>
      </c>
      <c r="C1880" s="45">
        <v>45877</v>
      </c>
      <c r="D1880" s="45">
        <v>45885</v>
      </c>
      <c r="E1880" s="8">
        <v>321.75</v>
      </c>
      <c r="F1880" s="8">
        <f t="shared" si="225"/>
        <v>28314</v>
      </c>
      <c r="G1880" s="54">
        <f t="shared" si="226"/>
        <v>28314</v>
      </c>
      <c r="H1880" s="25">
        <v>301344</v>
      </c>
      <c r="I1880" s="25" t="s">
        <v>182</v>
      </c>
      <c r="J1880" s="25">
        <v>1</v>
      </c>
      <c r="K1880" s="25">
        <v>1</v>
      </c>
      <c r="L1880" s="25">
        <f t="shared" si="221"/>
        <v>0</v>
      </c>
      <c r="M1880" s="25" t="s">
        <v>2455</v>
      </c>
      <c r="N1880" s="45">
        <v>45888</v>
      </c>
      <c r="O1880" s="54">
        <v>32604</v>
      </c>
      <c r="P1880" s="25" t="s">
        <v>17</v>
      </c>
      <c r="Q1880" s="25" t="s">
        <v>2078</v>
      </c>
      <c r="R1880" s="25" t="s">
        <v>638</v>
      </c>
      <c r="S1880" s="3">
        <v>4</v>
      </c>
      <c r="T1880" s="55"/>
      <c r="U1880" s="25" t="s">
        <v>19</v>
      </c>
      <c r="V1880" s="25" t="str">
        <f>VLOOKUP(P1880,'Customer List'!B:C,2,)</f>
        <v>Delhi</v>
      </c>
      <c r="W1880" s="56"/>
      <c r="X1880" s="45">
        <v>45888</v>
      </c>
      <c r="Y1880" s="25">
        <f t="shared" si="222"/>
        <v>0</v>
      </c>
      <c r="Z1880" s="25" t="str">
        <f t="shared" si="223"/>
        <v>Tuesday</v>
      </c>
      <c r="AA1880" s="25" t="str">
        <f t="shared" si="224"/>
        <v>Tuesday</v>
      </c>
      <c r="AB1880" s="25" t="str">
        <f>VLOOKUP(U1880,'Currency Sheet'!A:C,3,)</f>
        <v>DOLLAR</v>
      </c>
      <c r="AC1880" s="67" t="str">
        <f>VLOOKUP(P1880,'Customer List'!B:D,3,)</f>
        <v>Local</v>
      </c>
    </row>
    <row r="1881" spans="1:29" hidden="1" x14ac:dyDescent="0.25">
      <c r="A1881" s="25">
        <f t="shared" si="227"/>
        <v>1880</v>
      </c>
      <c r="B1881" s="25" t="s">
        <v>2378</v>
      </c>
      <c r="C1881" s="45">
        <v>45877</v>
      </c>
      <c r="D1881" s="45">
        <v>45885</v>
      </c>
      <c r="E1881" s="8">
        <v>72.099999999999994</v>
      </c>
      <c r="F1881" s="8">
        <f t="shared" si="225"/>
        <v>6344.7999999999993</v>
      </c>
      <c r="G1881" s="54">
        <f t="shared" si="226"/>
        <v>12689.599999999999</v>
      </c>
      <c r="H1881" s="25">
        <v>302206</v>
      </c>
      <c r="I1881" s="25" t="s">
        <v>189</v>
      </c>
      <c r="J1881" s="25">
        <v>2</v>
      </c>
      <c r="K1881" s="25">
        <v>2</v>
      </c>
      <c r="L1881" s="25">
        <f t="shared" si="221"/>
        <v>0</v>
      </c>
      <c r="M1881" s="25" t="s">
        <v>2419</v>
      </c>
      <c r="N1881" s="45">
        <v>45887</v>
      </c>
      <c r="O1881" s="54">
        <v>22351</v>
      </c>
      <c r="P1881" s="25" t="s">
        <v>299</v>
      </c>
      <c r="Q1881" s="25">
        <v>58154515952</v>
      </c>
      <c r="R1881" s="25" t="s">
        <v>41</v>
      </c>
      <c r="S1881" s="3">
        <v>4</v>
      </c>
      <c r="T1881" s="55"/>
      <c r="U1881" s="25" t="s">
        <v>19</v>
      </c>
      <c r="V1881" s="25" t="str">
        <f>VLOOKUP(P1881,'Customer List'!B:C,2,)</f>
        <v>Banglore</v>
      </c>
      <c r="W1881" s="56"/>
      <c r="X1881" s="45">
        <v>45889</v>
      </c>
      <c r="Y1881" s="25">
        <f t="shared" si="222"/>
        <v>2</v>
      </c>
      <c r="Z1881" s="25" t="str">
        <f t="shared" si="223"/>
        <v>Monday</v>
      </c>
      <c r="AA1881" s="25" t="str">
        <f t="shared" si="224"/>
        <v>Wednesday</v>
      </c>
      <c r="AB1881" s="25" t="str">
        <f>VLOOKUP(U1881,'Currency Sheet'!A:C,3,)</f>
        <v>DOLLAR</v>
      </c>
      <c r="AC1881" s="67" t="str">
        <f>VLOOKUP(P1881,'Customer List'!B:D,3,)</f>
        <v>OutStation</v>
      </c>
    </row>
    <row r="1882" spans="1:29" hidden="1" x14ac:dyDescent="0.25">
      <c r="A1882" s="25">
        <f t="shared" si="227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25"/>
        <v>4065.6000000000004</v>
      </c>
      <c r="G1882" s="54">
        <f t="shared" si="226"/>
        <v>4065.6000000000004</v>
      </c>
      <c r="H1882" s="25">
        <v>302208</v>
      </c>
      <c r="I1882" s="25" t="s">
        <v>190</v>
      </c>
      <c r="J1882" s="25">
        <v>1</v>
      </c>
      <c r="K1882" s="25">
        <v>1</v>
      </c>
      <c r="L1882" s="25">
        <f t="shared" si="221"/>
        <v>0</v>
      </c>
      <c r="M1882" s="25" t="s">
        <v>2780</v>
      </c>
      <c r="N1882" s="45">
        <v>45897</v>
      </c>
      <c r="O1882" s="54">
        <v>8695.5</v>
      </c>
      <c r="P1882" s="25" t="s">
        <v>626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45897</v>
      </c>
      <c r="Y1882" s="25">
        <f t="shared" si="222"/>
        <v>0</v>
      </c>
      <c r="Z1882" s="25" t="str">
        <f t="shared" si="223"/>
        <v>Thursday</v>
      </c>
      <c r="AA1882" s="25" t="str">
        <f t="shared" si="224"/>
        <v>Thursday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hidden="1" x14ac:dyDescent="0.25">
      <c r="A1883" s="25">
        <f t="shared" si="227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25"/>
        <v>4065.6000000000004</v>
      </c>
      <c r="G1883" s="54">
        <f t="shared" si="226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21"/>
        <v>0</v>
      </c>
      <c r="M1883" s="25" t="s">
        <v>2420</v>
      </c>
      <c r="N1883" s="45">
        <v>45887</v>
      </c>
      <c r="O1883" s="54">
        <v>13912.8</v>
      </c>
      <c r="P1883" s="25" t="s">
        <v>192</v>
      </c>
      <c r="Q1883" s="25" t="s">
        <v>2402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Chandigarh</v>
      </c>
      <c r="W1883" s="56"/>
      <c r="X1883" s="45">
        <v>45889</v>
      </c>
      <c r="Y1883" s="25">
        <f t="shared" si="222"/>
        <v>2</v>
      </c>
      <c r="Z1883" s="25" t="str">
        <f t="shared" si="223"/>
        <v>Monday</v>
      </c>
      <c r="AA1883" s="25" t="str">
        <f t="shared" si="224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hidden="1" x14ac:dyDescent="0.25">
      <c r="A1884" s="25">
        <f t="shared" si="227"/>
        <v>1883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25"/>
        <v>4065.6000000000004</v>
      </c>
      <c r="G1884" s="54">
        <f t="shared" si="226"/>
        <v>8131.2000000000007</v>
      </c>
      <c r="H1884" s="25">
        <v>302208</v>
      </c>
      <c r="I1884" s="25" t="s">
        <v>190</v>
      </c>
      <c r="J1884" s="25">
        <v>2</v>
      </c>
      <c r="K1884" s="25">
        <v>2</v>
      </c>
      <c r="L1884" s="25">
        <f t="shared" si="221"/>
        <v>0</v>
      </c>
      <c r="M1884" s="25" t="s">
        <v>2415</v>
      </c>
      <c r="N1884" s="45">
        <v>45887</v>
      </c>
      <c r="O1884" s="54">
        <v>11286</v>
      </c>
      <c r="P1884" s="25" t="s">
        <v>243</v>
      </c>
      <c r="Q1884" s="25">
        <v>58154518704</v>
      </c>
      <c r="R1884" s="25" t="s">
        <v>41</v>
      </c>
      <c r="S1884" s="3">
        <v>4</v>
      </c>
      <c r="T1884" s="55"/>
      <c r="U1884" s="25" t="s">
        <v>19</v>
      </c>
      <c r="V1884" s="25" t="str">
        <f>VLOOKUP(P1884,'Customer List'!B:C,2,)</f>
        <v>Mumbai</v>
      </c>
      <c r="W1884" s="56"/>
      <c r="X1884" s="45">
        <v>45888</v>
      </c>
      <c r="Y1884" s="25">
        <f t="shared" si="222"/>
        <v>1</v>
      </c>
      <c r="Z1884" s="25" t="str">
        <f t="shared" si="223"/>
        <v>Monday</v>
      </c>
      <c r="AA1884" s="25" t="str">
        <f t="shared" si="224"/>
        <v>Tuesday</v>
      </c>
      <c r="AB1884" s="25" t="str">
        <f>VLOOKUP(U1884,'Currency Sheet'!A:C,3,)</f>
        <v>DOLLAR</v>
      </c>
      <c r="AC1884" s="67" t="str">
        <f>VLOOKUP(P1884,'Customer List'!B:D,3,)</f>
        <v>OutStation</v>
      </c>
    </row>
    <row r="1885" spans="1:29" hidden="1" x14ac:dyDescent="0.25">
      <c r="A1885" s="25">
        <f t="shared" si="227"/>
        <v>1884</v>
      </c>
      <c r="B1885" s="25" t="s">
        <v>2378</v>
      </c>
      <c r="C1885" s="45">
        <v>45877</v>
      </c>
      <c r="D1885" s="45">
        <v>45885</v>
      </c>
      <c r="E1885" s="8">
        <v>30.8</v>
      </c>
      <c r="F1885" s="8">
        <f t="shared" si="225"/>
        <v>2710.4</v>
      </c>
      <c r="G1885" s="54">
        <f t="shared" si="226"/>
        <v>2710.4</v>
      </c>
      <c r="H1885" s="25">
        <v>302211</v>
      </c>
      <c r="I1885" s="25" t="s">
        <v>2845</v>
      </c>
      <c r="J1885" s="25">
        <v>1</v>
      </c>
      <c r="K1885" s="25">
        <v>1</v>
      </c>
      <c r="L1885" s="25">
        <f t="shared" si="221"/>
        <v>0</v>
      </c>
      <c r="M1885" s="25" t="s">
        <v>2578</v>
      </c>
      <c r="N1885" s="45">
        <v>45895</v>
      </c>
      <c r="O1885" s="54">
        <v>0</v>
      </c>
      <c r="P1885" s="25" t="s">
        <v>31</v>
      </c>
      <c r="Q1885" s="25" t="s">
        <v>2078</v>
      </c>
      <c r="R1885" s="25" t="s">
        <v>725</v>
      </c>
      <c r="S1885" s="3">
        <v>4</v>
      </c>
      <c r="T1885" s="55" t="s">
        <v>610</v>
      </c>
      <c r="U1885" s="25" t="s">
        <v>19</v>
      </c>
      <c r="V1885" s="25" t="str">
        <f>VLOOKUP(P1885,'Customer List'!B:C,2,)</f>
        <v>Delhi</v>
      </c>
      <c r="W1885" s="56"/>
      <c r="X1885" s="45">
        <v>45895</v>
      </c>
      <c r="Y1885" s="25">
        <f t="shared" si="222"/>
        <v>0</v>
      </c>
      <c r="Z1885" s="25" t="str">
        <f t="shared" si="223"/>
        <v>Tuesday</v>
      </c>
      <c r="AA1885" s="25" t="str">
        <f t="shared" si="224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hidden="1" x14ac:dyDescent="0.25">
      <c r="A1886" s="25">
        <f t="shared" si="227"/>
        <v>1885</v>
      </c>
      <c r="B1886" s="25" t="s">
        <v>2378</v>
      </c>
      <c r="C1886" s="45">
        <v>45877</v>
      </c>
      <c r="D1886" s="45">
        <v>45885</v>
      </c>
      <c r="E1886" s="8">
        <v>92.4</v>
      </c>
      <c r="F1886" s="8">
        <f t="shared" si="225"/>
        <v>8131.2000000000007</v>
      </c>
      <c r="G1886" s="54">
        <f t="shared" si="226"/>
        <v>8131.2000000000007</v>
      </c>
      <c r="H1886" s="25">
        <v>302810</v>
      </c>
      <c r="I1886" s="25" t="s">
        <v>3150</v>
      </c>
      <c r="J1886" s="25">
        <v>1</v>
      </c>
      <c r="K1886" s="25">
        <v>1</v>
      </c>
      <c r="L1886" s="25">
        <f t="shared" si="221"/>
        <v>0</v>
      </c>
      <c r="M1886" s="25" t="s">
        <v>2455</v>
      </c>
      <c r="N1886" s="45">
        <v>45888</v>
      </c>
      <c r="O1886" s="54">
        <v>10032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22"/>
        <v>0</v>
      </c>
      <c r="Z1886" s="25" t="str">
        <f t="shared" si="223"/>
        <v>Tuesday</v>
      </c>
      <c r="AA1886" s="25" t="str">
        <f t="shared" si="224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hidden="1" x14ac:dyDescent="0.25">
      <c r="A1887" s="25">
        <f t="shared" si="227"/>
        <v>1886</v>
      </c>
      <c r="B1887" s="25" t="s">
        <v>2378</v>
      </c>
      <c r="C1887" s="45">
        <v>45877</v>
      </c>
      <c r="D1887" s="45">
        <v>45885</v>
      </c>
      <c r="E1887" s="8">
        <v>196</v>
      </c>
      <c r="F1887" s="8">
        <f t="shared" si="225"/>
        <v>17248</v>
      </c>
      <c r="G1887" s="54">
        <f t="shared" si="226"/>
        <v>17248</v>
      </c>
      <c r="H1887" s="25">
        <v>303406</v>
      </c>
      <c r="I1887" s="25" t="s">
        <v>3151</v>
      </c>
      <c r="J1887" s="25">
        <v>1</v>
      </c>
      <c r="K1887" s="25">
        <v>1</v>
      </c>
      <c r="L1887" s="25">
        <f t="shared" si="221"/>
        <v>0</v>
      </c>
      <c r="M1887" s="25" t="s">
        <v>2455</v>
      </c>
      <c r="N1887" s="45">
        <v>45888</v>
      </c>
      <c r="O1887" s="54">
        <v>21280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22"/>
        <v>0</v>
      </c>
      <c r="Z1887" s="25" t="str">
        <f t="shared" si="223"/>
        <v>Tuesday</v>
      </c>
      <c r="AA1887" s="25" t="str">
        <f t="shared" si="224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hidden="1" x14ac:dyDescent="0.25">
      <c r="A1888" s="25">
        <f t="shared" si="227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25"/>
        <v>19896.8</v>
      </c>
      <c r="G1888" s="54">
        <f t="shared" si="226"/>
        <v>19896.8</v>
      </c>
      <c r="H1888" s="25">
        <v>305114</v>
      </c>
      <c r="I1888" s="25" t="s">
        <v>3152</v>
      </c>
      <c r="J1888" s="25">
        <v>1</v>
      </c>
      <c r="K1888" s="25">
        <v>1</v>
      </c>
      <c r="L1888" s="25">
        <f t="shared" si="221"/>
        <v>0</v>
      </c>
      <c r="M1888" s="25" t="s">
        <v>2455</v>
      </c>
      <c r="N1888" s="45">
        <v>45888</v>
      </c>
      <c r="O1888" s="54">
        <v>24548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22"/>
        <v>0</v>
      </c>
      <c r="Z1888" s="25" t="str">
        <f t="shared" si="223"/>
        <v>Tuesday</v>
      </c>
      <c r="AA1888" s="25" t="str">
        <f t="shared" si="224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hidden="1" x14ac:dyDescent="0.25">
      <c r="A1889" s="25">
        <f t="shared" si="227"/>
        <v>1888</v>
      </c>
      <c r="B1889" s="25" t="s">
        <v>2378</v>
      </c>
      <c r="C1889" s="45">
        <v>45877</v>
      </c>
      <c r="D1889" s="45">
        <v>45885</v>
      </c>
      <c r="E1889" s="8">
        <v>226.1</v>
      </c>
      <c r="F1889" s="8">
        <f t="shared" si="225"/>
        <v>19896.8</v>
      </c>
      <c r="G1889" s="54">
        <f t="shared" si="226"/>
        <v>19896.8</v>
      </c>
      <c r="H1889" s="25">
        <v>305514</v>
      </c>
      <c r="I1889" s="25" t="s">
        <v>3153</v>
      </c>
      <c r="J1889" s="25">
        <v>1</v>
      </c>
      <c r="K1889" s="25">
        <v>1</v>
      </c>
      <c r="L1889" s="25">
        <f t="shared" si="221"/>
        <v>0</v>
      </c>
      <c r="M1889" s="25" t="s">
        <v>2423</v>
      </c>
      <c r="N1889" s="45">
        <v>45887</v>
      </c>
      <c r="O1889" s="54">
        <v>34044.199999999997</v>
      </c>
      <c r="P1889" s="25" t="s">
        <v>192</v>
      </c>
      <c r="Q1889" s="25" t="s">
        <v>2402</v>
      </c>
      <c r="R1889" s="25" t="s">
        <v>41</v>
      </c>
      <c r="S1889" s="3">
        <v>4</v>
      </c>
      <c r="T1889" s="55"/>
      <c r="U1889" s="25" t="s">
        <v>19</v>
      </c>
      <c r="V1889" s="25" t="str">
        <f>VLOOKUP(P1889,'Customer List'!B:C,2,)</f>
        <v>Chandigarh</v>
      </c>
      <c r="W1889" s="56"/>
      <c r="X1889" s="45">
        <v>45889</v>
      </c>
      <c r="Y1889" s="25">
        <f t="shared" si="222"/>
        <v>2</v>
      </c>
      <c r="Z1889" s="25" t="str">
        <f t="shared" si="223"/>
        <v>Monday</v>
      </c>
      <c r="AA1889" s="25" t="str">
        <f t="shared" si="224"/>
        <v>Wednesday</v>
      </c>
      <c r="AB1889" s="25" t="str">
        <f>VLOOKUP(U1889,'Currency Sheet'!A:C,3,)</f>
        <v>DOLLAR</v>
      </c>
      <c r="AC1889" s="67" t="str">
        <f>VLOOKUP(P1889,'Customer List'!B:D,3,)</f>
        <v>OutStation</v>
      </c>
    </row>
    <row r="1890" spans="1:29" hidden="1" x14ac:dyDescent="0.25">
      <c r="A1890" s="25">
        <f t="shared" si="227"/>
        <v>1889</v>
      </c>
      <c r="B1890" s="25" t="s">
        <v>2378</v>
      </c>
      <c r="C1890" s="45">
        <v>45877</v>
      </c>
      <c r="D1890" s="45">
        <v>45885</v>
      </c>
      <c r="E1890" s="8">
        <v>242.9</v>
      </c>
      <c r="F1890" s="8">
        <f t="shared" si="225"/>
        <v>21375.200000000001</v>
      </c>
      <c r="G1890" s="54">
        <f t="shared" si="226"/>
        <v>42750.400000000001</v>
      </c>
      <c r="H1890" s="25">
        <v>307654</v>
      </c>
      <c r="I1890" s="25" t="s">
        <v>204</v>
      </c>
      <c r="J1890" s="25">
        <v>2</v>
      </c>
      <c r="K1890" s="25">
        <v>2</v>
      </c>
      <c r="L1890" s="25">
        <f t="shared" si="221"/>
        <v>0</v>
      </c>
      <c r="M1890" s="25" t="s">
        <v>2455</v>
      </c>
      <c r="N1890" s="45">
        <v>45888</v>
      </c>
      <c r="O1890" s="54">
        <v>52744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22"/>
        <v>0</v>
      </c>
      <c r="Z1890" s="25" t="str">
        <f t="shared" si="223"/>
        <v>Tuesday</v>
      </c>
      <c r="AA1890" s="25" t="str">
        <f t="shared" si="224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hidden="1" x14ac:dyDescent="0.25">
      <c r="A1891" s="25">
        <f t="shared" si="227"/>
        <v>1890</v>
      </c>
      <c r="B1891" s="25" t="s">
        <v>2378</v>
      </c>
      <c r="C1891" s="45">
        <v>45877</v>
      </c>
      <c r="D1891" s="45">
        <v>45885</v>
      </c>
      <c r="E1891" s="8">
        <v>204.4</v>
      </c>
      <c r="F1891" s="8">
        <f t="shared" si="225"/>
        <v>17987.2</v>
      </c>
      <c r="G1891" s="54">
        <f t="shared" si="226"/>
        <v>17987.2</v>
      </c>
      <c r="H1891" s="25">
        <v>310912</v>
      </c>
      <c r="I1891" s="25" t="s">
        <v>1811</v>
      </c>
      <c r="J1891" s="25">
        <v>1</v>
      </c>
      <c r="K1891" s="25">
        <v>1</v>
      </c>
      <c r="L1891" s="25">
        <f t="shared" si="221"/>
        <v>0</v>
      </c>
      <c r="M1891" s="25" t="s">
        <v>2423</v>
      </c>
      <c r="N1891" s="45">
        <v>45887</v>
      </c>
      <c r="O1891" s="54">
        <v>30776.799999999999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22"/>
        <v>2</v>
      </c>
      <c r="Z1891" s="25" t="str">
        <f t="shared" si="223"/>
        <v>Monday</v>
      </c>
      <c r="AA1891" s="25" t="str">
        <f t="shared" si="224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hidden="1" x14ac:dyDescent="0.25">
      <c r="A1892" s="25">
        <f t="shared" si="227"/>
        <v>1891</v>
      </c>
      <c r="B1892" s="25" t="s">
        <v>2378</v>
      </c>
      <c r="C1892" s="45">
        <v>45877</v>
      </c>
      <c r="D1892" s="45">
        <v>45885</v>
      </c>
      <c r="E1892" s="8">
        <v>185.5</v>
      </c>
      <c r="F1892" s="8">
        <f t="shared" si="225"/>
        <v>16324</v>
      </c>
      <c r="G1892" s="54">
        <f t="shared" si="226"/>
        <v>16324</v>
      </c>
      <c r="H1892" s="25">
        <v>317426</v>
      </c>
      <c r="I1892" s="25" t="s">
        <v>1721</v>
      </c>
      <c r="J1892" s="25">
        <v>1</v>
      </c>
      <c r="K1892" s="25">
        <v>1</v>
      </c>
      <c r="L1892" s="25">
        <f t="shared" si="221"/>
        <v>0</v>
      </c>
      <c r="M1892" s="25" t="s">
        <v>2455</v>
      </c>
      <c r="N1892" s="45">
        <v>45888</v>
      </c>
      <c r="O1892" s="54">
        <v>20140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22"/>
        <v>0</v>
      </c>
      <c r="Z1892" s="25" t="str">
        <f t="shared" si="223"/>
        <v>Tuesday</v>
      </c>
      <c r="AA1892" s="25" t="str">
        <f t="shared" si="224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hidden="1" x14ac:dyDescent="0.25">
      <c r="A1893" s="25">
        <f t="shared" si="227"/>
        <v>1892</v>
      </c>
      <c r="B1893" s="25" t="s">
        <v>2378</v>
      </c>
      <c r="C1893" s="45">
        <v>45877</v>
      </c>
      <c r="D1893" s="45">
        <v>45885</v>
      </c>
      <c r="E1893" s="8">
        <v>277.2</v>
      </c>
      <c r="F1893" s="8">
        <f t="shared" si="225"/>
        <v>24393.599999999999</v>
      </c>
      <c r="G1893" s="54">
        <f t="shared" si="226"/>
        <v>24393.599999999999</v>
      </c>
      <c r="H1893" s="25">
        <v>320008</v>
      </c>
      <c r="I1893" s="25" t="s">
        <v>3154</v>
      </c>
      <c r="J1893" s="25">
        <v>1</v>
      </c>
      <c r="K1893" s="25">
        <v>1</v>
      </c>
      <c r="L1893" s="25">
        <f t="shared" si="221"/>
        <v>0</v>
      </c>
      <c r="M1893" s="25" t="s">
        <v>2415</v>
      </c>
      <c r="N1893" s="45">
        <v>45887</v>
      </c>
      <c r="O1893" s="54">
        <v>33858</v>
      </c>
      <c r="P1893" s="25" t="s">
        <v>243</v>
      </c>
      <c r="Q1893" s="25">
        <v>58154518704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Mumbai</v>
      </c>
      <c r="W1893" s="56"/>
      <c r="X1893" s="45">
        <v>45888</v>
      </c>
      <c r="Y1893" s="25">
        <f t="shared" si="222"/>
        <v>1</v>
      </c>
      <c r="Z1893" s="25" t="str">
        <f t="shared" si="223"/>
        <v>Monday</v>
      </c>
      <c r="AA1893" s="25" t="str">
        <f t="shared" si="224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hidden="1" x14ac:dyDescent="0.25">
      <c r="A1894" s="25">
        <f t="shared" si="227"/>
        <v>1893</v>
      </c>
      <c r="B1894" s="25" t="s">
        <v>2378</v>
      </c>
      <c r="C1894" s="45">
        <v>45877</v>
      </c>
      <c r="D1894" s="45">
        <v>45885</v>
      </c>
      <c r="E1894" s="8">
        <v>187.6</v>
      </c>
      <c r="F1894" s="8">
        <f t="shared" si="225"/>
        <v>16508.8</v>
      </c>
      <c r="G1894" s="54">
        <f t="shared" si="226"/>
        <v>16508.8</v>
      </c>
      <c r="H1894" s="25">
        <v>320806</v>
      </c>
      <c r="I1894" s="25" t="s">
        <v>2859</v>
      </c>
      <c r="J1894" s="25">
        <v>1</v>
      </c>
      <c r="K1894" s="25">
        <v>1</v>
      </c>
      <c r="L1894" s="25">
        <f t="shared" si="221"/>
        <v>0</v>
      </c>
      <c r="M1894" s="25" t="s">
        <v>2432</v>
      </c>
      <c r="N1894" s="45">
        <v>45887</v>
      </c>
      <c r="O1894" s="54">
        <v>28140</v>
      </c>
      <c r="P1894" s="25" t="s">
        <v>622</v>
      </c>
      <c r="Q1894" s="25">
        <v>58154519640</v>
      </c>
      <c r="R1894" s="25" t="s">
        <v>41</v>
      </c>
      <c r="S1894" s="3">
        <v>4</v>
      </c>
      <c r="T1894" s="55"/>
      <c r="U1894" s="25" t="s">
        <v>19</v>
      </c>
      <c r="V1894" s="25" t="str">
        <f>VLOOKUP(P1894,'Customer List'!B:C,2,)</f>
        <v>Hyderabad</v>
      </c>
      <c r="W1894" s="56"/>
      <c r="X1894" s="45">
        <v>45888</v>
      </c>
      <c r="Y1894" s="25">
        <f t="shared" si="222"/>
        <v>1</v>
      </c>
      <c r="Z1894" s="25" t="str">
        <f t="shared" si="223"/>
        <v>Monday</v>
      </c>
      <c r="AA1894" s="25" t="str">
        <f t="shared" si="224"/>
        <v>Tuesday</v>
      </c>
      <c r="AB1894" s="25" t="str">
        <f>VLOOKUP(U1894,'Currency Sheet'!A:C,3,)</f>
        <v>DOLLAR</v>
      </c>
      <c r="AC1894" s="67" t="str">
        <f>VLOOKUP(P1894,'Customer List'!B:D,3,)</f>
        <v>OutStation</v>
      </c>
    </row>
    <row r="1895" spans="1:29" hidden="1" x14ac:dyDescent="0.25">
      <c r="A1895" s="25">
        <f t="shared" si="227"/>
        <v>1894</v>
      </c>
      <c r="B1895" s="25" t="s">
        <v>2378</v>
      </c>
      <c r="C1895" s="45">
        <v>45877</v>
      </c>
      <c r="D1895" s="45">
        <v>45885</v>
      </c>
      <c r="E1895" s="8">
        <v>221.9</v>
      </c>
      <c r="F1895" s="8">
        <f t="shared" si="225"/>
        <v>19527.2</v>
      </c>
      <c r="G1895" s="54">
        <f t="shared" si="226"/>
        <v>19527.2</v>
      </c>
      <c r="H1895" s="25">
        <v>321124</v>
      </c>
      <c r="I1895" s="25" t="s">
        <v>3155</v>
      </c>
      <c r="J1895" s="25">
        <v>1</v>
      </c>
      <c r="K1895" s="25">
        <v>1</v>
      </c>
      <c r="L1895" s="25">
        <f t="shared" si="221"/>
        <v>0</v>
      </c>
      <c r="M1895" s="25" t="s">
        <v>2501</v>
      </c>
      <c r="N1895" s="45">
        <v>45891</v>
      </c>
      <c r="O1895" s="54">
        <v>27103.5</v>
      </c>
      <c r="P1895" s="25" t="s">
        <v>43</v>
      </c>
      <c r="Q1895" s="25" t="s">
        <v>637</v>
      </c>
      <c r="R1895" s="25" t="s">
        <v>638</v>
      </c>
      <c r="S1895" s="3">
        <v>4</v>
      </c>
      <c r="T1895" s="55"/>
      <c r="U1895" s="25" t="s">
        <v>19</v>
      </c>
      <c r="V1895" s="25" t="str">
        <f>VLOOKUP(P1895,'Customer List'!B:C,2,)</f>
        <v>Faridabad</v>
      </c>
      <c r="W1895" s="56"/>
      <c r="X1895" s="45">
        <v>45891</v>
      </c>
      <c r="Y1895" s="25">
        <f t="shared" si="222"/>
        <v>0</v>
      </c>
      <c r="Z1895" s="25" t="str">
        <f t="shared" si="223"/>
        <v>Friday</v>
      </c>
      <c r="AA1895" s="25" t="str">
        <f t="shared" si="224"/>
        <v>Friday</v>
      </c>
      <c r="AB1895" s="25" t="str">
        <f>VLOOKUP(U1895,'Currency Sheet'!A:C,3,)</f>
        <v>DOLLAR</v>
      </c>
      <c r="AC1895" s="67" t="str">
        <f>VLOOKUP(P1895,'Customer List'!B:D,3,)</f>
        <v>Local</v>
      </c>
    </row>
    <row r="1896" spans="1:29" hidden="1" x14ac:dyDescent="0.25">
      <c r="A1896" s="25">
        <f t="shared" si="227"/>
        <v>1895</v>
      </c>
      <c r="B1896" s="25" t="s">
        <v>2378</v>
      </c>
      <c r="C1896" s="45">
        <v>45877</v>
      </c>
      <c r="D1896" s="45">
        <v>45885</v>
      </c>
      <c r="E1896" s="8">
        <v>104.3</v>
      </c>
      <c r="F1896" s="8">
        <f t="shared" si="225"/>
        <v>9178.4</v>
      </c>
      <c r="G1896" s="54">
        <f t="shared" si="226"/>
        <v>9178.4</v>
      </c>
      <c r="H1896" s="25">
        <v>329907</v>
      </c>
      <c r="I1896" s="25" t="s">
        <v>3156</v>
      </c>
      <c r="J1896" s="25">
        <v>1</v>
      </c>
      <c r="K1896" s="25">
        <v>1</v>
      </c>
      <c r="L1896" s="25">
        <f t="shared" si="221"/>
        <v>0</v>
      </c>
      <c r="M1896" s="25" t="s">
        <v>2420</v>
      </c>
      <c r="N1896" s="45">
        <v>45887</v>
      </c>
      <c r="O1896" s="54">
        <v>15704.6</v>
      </c>
      <c r="P1896" s="25" t="s">
        <v>192</v>
      </c>
      <c r="Q1896" s="25" t="s">
        <v>2402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Chandigarh</v>
      </c>
      <c r="W1896" s="56"/>
      <c r="X1896" s="45">
        <v>45889</v>
      </c>
      <c r="Y1896" s="25">
        <f t="shared" si="222"/>
        <v>2</v>
      </c>
      <c r="Z1896" s="25" t="str">
        <f t="shared" si="223"/>
        <v>Monday</v>
      </c>
      <c r="AA1896" s="25" t="str">
        <f t="shared" si="224"/>
        <v>Wednesday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hidden="1" x14ac:dyDescent="0.25">
      <c r="A1897" s="25">
        <f t="shared" si="227"/>
        <v>1896</v>
      </c>
      <c r="B1897" s="25" t="s">
        <v>2378</v>
      </c>
      <c r="C1897" s="45">
        <v>45877</v>
      </c>
      <c r="D1897" s="45">
        <v>45885</v>
      </c>
      <c r="E1897" s="8">
        <v>262.5</v>
      </c>
      <c r="F1897" s="8">
        <f t="shared" si="225"/>
        <v>23100</v>
      </c>
      <c r="G1897" s="54">
        <f t="shared" si="226"/>
        <v>23100</v>
      </c>
      <c r="H1897" s="25">
        <v>331318</v>
      </c>
      <c r="I1897" s="25" t="s">
        <v>3157</v>
      </c>
      <c r="J1897" s="25">
        <v>1</v>
      </c>
      <c r="K1897" s="25">
        <v>1</v>
      </c>
      <c r="L1897" s="25">
        <f t="shared" si="221"/>
        <v>0</v>
      </c>
      <c r="M1897" s="25" t="s">
        <v>2501</v>
      </c>
      <c r="N1897" s="45">
        <v>45891</v>
      </c>
      <c r="O1897" s="54">
        <v>32062.5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22"/>
        <v>0</v>
      </c>
      <c r="Z1897" s="25" t="str">
        <f t="shared" si="223"/>
        <v>Friday</v>
      </c>
      <c r="AA1897" s="25" t="str">
        <f t="shared" si="224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hidden="1" x14ac:dyDescent="0.25">
      <c r="A1898" s="25">
        <f t="shared" si="227"/>
        <v>1897</v>
      </c>
      <c r="B1898" s="25" t="s">
        <v>2378</v>
      </c>
      <c r="C1898" s="45">
        <v>45877</v>
      </c>
      <c r="D1898" s="45">
        <v>45885</v>
      </c>
      <c r="E1898" s="8">
        <v>224</v>
      </c>
      <c r="F1898" s="8">
        <f t="shared" si="225"/>
        <v>19712</v>
      </c>
      <c r="G1898" s="54">
        <f t="shared" si="226"/>
        <v>19712</v>
      </c>
      <c r="H1898" s="25">
        <v>333810</v>
      </c>
      <c r="I1898" s="25" t="s">
        <v>3158</v>
      </c>
      <c r="J1898" s="25">
        <v>1</v>
      </c>
      <c r="K1898" s="25">
        <v>1</v>
      </c>
      <c r="L1898" s="25">
        <f t="shared" si="221"/>
        <v>0</v>
      </c>
      <c r="M1898" s="25" t="s">
        <v>2501</v>
      </c>
      <c r="N1898" s="45">
        <v>45891</v>
      </c>
      <c r="O1898" s="54">
        <v>27360</v>
      </c>
      <c r="P1898" s="25" t="s">
        <v>43</v>
      </c>
      <c r="Q1898" s="25" t="s">
        <v>637</v>
      </c>
      <c r="R1898" s="25" t="s">
        <v>638</v>
      </c>
      <c r="S1898" s="3">
        <v>4</v>
      </c>
      <c r="T1898" s="55"/>
      <c r="U1898" s="25" t="s">
        <v>19</v>
      </c>
      <c r="V1898" s="25" t="str">
        <f>VLOOKUP(P1898,'Customer List'!B:C,2,)</f>
        <v>Faridabad</v>
      </c>
      <c r="W1898" s="56"/>
      <c r="X1898" s="45">
        <v>45891</v>
      </c>
      <c r="Y1898" s="25">
        <f t="shared" si="222"/>
        <v>0</v>
      </c>
      <c r="Z1898" s="25" t="str">
        <f t="shared" si="223"/>
        <v>Friday</v>
      </c>
      <c r="AA1898" s="25" t="str">
        <f t="shared" si="224"/>
        <v>Friday</v>
      </c>
      <c r="AB1898" s="25" t="str">
        <f>VLOOKUP(U1898,'Currency Sheet'!A:C,3,)</f>
        <v>DOLLAR</v>
      </c>
      <c r="AC1898" s="67" t="str">
        <f>VLOOKUP(P1898,'Customer List'!B:D,3,)</f>
        <v>Local</v>
      </c>
    </row>
    <row r="1899" spans="1:29" hidden="1" x14ac:dyDescent="0.25">
      <c r="A1899" s="25">
        <f t="shared" si="227"/>
        <v>1898</v>
      </c>
      <c r="B1899" s="25" t="s">
        <v>2378</v>
      </c>
      <c r="C1899" s="45">
        <v>45877</v>
      </c>
      <c r="D1899" s="45">
        <v>45885</v>
      </c>
      <c r="E1899" s="8">
        <v>160.30000000000001</v>
      </c>
      <c r="F1899" s="8">
        <f t="shared" si="225"/>
        <v>14106.400000000001</v>
      </c>
      <c r="G1899" s="54">
        <f t="shared" si="226"/>
        <v>14106.400000000001</v>
      </c>
      <c r="H1899" s="25">
        <v>338304</v>
      </c>
      <c r="I1899" s="25" t="s">
        <v>3159</v>
      </c>
      <c r="J1899" s="25">
        <v>1</v>
      </c>
      <c r="K1899" s="25">
        <v>1</v>
      </c>
      <c r="L1899" s="25">
        <f t="shared" si="221"/>
        <v>0</v>
      </c>
      <c r="M1899" s="25" t="s">
        <v>2432</v>
      </c>
      <c r="N1899" s="45">
        <v>45887</v>
      </c>
      <c r="O1899" s="54">
        <v>24045</v>
      </c>
      <c r="P1899" s="25" t="s">
        <v>622</v>
      </c>
      <c r="Q1899" s="25">
        <v>58154519640</v>
      </c>
      <c r="R1899" s="25" t="s">
        <v>41</v>
      </c>
      <c r="S1899" s="3">
        <v>4</v>
      </c>
      <c r="T1899" s="55"/>
      <c r="U1899" s="25" t="s">
        <v>19</v>
      </c>
      <c r="V1899" s="25" t="str">
        <f>VLOOKUP(P1899,'Customer List'!B:C,2,)</f>
        <v>Hyderabad</v>
      </c>
      <c r="W1899" s="56"/>
      <c r="X1899" s="45">
        <v>45888</v>
      </c>
      <c r="Y1899" s="25">
        <f t="shared" si="222"/>
        <v>1</v>
      </c>
      <c r="Z1899" s="25" t="str">
        <f t="shared" si="223"/>
        <v>Monday</v>
      </c>
      <c r="AA1899" s="25" t="str">
        <f t="shared" si="224"/>
        <v>Tuesday</v>
      </c>
      <c r="AB1899" s="25" t="str">
        <f>VLOOKUP(U1899,'Currency Sheet'!A:C,3,)</f>
        <v>DOLLAR</v>
      </c>
      <c r="AC1899" s="67" t="str">
        <f>VLOOKUP(P1899,'Customer List'!B:D,3,)</f>
        <v>OutStation</v>
      </c>
    </row>
    <row r="1900" spans="1:29" hidden="1" x14ac:dyDescent="0.25">
      <c r="A1900" s="25">
        <f t="shared" si="227"/>
        <v>1899</v>
      </c>
      <c r="B1900" s="25" t="s">
        <v>2378</v>
      </c>
      <c r="C1900" s="45">
        <v>45877</v>
      </c>
      <c r="D1900" s="45">
        <v>45885</v>
      </c>
      <c r="E1900" s="8">
        <v>305.25</v>
      </c>
      <c r="F1900" s="8">
        <f t="shared" si="225"/>
        <v>26862</v>
      </c>
      <c r="G1900" s="54">
        <f t="shared" si="226"/>
        <v>26862</v>
      </c>
      <c r="H1900" s="25">
        <v>341626</v>
      </c>
      <c r="I1900" s="25" t="s">
        <v>3160</v>
      </c>
      <c r="J1900" s="25">
        <v>1</v>
      </c>
      <c r="K1900" s="25">
        <v>1</v>
      </c>
      <c r="L1900" s="25">
        <f t="shared" si="221"/>
        <v>0</v>
      </c>
      <c r="M1900" s="25" t="s">
        <v>2455</v>
      </c>
      <c r="N1900" s="45">
        <v>45888</v>
      </c>
      <c r="O1900" s="54">
        <v>30932</v>
      </c>
      <c r="P1900" s="25" t="s">
        <v>17</v>
      </c>
      <c r="Q1900" s="25" t="s">
        <v>2078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Delhi</v>
      </c>
      <c r="W1900" s="56"/>
      <c r="X1900" s="45">
        <v>45888</v>
      </c>
      <c r="Y1900" s="25">
        <f t="shared" si="222"/>
        <v>0</v>
      </c>
      <c r="Z1900" s="25" t="str">
        <f t="shared" si="223"/>
        <v>Tuesday</v>
      </c>
      <c r="AA1900" s="25" t="str">
        <f t="shared" si="224"/>
        <v>Tuesday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hidden="1" x14ac:dyDescent="0.25">
      <c r="A1901" s="25">
        <f t="shared" si="227"/>
        <v>1900</v>
      </c>
      <c r="B1901" s="25" t="s">
        <v>2378</v>
      </c>
      <c r="C1901" s="45">
        <v>45877</v>
      </c>
      <c r="D1901" s="45">
        <v>45885</v>
      </c>
      <c r="E1901" s="8">
        <v>226.1</v>
      </c>
      <c r="F1901" s="8">
        <f t="shared" si="225"/>
        <v>19896.8</v>
      </c>
      <c r="G1901" s="54">
        <f t="shared" si="226"/>
        <v>39793.599999999999</v>
      </c>
      <c r="H1901" s="25">
        <v>352904</v>
      </c>
      <c r="I1901" s="25" t="s">
        <v>3161</v>
      </c>
      <c r="J1901" s="25">
        <v>2</v>
      </c>
      <c r="K1901" s="25">
        <v>2</v>
      </c>
      <c r="L1901" s="25">
        <f t="shared" si="221"/>
        <v>0</v>
      </c>
      <c r="M1901" s="25" t="s">
        <v>2431</v>
      </c>
      <c r="N1901" s="45">
        <v>45887</v>
      </c>
      <c r="O1901" s="54">
        <v>61370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22"/>
        <v>1</v>
      </c>
      <c r="Z1901" s="25" t="str">
        <f t="shared" si="223"/>
        <v>Monday</v>
      </c>
      <c r="AA1901" s="25" t="str">
        <f t="shared" si="224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hidden="1" x14ac:dyDescent="0.25">
      <c r="A1902" s="25">
        <f t="shared" si="227"/>
        <v>1901</v>
      </c>
      <c r="B1902" s="25" t="s">
        <v>2378</v>
      </c>
      <c r="C1902" s="45">
        <v>45877</v>
      </c>
      <c r="D1902" s="45">
        <v>45885</v>
      </c>
      <c r="E1902" s="8">
        <v>236.6</v>
      </c>
      <c r="F1902" s="8">
        <f t="shared" si="225"/>
        <v>20820.8</v>
      </c>
      <c r="G1902" s="54">
        <f t="shared" si="226"/>
        <v>41641.599999999999</v>
      </c>
      <c r="H1902" s="25">
        <v>352906</v>
      </c>
      <c r="I1902" s="25" t="s">
        <v>3162</v>
      </c>
      <c r="J1902" s="25">
        <v>2</v>
      </c>
      <c r="K1902" s="25">
        <v>2</v>
      </c>
      <c r="L1902" s="25">
        <f t="shared" si="221"/>
        <v>0</v>
      </c>
      <c r="M1902" s="25" t="s">
        <v>2421</v>
      </c>
      <c r="N1902" s="45">
        <v>45887</v>
      </c>
      <c r="O1902" s="54">
        <v>71250.399999999994</v>
      </c>
      <c r="P1902" s="25" t="s">
        <v>192</v>
      </c>
      <c r="Q1902" s="25" t="s">
        <v>2402</v>
      </c>
      <c r="R1902" s="25" t="s">
        <v>41</v>
      </c>
      <c r="S1902" s="3">
        <v>4</v>
      </c>
      <c r="T1902" s="55"/>
      <c r="U1902" s="25" t="s">
        <v>19</v>
      </c>
      <c r="V1902" s="25" t="str">
        <f>VLOOKUP(P1902,'Customer List'!B:C,2,)</f>
        <v>Chandigarh</v>
      </c>
      <c r="W1902" s="56"/>
      <c r="X1902" s="45">
        <v>45889</v>
      </c>
      <c r="Y1902" s="25">
        <f t="shared" si="222"/>
        <v>2</v>
      </c>
      <c r="Z1902" s="25" t="str">
        <f t="shared" si="223"/>
        <v>Monday</v>
      </c>
      <c r="AA1902" s="25" t="str">
        <f t="shared" si="224"/>
        <v>Wednesday</v>
      </c>
      <c r="AB1902" s="25" t="str">
        <f>VLOOKUP(U1902,'Currency Sheet'!A:C,3,)</f>
        <v>DOLLAR</v>
      </c>
      <c r="AC1902" s="67" t="str">
        <f>VLOOKUP(P1902,'Customer List'!B:D,3,)</f>
        <v>OutStation</v>
      </c>
    </row>
    <row r="1903" spans="1:29" hidden="1" x14ac:dyDescent="0.25">
      <c r="A1903" s="25">
        <f t="shared" si="227"/>
        <v>1902</v>
      </c>
      <c r="B1903" s="25" t="s">
        <v>2378</v>
      </c>
      <c r="C1903" s="45">
        <v>45877</v>
      </c>
      <c r="D1903" s="45">
        <v>45885</v>
      </c>
      <c r="E1903" s="8">
        <v>267.39999999999998</v>
      </c>
      <c r="F1903" s="8">
        <f t="shared" si="225"/>
        <v>23531.199999999997</v>
      </c>
      <c r="G1903" s="54">
        <f t="shared" si="226"/>
        <v>23531.199999999997</v>
      </c>
      <c r="H1903" s="25">
        <v>353226</v>
      </c>
      <c r="I1903" s="25" t="s">
        <v>3163</v>
      </c>
      <c r="J1903" s="25">
        <v>1</v>
      </c>
      <c r="K1903" s="25">
        <v>1</v>
      </c>
      <c r="L1903" s="25">
        <f t="shared" si="221"/>
        <v>0</v>
      </c>
      <c r="M1903" s="25" t="s">
        <v>2455</v>
      </c>
      <c r="N1903" s="45">
        <v>45888</v>
      </c>
      <c r="O1903" s="54">
        <v>29032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22"/>
        <v>0</v>
      </c>
      <c r="Z1903" s="25" t="str">
        <f t="shared" si="223"/>
        <v>Tuesday</v>
      </c>
      <c r="AA1903" s="25" t="str">
        <f t="shared" si="224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hidden="1" x14ac:dyDescent="0.25">
      <c r="A1904" s="25">
        <f t="shared" si="227"/>
        <v>1903</v>
      </c>
      <c r="B1904" s="25" t="s">
        <v>2378</v>
      </c>
      <c r="C1904" s="45">
        <v>45877</v>
      </c>
      <c r="D1904" s="45">
        <v>45885</v>
      </c>
      <c r="E1904" s="8">
        <v>273.7</v>
      </c>
      <c r="F1904" s="8">
        <f t="shared" si="225"/>
        <v>24085.599999999999</v>
      </c>
      <c r="G1904" s="54">
        <f t="shared" si="226"/>
        <v>24085.599999999999</v>
      </c>
      <c r="H1904" s="25">
        <v>353272</v>
      </c>
      <c r="I1904" s="25" t="s">
        <v>3164</v>
      </c>
      <c r="J1904" s="25">
        <v>1</v>
      </c>
      <c r="K1904" s="25">
        <v>1</v>
      </c>
      <c r="L1904" s="25">
        <f t="shared" si="221"/>
        <v>0</v>
      </c>
      <c r="M1904" s="25" t="s">
        <v>2455</v>
      </c>
      <c r="N1904" s="45">
        <v>45888</v>
      </c>
      <c r="O1904" s="54">
        <v>29716</v>
      </c>
      <c r="P1904" s="25" t="s">
        <v>17</v>
      </c>
      <c r="Q1904" s="25" t="s">
        <v>2078</v>
      </c>
      <c r="R1904" s="25" t="s">
        <v>638</v>
      </c>
      <c r="S1904" s="3">
        <v>4</v>
      </c>
      <c r="T1904" s="55"/>
      <c r="U1904" s="25" t="s">
        <v>19</v>
      </c>
      <c r="V1904" s="25" t="str">
        <f>VLOOKUP(P1904,'Customer List'!B:C,2,)</f>
        <v>Delhi</v>
      </c>
      <c r="W1904" s="56"/>
      <c r="X1904" s="45">
        <v>45888</v>
      </c>
      <c r="Y1904" s="25">
        <f t="shared" si="222"/>
        <v>0</v>
      </c>
      <c r="Z1904" s="25" t="str">
        <f t="shared" si="223"/>
        <v>Tuesday</v>
      </c>
      <c r="AA1904" s="25" t="str">
        <f t="shared" si="224"/>
        <v>Tuesday</v>
      </c>
      <c r="AB1904" s="25" t="str">
        <f>VLOOKUP(U1904,'Currency Sheet'!A:C,3,)</f>
        <v>DOLLAR</v>
      </c>
      <c r="AC1904" s="67" t="str">
        <f>VLOOKUP(P1904,'Customer List'!B:D,3,)</f>
        <v>Local</v>
      </c>
    </row>
    <row r="1905" spans="1:29" hidden="1" x14ac:dyDescent="0.25">
      <c r="A1905" s="25">
        <f t="shared" si="227"/>
        <v>1904</v>
      </c>
      <c r="B1905" s="25" t="s">
        <v>2378</v>
      </c>
      <c r="C1905" s="45">
        <v>45877</v>
      </c>
      <c r="D1905" s="45">
        <v>45885</v>
      </c>
      <c r="E1905" s="8">
        <v>153</v>
      </c>
      <c r="F1905" s="8">
        <f t="shared" si="225"/>
        <v>13464</v>
      </c>
      <c r="G1905" s="54">
        <f t="shared" si="226"/>
        <v>13464</v>
      </c>
      <c r="H1905" s="25">
        <v>354515</v>
      </c>
      <c r="I1905" s="25" t="s">
        <v>3165</v>
      </c>
      <c r="J1905" s="25">
        <v>1</v>
      </c>
      <c r="K1905" s="25">
        <v>1</v>
      </c>
      <c r="L1905" s="25">
        <f t="shared" si="221"/>
        <v>0</v>
      </c>
      <c r="M1905" s="25" t="s">
        <v>2434</v>
      </c>
      <c r="N1905" s="45">
        <v>45887</v>
      </c>
      <c r="O1905" s="54">
        <v>23715</v>
      </c>
      <c r="P1905" s="25" t="s">
        <v>1022</v>
      </c>
      <c r="Q1905" s="25">
        <v>58154521795</v>
      </c>
      <c r="R1905" s="25" t="s">
        <v>41</v>
      </c>
      <c r="S1905" s="3">
        <v>4</v>
      </c>
      <c r="T1905" s="55"/>
      <c r="U1905" s="25" t="s">
        <v>19</v>
      </c>
      <c r="V1905" s="25" t="str">
        <f>VLOOKUP(P1905,'Customer List'!B:C,2,)</f>
        <v>Guwahati</v>
      </c>
      <c r="W1905" s="56"/>
      <c r="X1905" s="45">
        <v>45888</v>
      </c>
      <c r="Y1905" s="25">
        <f t="shared" si="222"/>
        <v>1</v>
      </c>
      <c r="Z1905" s="25" t="str">
        <f t="shared" si="223"/>
        <v>Monday</v>
      </c>
      <c r="AA1905" s="25" t="str">
        <f t="shared" si="224"/>
        <v>Tuesday</v>
      </c>
      <c r="AB1905" s="25" t="str">
        <f>VLOOKUP(U1905,'Currency Sheet'!A:C,3,)</f>
        <v>DOLLAR</v>
      </c>
      <c r="AC1905" s="67" t="str">
        <f>VLOOKUP(P1905,'Customer List'!B:D,3,)</f>
        <v>OutStation</v>
      </c>
    </row>
    <row r="1906" spans="1:29" hidden="1" x14ac:dyDescent="0.25">
      <c r="A1906" s="25">
        <f t="shared" si="227"/>
        <v>1905</v>
      </c>
      <c r="B1906" s="25" t="s">
        <v>2378</v>
      </c>
      <c r="C1906" s="45">
        <v>45877</v>
      </c>
      <c r="D1906" s="45">
        <v>45885</v>
      </c>
      <c r="E1906" s="8">
        <v>203.7</v>
      </c>
      <c r="F1906" s="8">
        <f t="shared" si="225"/>
        <v>17925.599999999999</v>
      </c>
      <c r="G1906" s="54">
        <f t="shared" si="226"/>
        <v>17925.599999999999</v>
      </c>
      <c r="H1906" s="25">
        <v>362504</v>
      </c>
      <c r="I1906" s="25" t="s">
        <v>3044</v>
      </c>
      <c r="J1906" s="25">
        <v>1</v>
      </c>
      <c r="K1906" s="25">
        <v>1</v>
      </c>
      <c r="L1906" s="25">
        <f t="shared" si="221"/>
        <v>0</v>
      </c>
      <c r="M1906" s="25" t="s">
        <v>2455</v>
      </c>
      <c r="N1906" s="45">
        <v>45888</v>
      </c>
      <c r="O1906" s="54">
        <v>22116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22"/>
        <v>0</v>
      </c>
      <c r="Z1906" s="25" t="str">
        <f t="shared" si="223"/>
        <v>Tuesday</v>
      </c>
      <c r="AA1906" s="25" t="str">
        <f t="shared" si="224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hidden="1" x14ac:dyDescent="0.25">
      <c r="A1907" s="25">
        <f t="shared" si="227"/>
        <v>1906</v>
      </c>
      <c r="B1907" s="25" t="s">
        <v>2378</v>
      </c>
      <c r="C1907" s="45">
        <v>45877</v>
      </c>
      <c r="D1907" s="45">
        <v>45885</v>
      </c>
      <c r="E1907" s="8">
        <v>321.75</v>
      </c>
      <c r="F1907" s="8">
        <f t="shared" si="225"/>
        <v>28314</v>
      </c>
      <c r="G1907" s="54">
        <f t="shared" si="226"/>
        <v>28314</v>
      </c>
      <c r="H1907" s="25">
        <v>362538</v>
      </c>
      <c r="I1907" s="25" t="s">
        <v>3034</v>
      </c>
      <c r="J1907" s="25">
        <v>1</v>
      </c>
      <c r="K1907" s="25">
        <v>1</v>
      </c>
      <c r="L1907" s="25">
        <f t="shared" si="221"/>
        <v>0</v>
      </c>
      <c r="M1907" s="25" t="s">
        <v>2455</v>
      </c>
      <c r="N1907" s="45">
        <v>45888</v>
      </c>
      <c r="O1907" s="54">
        <v>32604</v>
      </c>
      <c r="P1907" s="25" t="s">
        <v>17</v>
      </c>
      <c r="Q1907" s="25" t="s">
        <v>2078</v>
      </c>
      <c r="R1907" s="25" t="s">
        <v>638</v>
      </c>
      <c r="S1907" s="3">
        <v>4</v>
      </c>
      <c r="T1907" s="55"/>
      <c r="U1907" s="25" t="s">
        <v>19</v>
      </c>
      <c r="V1907" s="25" t="str">
        <f>VLOOKUP(P1907,'Customer List'!B:C,2,)</f>
        <v>Delhi</v>
      </c>
      <c r="W1907" s="56"/>
      <c r="X1907" s="45">
        <v>45888</v>
      </c>
      <c r="Y1907" s="25">
        <f t="shared" si="222"/>
        <v>0</v>
      </c>
      <c r="Z1907" s="25" t="str">
        <f t="shared" si="223"/>
        <v>Tuesday</v>
      </c>
      <c r="AA1907" s="25" t="str">
        <f t="shared" si="224"/>
        <v>Tuesday</v>
      </c>
      <c r="AB1907" s="25" t="str">
        <f>VLOOKUP(U1907,'Currency Sheet'!A:C,3,)</f>
        <v>DOLLAR</v>
      </c>
      <c r="AC1907" s="67" t="str">
        <f>VLOOKUP(P1907,'Customer List'!B:D,3,)</f>
        <v>Local</v>
      </c>
    </row>
    <row r="1908" spans="1:29" hidden="1" x14ac:dyDescent="0.25">
      <c r="A1908" s="25">
        <f t="shared" si="227"/>
        <v>1907</v>
      </c>
      <c r="B1908" s="25" t="s">
        <v>2378</v>
      </c>
      <c r="C1908" s="45">
        <v>45877</v>
      </c>
      <c r="D1908" s="45">
        <v>45885</v>
      </c>
      <c r="E1908" s="8">
        <v>187.6</v>
      </c>
      <c r="F1908" s="8">
        <f t="shared" si="225"/>
        <v>16508.8</v>
      </c>
      <c r="G1908" s="54">
        <f t="shared" si="226"/>
        <v>16508.8</v>
      </c>
      <c r="H1908" s="25">
        <v>364108</v>
      </c>
      <c r="I1908" s="25" t="s">
        <v>3166</v>
      </c>
      <c r="J1908" s="25">
        <v>1</v>
      </c>
      <c r="K1908" s="25">
        <v>1</v>
      </c>
      <c r="L1908" s="25">
        <f t="shared" si="221"/>
        <v>0</v>
      </c>
      <c r="M1908" s="25" t="s">
        <v>2425</v>
      </c>
      <c r="N1908" s="45">
        <v>45887</v>
      </c>
      <c r="O1908" s="54">
        <v>24174.27</v>
      </c>
      <c r="P1908" s="25" t="s">
        <v>270</v>
      </c>
      <c r="Q1908" s="25">
        <v>58154517212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Kalyani</v>
      </c>
      <c r="W1908" s="56"/>
      <c r="X1908" s="45">
        <v>45889</v>
      </c>
      <c r="Y1908" s="25">
        <f t="shared" si="222"/>
        <v>2</v>
      </c>
      <c r="Z1908" s="25" t="str">
        <f t="shared" si="223"/>
        <v>Monday</v>
      </c>
      <c r="AA1908" s="25" t="str">
        <f t="shared" si="224"/>
        <v>Wednesday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hidden="1" x14ac:dyDescent="0.25">
      <c r="A1909" s="25">
        <f t="shared" si="227"/>
        <v>1908</v>
      </c>
      <c r="B1909" s="25" t="s">
        <v>2378</v>
      </c>
      <c r="C1909" s="45">
        <v>45877</v>
      </c>
      <c r="D1909" s="45">
        <v>45885</v>
      </c>
      <c r="E1909" s="8">
        <v>291.89999999999998</v>
      </c>
      <c r="F1909" s="8">
        <f t="shared" si="225"/>
        <v>25687.199999999997</v>
      </c>
      <c r="G1909" s="54">
        <f t="shared" si="226"/>
        <v>25687.199999999997</v>
      </c>
      <c r="H1909" s="25">
        <v>375020</v>
      </c>
      <c r="I1909" s="25" t="s">
        <v>3167</v>
      </c>
      <c r="J1909" s="25">
        <v>1</v>
      </c>
      <c r="K1909" s="25">
        <v>1</v>
      </c>
      <c r="L1909" s="25">
        <f t="shared" si="221"/>
        <v>0</v>
      </c>
      <c r="M1909" s="25" t="s">
        <v>2432</v>
      </c>
      <c r="N1909" s="45">
        <v>45887</v>
      </c>
      <c r="O1909" s="54">
        <v>43785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22"/>
        <v>1</v>
      </c>
      <c r="Z1909" s="25" t="str">
        <f t="shared" si="223"/>
        <v>Monday</v>
      </c>
      <c r="AA1909" s="25" t="str">
        <f t="shared" si="224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hidden="1" x14ac:dyDescent="0.25">
      <c r="A1910" s="25">
        <f t="shared" si="227"/>
        <v>1909</v>
      </c>
      <c r="B1910" s="25" t="s">
        <v>2378</v>
      </c>
      <c r="C1910" s="45">
        <v>45877</v>
      </c>
      <c r="D1910" s="45">
        <v>45885</v>
      </c>
      <c r="E1910" s="8">
        <v>224</v>
      </c>
      <c r="F1910" s="8">
        <f t="shared" si="225"/>
        <v>19712</v>
      </c>
      <c r="G1910" s="54">
        <f t="shared" si="226"/>
        <v>19712</v>
      </c>
      <c r="H1910" s="25">
        <v>393512</v>
      </c>
      <c r="I1910" s="25" t="s">
        <v>3168</v>
      </c>
      <c r="J1910" s="25">
        <v>1</v>
      </c>
      <c r="K1910" s="25">
        <v>1</v>
      </c>
      <c r="L1910" s="25">
        <f t="shared" si="221"/>
        <v>0</v>
      </c>
      <c r="M1910" s="25" t="s">
        <v>2432</v>
      </c>
      <c r="N1910" s="45">
        <v>45887</v>
      </c>
      <c r="O1910" s="54">
        <v>33600</v>
      </c>
      <c r="P1910" s="25" t="s">
        <v>622</v>
      </c>
      <c r="Q1910" s="25">
        <v>58154519640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Hyderabad</v>
      </c>
      <c r="W1910" s="56"/>
      <c r="X1910" s="45">
        <v>45888</v>
      </c>
      <c r="Y1910" s="25">
        <f t="shared" si="222"/>
        <v>1</v>
      </c>
      <c r="Z1910" s="25" t="str">
        <f t="shared" si="223"/>
        <v>Monday</v>
      </c>
      <c r="AA1910" s="25" t="str">
        <f t="shared" si="224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hidden="1" x14ac:dyDescent="0.25">
      <c r="A1911" s="25">
        <f t="shared" si="227"/>
        <v>1910</v>
      </c>
      <c r="B1911" s="25" t="s">
        <v>2378</v>
      </c>
      <c r="C1911" s="45">
        <v>45877</v>
      </c>
      <c r="D1911" s="45">
        <v>45885</v>
      </c>
      <c r="E1911" s="8">
        <v>146.30000000000001</v>
      </c>
      <c r="F1911" s="8">
        <f t="shared" si="225"/>
        <v>12874.400000000001</v>
      </c>
      <c r="G1911" s="54">
        <f t="shared" si="226"/>
        <v>12874.400000000001</v>
      </c>
      <c r="H1911" s="25">
        <v>400134</v>
      </c>
      <c r="I1911" s="25" t="s">
        <v>2985</v>
      </c>
      <c r="J1911" s="25">
        <v>1</v>
      </c>
      <c r="K1911" s="25">
        <v>1</v>
      </c>
      <c r="L1911" s="25">
        <f t="shared" si="221"/>
        <v>0</v>
      </c>
      <c r="M1911" s="25" t="s">
        <v>2415</v>
      </c>
      <c r="N1911" s="45">
        <v>45887</v>
      </c>
      <c r="O1911" s="54">
        <v>17869.5</v>
      </c>
      <c r="P1911" s="25" t="s">
        <v>243</v>
      </c>
      <c r="Q1911" s="25">
        <v>58154518704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Mumbai</v>
      </c>
      <c r="W1911" s="56"/>
      <c r="X1911" s="45">
        <v>45888</v>
      </c>
      <c r="Y1911" s="25">
        <f t="shared" si="222"/>
        <v>1</v>
      </c>
      <c r="Z1911" s="25" t="str">
        <f t="shared" si="223"/>
        <v>Monday</v>
      </c>
      <c r="AA1911" s="25" t="str">
        <f t="shared" si="224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hidden="1" x14ac:dyDescent="0.25">
      <c r="A1912" s="25">
        <f t="shared" si="227"/>
        <v>1911</v>
      </c>
      <c r="B1912" s="25" t="s">
        <v>2378</v>
      </c>
      <c r="C1912" s="45">
        <v>45877</v>
      </c>
      <c r="D1912" s="45">
        <v>45885</v>
      </c>
      <c r="E1912" s="8">
        <v>42.7</v>
      </c>
      <c r="F1912" s="8">
        <f t="shared" si="225"/>
        <v>3757.6000000000004</v>
      </c>
      <c r="G1912" s="54">
        <f t="shared" si="226"/>
        <v>3757.6000000000004</v>
      </c>
      <c r="H1912" s="25">
        <v>400139</v>
      </c>
      <c r="I1912" s="25" t="s">
        <v>3169</v>
      </c>
      <c r="J1912" s="25">
        <v>1</v>
      </c>
      <c r="K1912" s="25">
        <v>1</v>
      </c>
      <c r="L1912" s="25">
        <f t="shared" si="221"/>
        <v>0</v>
      </c>
      <c r="M1912" s="25" t="s">
        <v>2501</v>
      </c>
      <c r="N1912" s="45">
        <v>45891</v>
      </c>
      <c r="O1912" s="54">
        <v>5215.5</v>
      </c>
      <c r="P1912" s="25" t="s">
        <v>43</v>
      </c>
      <c r="Q1912" s="25" t="s">
        <v>637</v>
      </c>
      <c r="R1912" s="25" t="s">
        <v>638</v>
      </c>
      <c r="S1912" s="3">
        <v>4</v>
      </c>
      <c r="T1912" s="55"/>
      <c r="U1912" s="25" t="s">
        <v>19</v>
      </c>
      <c r="V1912" s="25" t="str">
        <f>VLOOKUP(P1912,'Customer List'!B:C,2,)</f>
        <v>Faridabad</v>
      </c>
      <c r="W1912" s="56"/>
      <c r="X1912" s="45">
        <v>45891</v>
      </c>
      <c r="Y1912" s="25">
        <f t="shared" si="222"/>
        <v>0</v>
      </c>
      <c r="Z1912" s="25" t="str">
        <f t="shared" si="223"/>
        <v>Friday</v>
      </c>
      <c r="AA1912" s="25" t="str">
        <f t="shared" si="224"/>
        <v>Friday</v>
      </c>
      <c r="AB1912" s="25" t="str">
        <f>VLOOKUP(U1912,'Currency Sheet'!A:C,3,)</f>
        <v>DOLLAR</v>
      </c>
      <c r="AC1912" s="67" t="str">
        <f>VLOOKUP(P1912,'Customer List'!B:D,3,)</f>
        <v>Local</v>
      </c>
    </row>
    <row r="1913" spans="1:29" hidden="1" x14ac:dyDescent="0.25">
      <c r="A1913" s="25">
        <f t="shared" si="227"/>
        <v>1912</v>
      </c>
      <c r="B1913" s="25" t="s">
        <v>2378</v>
      </c>
      <c r="C1913" s="45">
        <v>45877</v>
      </c>
      <c r="D1913" s="45">
        <v>45885</v>
      </c>
      <c r="E1913" s="8">
        <v>168.7</v>
      </c>
      <c r="F1913" s="8">
        <f t="shared" si="225"/>
        <v>14845.599999999999</v>
      </c>
      <c r="G1913" s="54">
        <f t="shared" si="226"/>
        <v>14845.599999999999</v>
      </c>
      <c r="H1913" s="25">
        <v>400150</v>
      </c>
      <c r="I1913" s="25" t="s">
        <v>3170</v>
      </c>
      <c r="J1913" s="25">
        <v>1</v>
      </c>
      <c r="K1913" s="25">
        <v>1</v>
      </c>
      <c r="L1913" s="25">
        <f t="shared" si="221"/>
        <v>0</v>
      </c>
      <c r="M1913" s="25" t="s">
        <v>2416</v>
      </c>
      <c r="N1913" s="45">
        <v>45887</v>
      </c>
      <c r="O1913" s="54">
        <v>26148.5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22"/>
        <v>2</v>
      </c>
      <c r="Z1913" s="25" t="str">
        <f t="shared" si="223"/>
        <v>Monday</v>
      </c>
      <c r="AA1913" s="25" t="str">
        <f t="shared" si="224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hidden="1" x14ac:dyDescent="0.25">
      <c r="A1914" s="25">
        <f t="shared" si="227"/>
        <v>1913</v>
      </c>
      <c r="B1914" s="25" t="s">
        <v>2378</v>
      </c>
      <c r="C1914" s="45">
        <v>45877</v>
      </c>
      <c r="D1914" s="45">
        <v>45885</v>
      </c>
      <c r="E1914" s="8">
        <v>268.5</v>
      </c>
      <c r="F1914" s="8">
        <f t="shared" si="225"/>
        <v>23628</v>
      </c>
      <c r="G1914" s="54">
        <f t="shared" si="226"/>
        <v>23628</v>
      </c>
      <c r="H1914" s="25">
        <v>400260</v>
      </c>
      <c r="I1914" s="25" t="s">
        <v>2891</v>
      </c>
      <c r="J1914" s="25">
        <v>1</v>
      </c>
      <c r="K1914" s="25">
        <v>1</v>
      </c>
      <c r="L1914" s="25">
        <f t="shared" si="221"/>
        <v>0</v>
      </c>
      <c r="M1914" s="25" t="s">
        <v>2416</v>
      </c>
      <c r="N1914" s="45">
        <v>45887</v>
      </c>
      <c r="O1914" s="54">
        <v>38843</v>
      </c>
      <c r="P1914" s="25" t="s">
        <v>2053</v>
      </c>
      <c r="Q1914" s="25">
        <v>58154518030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Banglore</v>
      </c>
      <c r="W1914" s="56"/>
      <c r="X1914" s="45">
        <v>45889</v>
      </c>
      <c r="Y1914" s="25">
        <f t="shared" si="222"/>
        <v>2</v>
      </c>
      <c r="Z1914" s="25" t="str">
        <f t="shared" si="223"/>
        <v>Monday</v>
      </c>
      <c r="AA1914" s="25" t="str">
        <f t="shared" si="224"/>
        <v>Wednesday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hidden="1" x14ac:dyDescent="0.25">
      <c r="A1915" s="25">
        <f t="shared" si="227"/>
        <v>1914</v>
      </c>
      <c r="B1915" s="25" t="s">
        <v>2378</v>
      </c>
      <c r="C1915" s="45">
        <v>45877</v>
      </c>
      <c r="D1915" s="45">
        <v>45885</v>
      </c>
      <c r="E1915" s="8">
        <v>81.900000000000006</v>
      </c>
      <c r="F1915" s="8">
        <f t="shared" si="225"/>
        <v>7207.2000000000007</v>
      </c>
      <c r="G1915" s="54">
        <f t="shared" si="226"/>
        <v>14414.400000000001</v>
      </c>
      <c r="H1915" s="25">
        <v>401208</v>
      </c>
      <c r="I1915" s="25" t="s">
        <v>2992</v>
      </c>
      <c r="J1915" s="25">
        <v>2</v>
      </c>
      <c r="K1915" s="25">
        <v>2</v>
      </c>
      <c r="L1915" s="25">
        <f t="shared" si="221"/>
        <v>0</v>
      </c>
      <c r="M1915" s="25" t="s">
        <v>2431</v>
      </c>
      <c r="N1915" s="45">
        <v>45887</v>
      </c>
      <c r="O1915" s="54">
        <v>22230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22"/>
        <v>1</v>
      </c>
      <c r="Z1915" s="25" t="str">
        <f t="shared" si="223"/>
        <v>Monday</v>
      </c>
      <c r="AA1915" s="25" t="str">
        <f t="shared" si="224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hidden="1" x14ac:dyDescent="0.25">
      <c r="A1916" s="25">
        <f t="shared" si="227"/>
        <v>1915</v>
      </c>
      <c r="B1916" s="25" t="s">
        <v>2378</v>
      </c>
      <c r="C1916" s="45">
        <v>45877</v>
      </c>
      <c r="D1916" s="45">
        <v>45885</v>
      </c>
      <c r="E1916" s="8">
        <v>39.200000000000003</v>
      </c>
      <c r="F1916" s="8">
        <f t="shared" si="225"/>
        <v>3449.6000000000004</v>
      </c>
      <c r="G1916" s="54">
        <f t="shared" si="226"/>
        <v>3449.6000000000004</v>
      </c>
      <c r="H1916" s="25">
        <v>405203</v>
      </c>
      <c r="I1916" s="25" t="s">
        <v>1759</v>
      </c>
      <c r="J1916" s="25">
        <v>1</v>
      </c>
      <c r="K1916" s="25">
        <v>1</v>
      </c>
      <c r="L1916" s="25">
        <f t="shared" si="221"/>
        <v>0</v>
      </c>
      <c r="M1916" s="25" t="s">
        <v>2433</v>
      </c>
      <c r="N1916" s="45">
        <v>45887</v>
      </c>
      <c r="O1916" s="54">
        <v>5880</v>
      </c>
      <c r="P1916" s="25" t="s">
        <v>622</v>
      </c>
      <c r="Q1916" s="25">
        <v>58154519640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22"/>
        <v>1</v>
      </c>
      <c r="Z1916" s="25" t="str">
        <f t="shared" si="223"/>
        <v>Monday</v>
      </c>
      <c r="AA1916" s="25" t="str">
        <f t="shared" si="224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hidden="1" x14ac:dyDescent="0.25">
      <c r="A1917" s="25">
        <f t="shared" si="227"/>
        <v>1916</v>
      </c>
      <c r="B1917" s="25" t="s">
        <v>2378</v>
      </c>
      <c r="C1917" s="45">
        <v>45877</v>
      </c>
      <c r="D1917" s="45">
        <v>45885</v>
      </c>
      <c r="E1917" s="8">
        <v>185.5</v>
      </c>
      <c r="F1917" s="8">
        <f t="shared" si="225"/>
        <v>16324</v>
      </c>
      <c r="G1917" s="54">
        <f t="shared" si="226"/>
        <v>16324</v>
      </c>
      <c r="H1917" s="25">
        <v>405718</v>
      </c>
      <c r="I1917" s="25" t="s">
        <v>3053</v>
      </c>
      <c r="J1917" s="25">
        <v>1</v>
      </c>
      <c r="K1917" s="25">
        <v>1</v>
      </c>
      <c r="L1917" s="25">
        <f t="shared" si="221"/>
        <v>0</v>
      </c>
      <c r="M1917" s="25" t="s">
        <v>2424</v>
      </c>
      <c r="N1917" s="45">
        <v>45887</v>
      </c>
      <c r="O1917" s="54">
        <v>20140</v>
      </c>
      <c r="P1917" s="25" t="s">
        <v>841</v>
      </c>
      <c r="Q1917" s="25">
        <v>58154523350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22"/>
        <v>1</v>
      </c>
      <c r="Z1917" s="25" t="str">
        <f t="shared" si="223"/>
        <v>Monday</v>
      </c>
      <c r="AA1917" s="25" t="str">
        <f t="shared" si="224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hidden="1" x14ac:dyDescent="0.25">
      <c r="A1918" s="25">
        <f t="shared" si="227"/>
        <v>1917</v>
      </c>
      <c r="B1918" s="25" t="s">
        <v>2378</v>
      </c>
      <c r="C1918" s="45">
        <v>45877</v>
      </c>
      <c r="D1918" s="45">
        <v>45885</v>
      </c>
      <c r="E1918" s="8">
        <v>72.8</v>
      </c>
      <c r="F1918" s="8">
        <f t="shared" si="225"/>
        <v>6406.4</v>
      </c>
      <c r="G1918" s="54">
        <f t="shared" si="226"/>
        <v>6406.4</v>
      </c>
      <c r="H1918" s="25">
        <v>406421</v>
      </c>
      <c r="I1918" s="25" t="s">
        <v>3171</v>
      </c>
      <c r="J1918" s="25">
        <v>1</v>
      </c>
      <c r="K1918" s="25">
        <v>1</v>
      </c>
      <c r="L1918" s="25">
        <f t="shared" si="221"/>
        <v>0</v>
      </c>
      <c r="M1918" s="25" t="s">
        <v>2417</v>
      </c>
      <c r="N1918" s="45">
        <v>45887</v>
      </c>
      <c r="O1918" s="54">
        <v>11284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22"/>
        <v>2</v>
      </c>
      <c r="Z1918" s="25" t="str">
        <f t="shared" si="223"/>
        <v>Monday</v>
      </c>
      <c r="AA1918" s="25" t="str">
        <f t="shared" si="224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hidden="1" x14ac:dyDescent="0.25">
      <c r="A1919" s="25">
        <f t="shared" si="227"/>
        <v>1918</v>
      </c>
      <c r="B1919" s="25" t="s">
        <v>2378</v>
      </c>
      <c r="C1919" s="45">
        <v>45877</v>
      </c>
      <c r="D1919" s="45">
        <v>45885</v>
      </c>
      <c r="E1919" s="8">
        <v>135.80000000000001</v>
      </c>
      <c r="F1919" s="8">
        <f t="shared" si="225"/>
        <v>11950.400000000001</v>
      </c>
      <c r="G1919" s="54">
        <f t="shared" si="226"/>
        <v>11950.400000000001</v>
      </c>
      <c r="H1919" s="25">
        <v>407122</v>
      </c>
      <c r="I1919" s="25" t="s">
        <v>3172</v>
      </c>
      <c r="J1919" s="25">
        <v>1</v>
      </c>
      <c r="K1919" s="25">
        <v>1</v>
      </c>
      <c r="L1919" s="25">
        <f t="shared" si="221"/>
        <v>0</v>
      </c>
      <c r="M1919" s="25" t="s">
        <v>2417</v>
      </c>
      <c r="N1919" s="45">
        <v>45887</v>
      </c>
      <c r="O1919" s="54">
        <v>21049</v>
      </c>
      <c r="P1919" s="25" t="s">
        <v>1913</v>
      </c>
      <c r="Q1919" s="25" t="s">
        <v>2403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22"/>
        <v>2</v>
      </c>
      <c r="Z1919" s="25" t="str">
        <f t="shared" si="223"/>
        <v>Monday</v>
      </c>
      <c r="AA1919" s="25" t="str">
        <f t="shared" si="224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hidden="1" x14ac:dyDescent="0.25">
      <c r="A1920" s="25">
        <f t="shared" si="227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25"/>
        <v>4004</v>
      </c>
      <c r="G1920" s="54">
        <f t="shared" si="226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21"/>
        <v>0</v>
      </c>
      <c r="M1920" s="25" t="s">
        <v>2420</v>
      </c>
      <c r="N1920" s="45">
        <v>45887</v>
      </c>
      <c r="O1920" s="54">
        <v>6851</v>
      </c>
      <c r="P1920" s="25" t="s">
        <v>192</v>
      </c>
      <c r="Q1920" s="25" t="s">
        <v>2402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22"/>
        <v>2</v>
      </c>
      <c r="Z1920" s="25" t="str">
        <f t="shared" si="223"/>
        <v>Monday</v>
      </c>
      <c r="AA1920" s="25" t="str">
        <f t="shared" si="224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hidden="1" x14ac:dyDescent="0.25">
      <c r="A1921" s="25">
        <f t="shared" si="227"/>
        <v>1920</v>
      </c>
      <c r="B1921" s="25" t="s">
        <v>2378</v>
      </c>
      <c r="C1921" s="45">
        <v>45877</v>
      </c>
      <c r="D1921" s="45">
        <v>45885</v>
      </c>
      <c r="E1921" s="8">
        <v>45.5</v>
      </c>
      <c r="F1921" s="8">
        <f t="shared" si="225"/>
        <v>4004</v>
      </c>
      <c r="G1921" s="54">
        <f t="shared" si="226"/>
        <v>4004</v>
      </c>
      <c r="H1921" s="25">
        <v>420301</v>
      </c>
      <c r="I1921" s="25" t="s">
        <v>2903</v>
      </c>
      <c r="J1921" s="25">
        <v>1</v>
      </c>
      <c r="K1921" s="25">
        <v>1</v>
      </c>
      <c r="L1921" s="25">
        <f t="shared" si="221"/>
        <v>0</v>
      </c>
      <c r="M1921" s="25" t="s">
        <v>2444</v>
      </c>
      <c r="N1921" s="45">
        <v>45888</v>
      </c>
      <c r="O1921" s="54">
        <v>7052.5</v>
      </c>
      <c r="P1921" s="25" t="s">
        <v>2272</v>
      </c>
      <c r="Q1921" s="25">
        <v>58154569104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Chennai</v>
      </c>
      <c r="W1921" s="56"/>
      <c r="X1921" s="45">
        <v>45891</v>
      </c>
      <c r="Y1921" s="25">
        <f t="shared" si="222"/>
        <v>3</v>
      </c>
      <c r="Z1921" s="25" t="str">
        <f t="shared" si="223"/>
        <v>Tuesday</v>
      </c>
      <c r="AA1921" s="25" t="str">
        <f t="shared" si="224"/>
        <v>Friday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hidden="1" x14ac:dyDescent="0.25">
      <c r="A1922" s="25">
        <f t="shared" si="227"/>
        <v>1921</v>
      </c>
      <c r="B1922" s="25" t="s">
        <v>2378</v>
      </c>
      <c r="C1922" s="45">
        <v>45877</v>
      </c>
      <c r="D1922" s="45">
        <v>45885</v>
      </c>
      <c r="E1922" s="8">
        <v>144.19999999999999</v>
      </c>
      <c r="F1922" s="8">
        <f t="shared" si="225"/>
        <v>12689.599999999999</v>
      </c>
      <c r="G1922" s="54">
        <f t="shared" si="226"/>
        <v>12689.599999999999</v>
      </c>
      <c r="H1922" s="25">
        <v>420302</v>
      </c>
      <c r="I1922" s="25" t="s">
        <v>2903</v>
      </c>
      <c r="J1922" s="25">
        <v>1</v>
      </c>
      <c r="K1922" s="25">
        <v>1</v>
      </c>
      <c r="L1922" s="25">
        <f t="shared" si="221"/>
        <v>0</v>
      </c>
      <c r="M1922" s="25" t="s">
        <v>2414</v>
      </c>
      <c r="N1922" s="45">
        <v>45887</v>
      </c>
      <c r="O1922" s="54">
        <v>17613</v>
      </c>
      <c r="P1922" s="25" t="s">
        <v>243</v>
      </c>
      <c r="Q1922" s="25">
        <v>58154518704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Mumbai</v>
      </c>
      <c r="W1922" s="56"/>
      <c r="X1922" s="45">
        <v>45888</v>
      </c>
      <c r="Y1922" s="25">
        <f t="shared" si="222"/>
        <v>1</v>
      </c>
      <c r="Z1922" s="25" t="str">
        <f t="shared" si="223"/>
        <v>Monday</v>
      </c>
      <c r="AA1922" s="25" t="str">
        <f t="shared" si="224"/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hidden="1" x14ac:dyDescent="0.25">
      <c r="A1923" s="25">
        <f t="shared" si="227"/>
        <v>1922</v>
      </c>
      <c r="B1923" s="25" t="s">
        <v>2378</v>
      </c>
      <c r="C1923" s="45">
        <v>45877</v>
      </c>
      <c r="D1923" s="45">
        <v>45885</v>
      </c>
      <c r="E1923" s="8">
        <v>70.7</v>
      </c>
      <c r="F1923" s="8">
        <f t="shared" si="225"/>
        <v>6221.6</v>
      </c>
      <c r="G1923" s="54">
        <f t="shared" si="226"/>
        <v>12443.2</v>
      </c>
      <c r="H1923" s="25">
        <v>422301</v>
      </c>
      <c r="I1923" s="25" t="s">
        <v>2813</v>
      </c>
      <c r="J1923" s="25">
        <v>2</v>
      </c>
      <c r="K1923" s="25">
        <v>2</v>
      </c>
      <c r="L1923" s="25">
        <f t="shared" ref="L1923:L1986" si="228">J1923-K1923</f>
        <v>0</v>
      </c>
      <c r="M1923" s="25" t="s">
        <v>2431</v>
      </c>
      <c r="N1923" s="45">
        <v>45887</v>
      </c>
      <c r="O1923" s="54">
        <v>19190</v>
      </c>
      <c r="P1923" s="25" t="s">
        <v>622</v>
      </c>
      <c r="Q1923" s="25">
        <v>58154519640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Hyderabad</v>
      </c>
      <c r="W1923" s="56"/>
      <c r="X1923" s="45">
        <v>45888</v>
      </c>
      <c r="Y1923" s="25">
        <f t="shared" ref="Y1923:Y1986" si="229">IF(X1923="", "", X1923-N1923)</f>
        <v>1</v>
      </c>
      <c r="Z1923" s="25" t="str">
        <f t="shared" ref="Z1923:Z1986" si="230">IF(N1923="", "", TEXT(N1923, "dddd"))</f>
        <v>Monday</v>
      </c>
      <c r="AA1923" s="25" t="str">
        <f t="shared" ref="AA1923:AA1986" si="231">IF(X1923="", "", TEXT(X1923, "dddd"))</f>
        <v>Tuesday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hidden="1" x14ac:dyDescent="0.25">
      <c r="A1924" s="25">
        <f t="shared" si="227"/>
        <v>1923</v>
      </c>
      <c r="B1924" s="25" t="s">
        <v>2378</v>
      </c>
      <c r="C1924" s="45">
        <v>45877</v>
      </c>
      <c r="D1924" s="45">
        <v>45885</v>
      </c>
      <c r="E1924" s="8">
        <v>62.3</v>
      </c>
      <c r="F1924" s="8">
        <f t="shared" ref="F1924:F1987" si="232">IF(AB1924="DOLLAR",E1924*88,E1924)</f>
        <v>5482.4</v>
      </c>
      <c r="G1924" s="54">
        <f t="shared" si="226"/>
        <v>5482.4</v>
      </c>
      <c r="H1924" s="25">
        <v>423101</v>
      </c>
      <c r="I1924" s="25" t="s">
        <v>1270</v>
      </c>
      <c r="J1924" s="25">
        <v>1</v>
      </c>
      <c r="K1924" s="25">
        <v>1</v>
      </c>
      <c r="L1924" s="25">
        <f t="shared" si="228"/>
        <v>0</v>
      </c>
      <c r="M1924" s="25" t="s">
        <v>2554</v>
      </c>
      <c r="N1924" s="45">
        <v>45892</v>
      </c>
      <c r="O1924" s="54">
        <v>10346.25</v>
      </c>
      <c r="P1924" s="25" t="s">
        <v>2364</v>
      </c>
      <c r="Q1924" s="25">
        <v>58154749645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Pune</v>
      </c>
      <c r="W1924" s="56"/>
      <c r="X1924" s="45">
        <v>45894</v>
      </c>
      <c r="Y1924" s="25">
        <f t="shared" si="229"/>
        <v>2</v>
      </c>
      <c r="Z1924" s="25" t="str">
        <f t="shared" si="230"/>
        <v>Saturday</v>
      </c>
      <c r="AA1924" s="25" t="str">
        <f t="shared" si="231"/>
        <v>Monday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hidden="1" x14ac:dyDescent="0.25">
      <c r="A1925" s="25">
        <f t="shared" si="227"/>
        <v>1924</v>
      </c>
      <c r="B1925" s="25" t="s">
        <v>2378</v>
      </c>
      <c r="C1925" s="45">
        <v>45877</v>
      </c>
      <c r="D1925" s="45">
        <v>45885</v>
      </c>
      <c r="E1925" s="8">
        <v>234.5</v>
      </c>
      <c r="F1925" s="8">
        <f t="shared" si="232"/>
        <v>20636</v>
      </c>
      <c r="G1925" s="54">
        <f t="shared" ref="G1925:G1988" si="233">F1925*J1925</f>
        <v>41272</v>
      </c>
      <c r="H1925" s="25">
        <v>423104</v>
      </c>
      <c r="I1925" s="25" t="s">
        <v>1879</v>
      </c>
      <c r="J1925" s="25">
        <v>2</v>
      </c>
      <c r="K1925" s="25">
        <v>2</v>
      </c>
      <c r="L1925" s="25">
        <f t="shared" si="228"/>
        <v>0</v>
      </c>
      <c r="M1925" s="25" t="s">
        <v>2431</v>
      </c>
      <c r="N1925" s="45">
        <v>45887</v>
      </c>
      <c r="O1925" s="54">
        <v>63650</v>
      </c>
      <c r="P1925" s="25" t="s">
        <v>622</v>
      </c>
      <c r="Q1925" s="25">
        <v>58154519640</v>
      </c>
      <c r="R1925" s="25" t="s">
        <v>41</v>
      </c>
      <c r="S1925" s="3">
        <v>-20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si="229"/>
        <v>1</v>
      </c>
      <c r="Z1925" s="25" t="str">
        <f t="shared" si="230"/>
        <v>Monday</v>
      </c>
      <c r="AA1925" s="25" t="str">
        <f t="shared" si="231"/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hidden="1" x14ac:dyDescent="0.25">
      <c r="A1926" s="25">
        <f t="shared" ref="A1926:A1989" si="234">A1925+1</f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32"/>
        <v>10164</v>
      </c>
      <c r="G1926" s="54">
        <f t="shared" si="233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8"/>
        <v>0</v>
      </c>
      <c r="M1926" s="25" t="s">
        <v>2422</v>
      </c>
      <c r="N1926" s="45">
        <v>45887</v>
      </c>
      <c r="O1926" s="54">
        <v>17391</v>
      </c>
      <c r="P1926" s="25" t="s">
        <v>192</v>
      </c>
      <c r="Q1926" s="25" t="s">
        <v>2402</v>
      </c>
      <c r="R1926" s="25" t="s">
        <v>41</v>
      </c>
      <c r="S1926" s="3">
        <v>4</v>
      </c>
      <c r="T1926" s="55"/>
      <c r="U1926" s="25" t="s">
        <v>19</v>
      </c>
      <c r="V1926" s="25" t="str">
        <f>VLOOKUP(P1926,'Customer List'!B:C,2,)</f>
        <v>Chandigarh</v>
      </c>
      <c r="W1926" s="56"/>
      <c r="X1926" s="45">
        <v>45889</v>
      </c>
      <c r="Y1926" s="25">
        <f t="shared" si="229"/>
        <v>2</v>
      </c>
      <c r="Z1926" s="25" t="str">
        <f t="shared" si="230"/>
        <v>Monday</v>
      </c>
      <c r="AA1926" s="25" t="str">
        <f t="shared" si="231"/>
        <v>Wednesday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hidden="1" x14ac:dyDescent="0.25">
      <c r="A1927" s="25">
        <f t="shared" si="234"/>
        <v>1926</v>
      </c>
      <c r="B1927" s="25" t="s">
        <v>2378</v>
      </c>
      <c r="C1927" s="45">
        <v>45877</v>
      </c>
      <c r="D1927" s="45">
        <v>45885</v>
      </c>
      <c r="E1927" s="8">
        <v>115.5</v>
      </c>
      <c r="F1927" s="8">
        <f t="shared" si="232"/>
        <v>10164</v>
      </c>
      <c r="G1927" s="54">
        <f t="shared" si="233"/>
        <v>10164</v>
      </c>
      <c r="H1927" s="25">
        <v>424401</v>
      </c>
      <c r="I1927" s="25" t="s">
        <v>1347</v>
      </c>
      <c r="J1927" s="25">
        <v>1</v>
      </c>
      <c r="K1927" s="25">
        <v>1</v>
      </c>
      <c r="L1927" s="25">
        <f t="shared" si="228"/>
        <v>0</v>
      </c>
      <c r="M1927" s="25" t="s">
        <v>2501</v>
      </c>
      <c r="N1927" s="45">
        <v>45891</v>
      </c>
      <c r="O1927" s="54">
        <v>14107.5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9"/>
        <v>0</v>
      </c>
      <c r="Z1927" s="25" t="str">
        <f t="shared" si="230"/>
        <v>Friday</v>
      </c>
      <c r="AA1927" s="25" t="str">
        <f t="shared" si="231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hidden="1" x14ac:dyDescent="0.25">
      <c r="A1928" s="25">
        <f t="shared" si="234"/>
        <v>1927</v>
      </c>
      <c r="B1928" s="25" t="s">
        <v>2378</v>
      </c>
      <c r="C1928" s="45">
        <v>45877</v>
      </c>
      <c r="D1928" s="45">
        <v>45885</v>
      </c>
      <c r="E1928" s="8">
        <v>111.3</v>
      </c>
      <c r="F1928" s="8">
        <f t="shared" si="232"/>
        <v>9794.4</v>
      </c>
      <c r="G1928" s="54">
        <f t="shared" si="233"/>
        <v>9794.4</v>
      </c>
      <c r="H1928" s="25">
        <v>425401</v>
      </c>
      <c r="I1928" s="25" t="s">
        <v>3057</v>
      </c>
      <c r="J1928" s="25">
        <v>1</v>
      </c>
      <c r="K1928" s="25">
        <v>1</v>
      </c>
      <c r="L1928" s="25">
        <f t="shared" si="228"/>
        <v>0</v>
      </c>
      <c r="M1928" s="25" t="s">
        <v>2501</v>
      </c>
      <c r="N1928" s="45">
        <v>45891</v>
      </c>
      <c r="O1928" s="54">
        <v>13594.5</v>
      </c>
      <c r="P1928" s="25" t="s">
        <v>43</v>
      </c>
      <c r="Q1928" s="25" t="s">
        <v>637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Faridabad</v>
      </c>
      <c r="W1928" s="56"/>
      <c r="X1928" s="45">
        <v>45891</v>
      </c>
      <c r="Y1928" s="25">
        <f t="shared" si="229"/>
        <v>0</v>
      </c>
      <c r="Z1928" s="25" t="str">
        <f t="shared" si="230"/>
        <v>Friday</v>
      </c>
      <c r="AA1928" s="25" t="str">
        <f t="shared" si="231"/>
        <v>Friday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hidden="1" x14ac:dyDescent="0.25">
      <c r="A1929" s="25">
        <f t="shared" si="234"/>
        <v>1928</v>
      </c>
      <c r="B1929" s="25" t="s">
        <v>2378</v>
      </c>
      <c r="C1929" s="45">
        <v>45877</v>
      </c>
      <c r="D1929" s="45">
        <v>45885</v>
      </c>
      <c r="E1929" s="8">
        <v>185.5</v>
      </c>
      <c r="F1929" s="8">
        <f t="shared" si="232"/>
        <v>16324</v>
      </c>
      <c r="G1929" s="54">
        <f t="shared" si="233"/>
        <v>16324</v>
      </c>
      <c r="H1929" s="25">
        <v>432701</v>
      </c>
      <c r="I1929" s="25" t="s">
        <v>3173</v>
      </c>
      <c r="J1929" s="25">
        <v>1</v>
      </c>
      <c r="K1929" s="25">
        <v>1</v>
      </c>
      <c r="L1929" s="25">
        <f t="shared" si="228"/>
        <v>0</v>
      </c>
      <c r="M1929" s="25" t="s">
        <v>2450</v>
      </c>
      <c r="N1929" s="45">
        <v>45888</v>
      </c>
      <c r="O1929" s="54">
        <v>0</v>
      </c>
      <c r="P1929" s="25" t="s">
        <v>17</v>
      </c>
      <c r="Q1929" s="25" t="s">
        <v>2078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9"/>
        <v>0</v>
      </c>
      <c r="Z1929" s="25" t="str">
        <f t="shared" si="230"/>
        <v>Tuesday</v>
      </c>
      <c r="AA1929" s="25" t="str">
        <f t="shared" si="231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hidden="1" x14ac:dyDescent="0.25">
      <c r="A1930" s="25">
        <f t="shared" si="234"/>
        <v>1929</v>
      </c>
      <c r="B1930" s="25" t="s">
        <v>2378</v>
      </c>
      <c r="C1930" s="45">
        <v>45877</v>
      </c>
      <c r="D1930" s="45">
        <v>45885</v>
      </c>
      <c r="E1930" s="8">
        <v>86.8</v>
      </c>
      <c r="F1930" s="8">
        <f t="shared" si="232"/>
        <v>7638.4</v>
      </c>
      <c r="G1930" s="54">
        <f t="shared" si="233"/>
        <v>7638.4</v>
      </c>
      <c r="H1930" s="25">
        <v>502517</v>
      </c>
      <c r="I1930" s="25" t="s">
        <v>1773</v>
      </c>
      <c r="J1930" s="25">
        <v>1</v>
      </c>
      <c r="K1930" s="25">
        <v>1</v>
      </c>
      <c r="L1930" s="25">
        <f t="shared" si="228"/>
        <v>0</v>
      </c>
      <c r="M1930" s="25" t="s">
        <v>2451</v>
      </c>
      <c r="N1930" s="45">
        <v>45888</v>
      </c>
      <c r="O1930" s="54">
        <v>0</v>
      </c>
      <c r="P1930" s="25" t="s">
        <v>131</v>
      </c>
      <c r="Q1930" s="25" t="s">
        <v>2078</v>
      </c>
      <c r="R1930" s="25" t="s">
        <v>725</v>
      </c>
      <c r="S1930" s="3">
        <v>4</v>
      </c>
      <c r="T1930" s="55"/>
      <c r="U1930" s="25" t="s">
        <v>19</v>
      </c>
      <c r="V1930" s="25" t="str">
        <f>VLOOKUP(P1930,'Customer List'!B:C,2,)</f>
        <v>Delhi</v>
      </c>
      <c r="W1930" s="56"/>
      <c r="X1930" s="45">
        <v>45888</v>
      </c>
      <c r="Y1930" s="25">
        <f t="shared" si="229"/>
        <v>0</v>
      </c>
      <c r="Z1930" s="25" t="str">
        <f t="shared" si="230"/>
        <v>Tuesday</v>
      </c>
      <c r="AA1930" s="25" t="str">
        <f t="shared" si="231"/>
        <v>Tuesday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hidden="1" x14ac:dyDescent="0.25">
      <c r="A1931" s="25">
        <f t="shared" si="234"/>
        <v>1930</v>
      </c>
      <c r="B1931" s="25" t="s">
        <v>2378</v>
      </c>
      <c r="C1931" s="45">
        <v>45877</v>
      </c>
      <c r="D1931" s="45">
        <v>45885</v>
      </c>
      <c r="E1931" s="8">
        <v>58.1</v>
      </c>
      <c r="F1931" s="8">
        <f t="shared" si="232"/>
        <v>5112.8</v>
      </c>
      <c r="G1931" s="54">
        <f t="shared" si="233"/>
        <v>5112.8</v>
      </c>
      <c r="H1931" s="25">
        <v>503807</v>
      </c>
      <c r="I1931" s="25" t="s">
        <v>1618</v>
      </c>
      <c r="J1931" s="25">
        <v>1</v>
      </c>
      <c r="K1931" s="25">
        <v>1</v>
      </c>
      <c r="L1931" s="25">
        <f t="shared" si="228"/>
        <v>0</v>
      </c>
      <c r="M1931" s="25" t="s">
        <v>2501</v>
      </c>
      <c r="N1931" s="45">
        <v>45891</v>
      </c>
      <c r="O1931" s="54">
        <v>7096.5</v>
      </c>
      <c r="P1931" s="25" t="s">
        <v>43</v>
      </c>
      <c r="Q1931" s="25" t="s">
        <v>637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Faridabad</v>
      </c>
      <c r="W1931" s="56"/>
      <c r="X1931" s="45">
        <v>45891</v>
      </c>
      <c r="Y1931" s="25">
        <f t="shared" si="229"/>
        <v>0</v>
      </c>
      <c r="Z1931" s="25" t="str">
        <f t="shared" si="230"/>
        <v>Friday</v>
      </c>
      <c r="AA1931" s="25" t="str">
        <f t="shared" si="231"/>
        <v>Friday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hidden="1" x14ac:dyDescent="0.25">
      <c r="A1932" s="25">
        <f t="shared" si="234"/>
        <v>1931</v>
      </c>
      <c r="B1932" s="25" t="s">
        <v>2378</v>
      </c>
      <c r="C1932" s="45">
        <v>45877</v>
      </c>
      <c r="D1932" s="45">
        <v>45885</v>
      </c>
      <c r="E1932" s="8">
        <v>204.75</v>
      </c>
      <c r="F1932" s="8">
        <f t="shared" si="232"/>
        <v>18018</v>
      </c>
      <c r="G1932" s="54">
        <f t="shared" si="233"/>
        <v>18018</v>
      </c>
      <c r="H1932" s="25">
        <v>504133</v>
      </c>
      <c r="I1932" s="25" t="s">
        <v>233</v>
      </c>
      <c r="J1932" s="25">
        <v>1</v>
      </c>
      <c r="K1932" s="25">
        <v>1</v>
      </c>
      <c r="L1932" s="25">
        <f t="shared" si="228"/>
        <v>0</v>
      </c>
      <c r="M1932" s="25" t="s">
        <v>2455</v>
      </c>
      <c r="N1932" s="45">
        <v>45888</v>
      </c>
      <c r="O1932" s="54">
        <v>20748</v>
      </c>
      <c r="P1932" s="25" t="s">
        <v>17</v>
      </c>
      <c r="Q1932" s="25" t="s">
        <v>2078</v>
      </c>
      <c r="R1932" s="25" t="s">
        <v>638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29"/>
        <v>0</v>
      </c>
      <c r="Z1932" s="25" t="str">
        <f t="shared" si="230"/>
        <v>Tuesday</v>
      </c>
      <c r="AA1932" s="25" t="str">
        <f t="shared" si="231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hidden="1" x14ac:dyDescent="0.25">
      <c r="A1933" s="25">
        <f t="shared" si="234"/>
        <v>1932</v>
      </c>
      <c r="B1933" s="25" t="s">
        <v>2378</v>
      </c>
      <c r="C1933" s="45">
        <v>45877</v>
      </c>
      <c r="D1933" s="45">
        <v>45885</v>
      </c>
      <c r="E1933" s="8">
        <v>67.2</v>
      </c>
      <c r="F1933" s="8">
        <f t="shared" si="232"/>
        <v>5913.6</v>
      </c>
      <c r="G1933" s="54">
        <f t="shared" si="233"/>
        <v>5913.6</v>
      </c>
      <c r="H1933" s="25">
        <v>504303</v>
      </c>
      <c r="I1933" s="25" t="s">
        <v>3174</v>
      </c>
      <c r="J1933" s="25">
        <v>1</v>
      </c>
      <c r="K1933" s="25">
        <v>1</v>
      </c>
      <c r="L1933" s="25">
        <f t="shared" si="228"/>
        <v>0</v>
      </c>
      <c r="M1933" s="25" t="s">
        <v>2501</v>
      </c>
      <c r="N1933" s="45">
        <v>45891</v>
      </c>
      <c r="O1933" s="54">
        <v>8208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 t="s">
        <v>2502</v>
      </c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29"/>
        <v>0</v>
      </c>
      <c r="Z1933" s="25" t="str">
        <f t="shared" si="230"/>
        <v>Friday</v>
      </c>
      <c r="AA1933" s="25" t="str">
        <f t="shared" si="231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hidden="1" x14ac:dyDescent="0.25">
      <c r="A1934" s="25">
        <f t="shared" si="234"/>
        <v>1933</v>
      </c>
      <c r="B1934" s="25" t="s">
        <v>2378</v>
      </c>
      <c r="C1934" s="45">
        <v>45877</v>
      </c>
      <c r="D1934" s="45">
        <v>45885</v>
      </c>
      <c r="E1934" s="8">
        <v>137.9</v>
      </c>
      <c r="F1934" s="8">
        <f t="shared" si="232"/>
        <v>12135.2</v>
      </c>
      <c r="G1934" s="54">
        <f t="shared" si="233"/>
        <v>12135.2</v>
      </c>
      <c r="H1934" s="25">
        <v>505006</v>
      </c>
      <c r="I1934" s="25" t="s">
        <v>3175</v>
      </c>
      <c r="J1934" s="25">
        <v>1</v>
      </c>
      <c r="K1934" s="25">
        <v>1</v>
      </c>
      <c r="L1934" s="25">
        <f t="shared" si="228"/>
        <v>0</v>
      </c>
      <c r="M1934" s="25" t="s">
        <v>2455</v>
      </c>
      <c r="N1934" s="45">
        <v>45888</v>
      </c>
      <c r="O1934" s="54">
        <v>14972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29"/>
        <v>0</v>
      </c>
      <c r="Z1934" s="25" t="str">
        <f t="shared" si="230"/>
        <v>Tuesday</v>
      </c>
      <c r="AA1934" s="25" t="str">
        <f t="shared" si="231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hidden="1" x14ac:dyDescent="0.25">
      <c r="A1935" s="25">
        <f t="shared" si="234"/>
        <v>1934</v>
      </c>
      <c r="B1935" s="25" t="s">
        <v>2378</v>
      </c>
      <c r="C1935" s="45">
        <v>45877</v>
      </c>
      <c r="D1935" s="45">
        <v>45885</v>
      </c>
      <c r="E1935" s="8">
        <v>176.4</v>
      </c>
      <c r="F1935" s="8">
        <f t="shared" si="232"/>
        <v>15523.2</v>
      </c>
      <c r="G1935" s="54">
        <f t="shared" si="233"/>
        <v>15523.2</v>
      </c>
      <c r="H1935" s="25">
        <v>505814</v>
      </c>
      <c r="I1935" s="25" t="s">
        <v>1657</v>
      </c>
      <c r="J1935" s="25">
        <v>1</v>
      </c>
      <c r="K1935" s="25">
        <v>1</v>
      </c>
      <c r="L1935" s="25">
        <f t="shared" si="228"/>
        <v>0</v>
      </c>
      <c r="M1935" s="25" t="s">
        <v>2554</v>
      </c>
      <c r="N1935" s="45">
        <v>45892</v>
      </c>
      <c r="O1935" s="54">
        <v>29295</v>
      </c>
      <c r="P1935" s="25" t="s">
        <v>2364</v>
      </c>
      <c r="Q1935" s="25">
        <v>58154749645</v>
      </c>
      <c r="R1935" s="25" t="s">
        <v>41</v>
      </c>
      <c r="S1935" s="3">
        <v>4</v>
      </c>
      <c r="T1935" s="55"/>
      <c r="U1935" s="25" t="s">
        <v>19</v>
      </c>
      <c r="V1935" s="25" t="str">
        <f>VLOOKUP(P1935,'Customer List'!B:C,2,)</f>
        <v>Pune</v>
      </c>
      <c r="W1935" s="56"/>
      <c r="X1935" s="45">
        <v>45894</v>
      </c>
      <c r="Y1935" s="25">
        <f t="shared" si="229"/>
        <v>2</v>
      </c>
      <c r="Z1935" s="25" t="str">
        <f t="shared" si="230"/>
        <v>Saturday</v>
      </c>
      <c r="AA1935" s="25" t="str">
        <f t="shared" si="231"/>
        <v>Monday</v>
      </c>
      <c r="AB1935" s="25" t="str">
        <f>VLOOKUP(U1935,'Currency Sheet'!A:C,3,)</f>
        <v>DOLLAR</v>
      </c>
      <c r="AC1935" s="67" t="str">
        <f>VLOOKUP(P1935,'Customer List'!B:D,3,)</f>
        <v>OutStation</v>
      </c>
    </row>
    <row r="1936" spans="1:29" hidden="1" x14ac:dyDescent="0.25">
      <c r="A1936" s="25">
        <f t="shared" si="234"/>
        <v>1935</v>
      </c>
      <c r="B1936" s="25" t="s">
        <v>2378</v>
      </c>
      <c r="C1936" s="45">
        <v>45877</v>
      </c>
      <c r="D1936" s="45">
        <v>45885</v>
      </c>
      <c r="E1936" s="8">
        <v>104.3</v>
      </c>
      <c r="F1936" s="8">
        <f t="shared" si="232"/>
        <v>9178.4</v>
      </c>
      <c r="G1936" s="54">
        <f t="shared" si="233"/>
        <v>9178.4</v>
      </c>
      <c r="H1936" s="25">
        <v>505834</v>
      </c>
      <c r="I1936" s="25" t="s">
        <v>1521</v>
      </c>
      <c r="J1936" s="25">
        <v>1</v>
      </c>
      <c r="K1936" s="25">
        <v>1</v>
      </c>
      <c r="L1936" s="25">
        <f t="shared" si="228"/>
        <v>0</v>
      </c>
      <c r="M1936" s="25" t="s">
        <v>2781</v>
      </c>
      <c r="N1936" s="45">
        <v>45897</v>
      </c>
      <c r="O1936" s="54">
        <v>20785.5</v>
      </c>
      <c r="P1936" s="25" t="s">
        <v>626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45897</v>
      </c>
      <c r="Y1936" s="25">
        <f t="shared" si="229"/>
        <v>0</v>
      </c>
      <c r="Z1936" s="25" t="str">
        <f t="shared" si="230"/>
        <v>Thursday</v>
      </c>
      <c r="AA1936" s="25" t="str">
        <f t="shared" si="231"/>
        <v>Thursday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hidden="1" x14ac:dyDescent="0.25">
      <c r="A1937" s="25">
        <f t="shared" si="234"/>
        <v>1936</v>
      </c>
      <c r="B1937" s="25" t="s">
        <v>2378</v>
      </c>
      <c r="C1937" s="45">
        <v>45877</v>
      </c>
      <c r="D1937" s="45">
        <v>45885</v>
      </c>
      <c r="E1937" s="8">
        <v>177.75</v>
      </c>
      <c r="F1937" s="8">
        <f t="shared" si="232"/>
        <v>15642</v>
      </c>
      <c r="G1937" s="54">
        <f t="shared" si="233"/>
        <v>15642</v>
      </c>
      <c r="H1937" s="25">
        <v>505837</v>
      </c>
      <c r="I1937" s="25" t="s">
        <v>3176</v>
      </c>
      <c r="J1937" s="25">
        <v>1</v>
      </c>
      <c r="K1937" s="25">
        <v>1</v>
      </c>
      <c r="L1937" s="25">
        <f t="shared" si="228"/>
        <v>0</v>
      </c>
      <c r="M1937" s="25" t="s">
        <v>2501</v>
      </c>
      <c r="N1937" s="45">
        <v>45891</v>
      </c>
      <c r="O1937" s="54">
        <v>20263.5</v>
      </c>
      <c r="P1937" s="25" t="s">
        <v>43</v>
      </c>
      <c r="Q1937" s="25" t="s">
        <v>637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Faridabad</v>
      </c>
      <c r="W1937" s="56"/>
      <c r="X1937" s="45">
        <v>45891</v>
      </c>
      <c r="Y1937" s="25">
        <f t="shared" si="229"/>
        <v>0</v>
      </c>
      <c r="Z1937" s="25" t="str">
        <f t="shared" si="230"/>
        <v>Friday</v>
      </c>
      <c r="AA1937" s="25" t="str">
        <f t="shared" si="231"/>
        <v>Friday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hidden="1" x14ac:dyDescent="0.25">
      <c r="A1938" s="25">
        <f t="shared" si="234"/>
        <v>1937</v>
      </c>
      <c r="B1938" s="25" t="s">
        <v>2378</v>
      </c>
      <c r="C1938" s="45">
        <v>45877</v>
      </c>
      <c r="D1938" s="45">
        <v>45885</v>
      </c>
      <c r="E1938" s="8">
        <v>169.5</v>
      </c>
      <c r="F1938" s="8">
        <f t="shared" si="232"/>
        <v>14916</v>
      </c>
      <c r="G1938" s="54">
        <f t="shared" si="233"/>
        <v>14916</v>
      </c>
      <c r="H1938" s="25">
        <v>506329</v>
      </c>
      <c r="I1938" s="25" t="s">
        <v>3177</v>
      </c>
      <c r="J1938" s="25">
        <v>1</v>
      </c>
      <c r="K1938" s="25">
        <v>1</v>
      </c>
      <c r="L1938" s="25">
        <f t="shared" si="228"/>
        <v>0</v>
      </c>
      <c r="M1938" s="25" t="s">
        <v>2455</v>
      </c>
      <c r="N1938" s="45">
        <v>45888</v>
      </c>
      <c r="O1938" s="54">
        <v>17176</v>
      </c>
      <c r="P1938" s="25" t="s">
        <v>17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45888</v>
      </c>
      <c r="Y1938" s="25">
        <f t="shared" si="229"/>
        <v>0</v>
      </c>
      <c r="Z1938" s="25" t="str">
        <f t="shared" si="230"/>
        <v>Tuesday</v>
      </c>
      <c r="AA1938" s="25" t="str">
        <f t="shared" si="231"/>
        <v>Tuesday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hidden="1" x14ac:dyDescent="0.25">
      <c r="A1939" s="25">
        <f t="shared" si="234"/>
        <v>1938</v>
      </c>
      <c r="B1939" s="25" t="s">
        <v>2378</v>
      </c>
      <c r="C1939" s="45">
        <v>45877</v>
      </c>
      <c r="D1939" s="45">
        <v>45885</v>
      </c>
      <c r="E1939" s="8">
        <v>194.25</v>
      </c>
      <c r="F1939" s="8">
        <f t="shared" si="232"/>
        <v>17094</v>
      </c>
      <c r="G1939" s="54">
        <f t="shared" si="233"/>
        <v>17094</v>
      </c>
      <c r="H1939" s="25">
        <v>506933</v>
      </c>
      <c r="I1939" s="25" t="s">
        <v>3178</v>
      </c>
      <c r="J1939" s="25">
        <v>1</v>
      </c>
      <c r="K1939" s="25">
        <v>1</v>
      </c>
      <c r="L1939" s="25">
        <f t="shared" si="228"/>
        <v>0</v>
      </c>
      <c r="M1939" s="25" t="s">
        <v>2501</v>
      </c>
      <c r="N1939" s="45">
        <v>45891</v>
      </c>
      <c r="O1939" s="54">
        <v>22144.5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29"/>
        <v>0</v>
      </c>
      <c r="Z1939" s="25" t="str">
        <f t="shared" si="230"/>
        <v>Friday</v>
      </c>
      <c r="AA1939" s="25" t="str">
        <f t="shared" si="231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hidden="1" x14ac:dyDescent="0.25">
      <c r="A1940" s="25">
        <f t="shared" si="234"/>
        <v>1939</v>
      </c>
      <c r="B1940" s="25" t="s">
        <v>2378</v>
      </c>
      <c r="C1940" s="45">
        <v>45877</v>
      </c>
      <c r="D1940" s="45">
        <v>45885</v>
      </c>
      <c r="E1940" s="8">
        <v>152.6</v>
      </c>
      <c r="F1940" s="8">
        <f t="shared" si="232"/>
        <v>13428.8</v>
      </c>
      <c r="G1940" s="54">
        <f t="shared" si="233"/>
        <v>13428.8</v>
      </c>
      <c r="H1940" s="25">
        <v>530203</v>
      </c>
      <c r="I1940" s="25" t="s">
        <v>3179</v>
      </c>
      <c r="J1940" s="25">
        <v>1</v>
      </c>
      <c r="K1940" s="25">
        <v>1</v>
      </c>
      <c r="L1940" s="25">
        <f t="shared" si="228"/>
        <v>0</v>
      </c>
      <c r="M1940" s="25" t="s">
        <v>2427</v>
      </c>
      <c r="N1940" s="45">
        <v>45887</v>
      </c>
      <c r="O1940" s="54">
        <v>70959</v>
      </c>
      <c r="P1940" s="25" t="s">
        <v>631</v>
      </c>
      <c r="Q1940" s="25">
        <v>58154518203</v>
      </c>
      <c r="R1940" s="25" t="s">
        <v>41</v>
      </c>
      <c r="S1940" s="3">
        <v>4</v>
      </c>
      <c r="T1940" s="55"/>
      <c r="U1940" s="25" t="s">
        <v>19</v>
      </c>
      <c r="V1940" s="25" t="str">
        <f>VLOOKUP(P1940,'Customer List'!B:C,2,)</f>
        <v>Telangana</v>
      </c>
      <c r="W1940" s="56"/>
      <c r="X1940" s="45">
        <v>45888</v>
      </c>
      <c r="Y1940" s="25">
        <f t="shared" si="229"/>
        <v>1</v>
      </c>
      <c r="Z1940" s="25" t="str">
        <f t="shared" si="230"/>
        <v>Monday</v>
      </c>
      <c r="AA1940" s="25" t="str">
        <f t="shared" si="231"/>
        <v>Tuesday</v>
      </c>
      <c r="AB1940" s="25" t="str">
        <f>VLOOKUP(U1940,'Currency Sheet'!A:C,3,)</f>
        <v>DOLLAR</v>
      </c>
      <c r="AC1940" s="67" t="str">
        <f>VLOOKUP(P1940,'Customer List'!B:D,3,)</f>
        <v>OutStation</v>
      </c>
    </row>
    <row r="1941" spans="1:29" hidden="1" x14ac:dyDescent="0.25">
      <c r="A1941" s="25">
        <f t="shared" si="234"/>
        <v>1940</v>
      </c>
      <c r="B1941" s="25" t="s">
        <v>2378</v>
      </c>
      <c r="C1941" s="45">
        <v>45877</v>
      </c>
      <c r="D1941" s="45">
        <v>45885</v>
      </c>
      <c r="E1941" s="8">
        <v>143.5</v>
      </c>
      <c r="F1941" s="8">
        <f t="shared" si="232"/>
        <v>12628</v>
      </c>
      <c r="G1941" s="54">
        <f t="shared" si="233"/>
        <v>12628</v>
      </c>
      <c r="H1941" s="25">
        <v>606555</v>
      </c>
      <c r="I1941" s="25" t="s">
        <v>3180</v>
      </c>
      <c r="J1941" s="25">
        <v>1</v>
      </c>
      <c r="K1941" s="25">
        <v>1</v>
      </c>
      <c r="L1941" s="25">
        <f t="shared" si="228"/>
        <v>0</v>
      </c>
      <c r="M1941" s="25" t="s">
        <v>2501</v>
      </c>
      <c r="N1941" s="45">
        <v>45891</v>
      </c>
      <c r="O1941" s="54">
        <v>17527.5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29"/>
        <v>0</v>
      </c>
      <c r="Z1941" s="25" t="str">
        <f t="shared" si="230"/>
        <v>Friday</v>
      </c>
      <c r="AA1941" s="25" t="str">
        <f t="shared" si="231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hidden="1" x14ac:dyDescent="0.25">
      <c r="A1942" s="25">
        <f t="shared" si="234"/>
        <v>1941</v>
      </c>
      <c r="B1942" s="25" t="s">
        <v>2378</v>
      </c>
      <c r="C1942" s="45">
        <v>45877</v>
      </c>
      <c r="D1942" s="45">
        <v>45885</v>
      </c>
      <c r="E1942" s="8">
        <v>119.7</v>
      </c>
      <c r="F1942" s="8">
        <f t="shared" si="232"/>
        <v>10533.6</v>
      </c>
      <c r="G1942" s="54">
        <f t="shared" si="233"/>
        <v>10533.6</v>
      </c>
      <c r="H1942" s="25">
        <v>644823</v>
      </c>
      <c r="I1942" s="25" t="s">
        <v>3181</v>
      </c>
      <c r="J1942" s="25">
        <v>1</v>
      </c>
      <c r="K1942" s="25">
        <v>1</v>
      </c>
      <c r="L1942" s="25">
        <f t="shared" si="228"/>
        <v>0</v>
      </c>
      <c r="M1942" s="25" t="s">
        <v>2418</v>
      </c>
      <c r="N1942" s="45">
        <v>45887</v>
      </c>
      <c r="O1942" s="25">
        <v>19878.75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9"/>
        <v>2</v>
      </c>
      <c r="Z1942" s="25" t="str">
        <f t="shared" si="230"/>
        <v>Monday</v>
      </c>
      <c r="AA1942" s="25" t="str">
        <f t="shared" si="231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hidden="1" x14ac:dyDescent="0.25">
      <c r="A1943" s="25">
        <f t="shared" si="234"/>
        <v>1942</v>
      </c>
      <c r="B1943" s="25" t="s">
        <v>2378</v>
      </c>
      <c r="C1943" s="45">
        <v>45877</v>
      </c>
      <c r="D1943" s="45">
        <v>45885</v>
      </c>
      <c r="E1943" s="8">
        <v>107.1</v>
      </c>
      <c r="F1943" s="8">
        <f t="shared" si="232"/>
        <v>9424.7999999999993</v>
      </c>
      <c r="G1943" s="54">
        <f t="shared" si="233"/>
        <v>9424.7999999999993</v>
      </c>
      <c r="H1943" s="25">
        <v>652403</v>
      </c>
      <c r="I1943" s="25" t="s">
        <v>2919</v>
      </c>
      <c r="J1943" s="25">
        <v>1</v>
      </c>
      <c r="K1943" s="25">
        <v>1</v>
      </c>
      <c r="L1943" s="25">
        <f t="shared" si="228"/>
        <v>0</v>
      </c>
      <c r="M1943" s="25" t="s">
        <v>2418</v>
      </c>
      <c r="N1943" s="45">
        <v>45887</v>
      </c>
      <c r="O1943" s="25">
        <v>17786.25</v>
      </c>
      <c r="P1943" s="25" t="s">
        <v>2290</v>
      </c>
      <c r="Q1943" s="25">
        <v>58154518892</v>
      </c>
      <c r="R1943" s="25" t="s">
        <v>41</v>
      </c>
      <c r="S1943" s="3">
        <v>4</v>
      </c>
      <c r="T1943" s="55"/>
      <c r="U1943" s="25" t="s">
        <v>19</v>
      </c>
      <c r="V1943" s="25" t="str">
        <f>VLOOKUP(P1943,'Customer List'!B:C,2,)</f>
        <v>BANGALORE</v>
      </c>
      <c r="W1943" s="56"/>
      <c r="X1943" s="45">
        <v>45889</v>
      </c>
      <c r="Y1943" s="25">
        <f t="shared" si="229"/>
        <v>2</v>
      </c>
      <c r="Z1943" s="25" t="str">
        <f t="shared" si="230"/>
        <v>Monday</v>
      </c>
      <c r="AA1943" s="25" t="str">
        <f t="shared" si="231"/>
        <v>Wednesday</v>
      </c>
      <c r="AB1943" s="25" t="str">
        <f>VLOOKUP(U1943,'Currency Sheet'!A:C,3,)</f>
        <v>DOLLAR</v>
      </c>
      <c r="AC1943" s="67" t="str">
        <f>VLOOKUP(P1943,'Customer List'!B:D,3,)</f>
        <v>OutStation</v>
      </c>
    </row>
    <row r="1944" spans="1:29" hidden="1" x14ac:dyDescent="0.25">
      <c r="A1944" s="25">
        <f t="shared" si="234"/>
        <v>1943</v>
      </c>
      <c r="B1944" s="25" t="s">
        <v>2378</v>
      </c>
      <c r="C1944" s="45">
        <v>45877</v>
      </c>
      <c r="D1944" s="45">
        <v>45885</v>
      </c>
      <c r="E1944" s="8">
        <v>102.9</v>
      </c>
      <c r="F1944" s="8">
        <f t="shared" si="232"/>
        <v>9055.2000000000007</v>
      </c>
      <c r="G1944" s="54">
        <f t="shared" si="233"/>
        <v>9055.2000000000007</v>
      </c>
      <c r="H1944" s="25">
        <v>675503</v>
      </c>
      <c r="I1944" s="25" t="s">
        <v>3182</v>
      </c>
      <c r="J1944" s="25">
        <v>1</v>
      </c>
      <c r="K1944" s="25">
        <v>1</v>
      </c>
      <c r="L1944" s="25">
        <f t="shared" si="228"/>
        <v>0</v>
      </c>
      <c r="M1944" s="25" t="s">
        <v>2501</v>
      </c>
      <c r="N1944" s="45">
        <v>45891</v>
      </c>
      <c r="O1944" s="54">
        <v>12568.5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9"/>
        <v>0</v>
      </c>
      <c r="Z1944" s="25" t="str">
        <f t="shared" si="230"/>
        <v>Friday</v>
      </c>
      <c r="AA1944" s="25" t="str">
        <f t="shared" si="231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hidden="1" x14ac:dyDescent="0.25">
      <c r="A1945" s="25">
        <f t="shared" si="234"/>
        <v>1944</v>
      </c>
      <c r="B1945" s="25" t="s">
        <v>2378</v>
      </c>
      <c r="C1945" s="45">
        <v>45877</v>
      </c>
      <c r="D1945" s="45">
        <v>45885</v>
      </c>
      <c r="E1945" s="8">
        <v>111.3</v>
      </c>
      <c r="F1945" s="8">
        <f t="shared" si="232"/>
        <v>9794.4</v>
      </c>
      <c r="G1945" s="54">
        <f t="shared" si="233"/>
        <v>9794.4</v>
      </c>
      <c r="H1945" s="25">
        <v>690203</v>
      </c>
      <c r="I1945" s="25" t="s">
        <v>3183</v>
      </c>
      <c r="J1945" s="25">
        <v>1</v>
      </c>
      <c r="K1945" s="25">
        <v>1</v>
      </c>
      <c r="L1945" s="25">
        <f t="shared" si="228"/>
        <v>0</v>
      </c>
      <c r="M1945" s="25" t="s">
        <v>2501</v>
      </c>
      <c r="N1945" s="45">
        <v>45891</v>
      </c>
      <c r="O1945" s="54">
        <v>13594.5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9"/>
        <v>0</v>
      </c>
      <c r="Z1945" s="25" t="str">
        <f t="shared" si="230"/>
        <v>Friday</v>
      </c>
      <c r="AA1945" s="25" t="str">
        <f t="shared" si="231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hidden="1" x14ac:dyDescent="0.25">
      <c r="A1946" s="25">
        <f t="shared" si="234"/>
        <v>1945</v>
      </c>
      <c r="B1946" s="25" t="s">
        <v>2378</v>
      </c>
      <c r="C1946" s="45">
        <v>45877</v>
      </c>
      <c r="D1946" s="45">
        <v>45885</v>
      </c>
      <c r="E1946" s="8">
        <v>112</v>
      </c>
      <c r="F1946" s="8">
        <f t="shared" si="232"/>
        <v>9856</v>
      </c>
      <c r="G1946" s="54">
        <f t="shared" si="233"/>
        <v>9856</v>
      </c>
      <c r="H1946" s="25">
        <v>693811</v>
      </c>
      <c r="I1946" s="25" t="s">
        <v>3184</v>
      </c>
      <c r="J1946" s="25">
        <v>1</v>
      </c>
      <c r="K1946" s="25">
        <v>1</v>
      </c>
      <c r="L1946" s="25">
        <f t="shared" si="228"/>
        <v>0</v>
      </c>
      <c r="M1946" s="25" t="s">
        <v>2501</v>
      </c>
      <c r="N1946" s="45">
        <v>45891</v>
      </c>
      <c r="O1946" s="54">
        <v>13680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9"/>
        <v>0</v>
      </c>
      <c r="Z1946" s="25" t="str">
        <f t="shared" si="230"/>
        <v>Friday</v>
      </c>
      <c r="AA1946" s="25" t="str">
        <f t="shared" si="231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hidden="1" x14ac:dyDescent="0.25">
      <c r="A1947" s="25">
        <f t="shared" si="234"/>
        <v>1946</v>
      </c>
      <c r="B1947" s="25" t="s">
        <v>2378</v>
      </c>
      <c r="C1947" s="45">
        <v>45877</v>
      </c>
      <c r="D1947" s="45">
        <v>45885</v>
      </c>
      <c r="E1947" s="8">
        <v>102.2</v>
      </c>
      <c r="F1947" s="8">
        <f t="shared" si="232"/>
        <v>8993.6</v>
      </c>
      <c r="G1947" s="54">
        <f t="shared" si="233"/>
        <v>8993.6</v>
      </c>
      <c r="H1947" s="25">
        <v>699703</v>
      </c>
      <c r="I1947" s="25" t="s">
        <v>3185</v>
      </c>
      <c r="J1947" s="25">
        <v>1</v>
      </c>
      <c r="K1947" s="25">
        <v>1</v>
      </c>
      <c r="L1947" s="25">
        <f t="shared" si="228"/>
        <v>0</v>
      </c>
      <c r="M1947" s="25" t="s">
        <v>2501</v>
      </c>
      <c r="N1947" s="45">
        <v>45891</v>
      </c>
      <c r="O1947" s="54">
        <v>12483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29"/>
        <v>0</v>
      </c>
      <c r="Z1947" s="25" t="str">
        <f t="shared" si="230"/>
        <v>Friday</v>
      </c>
      <c r="AA1947" s="25" t="str">
        <f t="shared" si="231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hidden="1" x14ac:dyDescent="0.25">
      <c r="A1948" s="25">
        <f t="shared" si="234"/>
        <v>1947</v>
      </c>
      <c r="B1948" s="25" t="s">
        <v>2378</v>
      </c>
      <c r="C1948" s="45">
        <v>45877</v>
      </c>
      <c r="D1948" s="45">
        <v>45885</v>
      </c>
      <c r="E1948" s="8">
        <v>1232.7</v>
      </c>
      <c r="F1948" s="8">
        <f t="shared" si="232"/>
        <v>108477.6</v>
      </c>
      <c r="G1948" s="54">
        <f t="shared" si="233"/>
        <v>325432.80000000005</v>
      </c>
      <c r="H1948" s="25">
        <v>740621</v>
      </c>
      <c r="I1948" s="25" t="s">
        <v>3186</v>
      </c>
      <c r="J1948" s="25">
        <v>3</v>
      </c>
      <c r="K1948" s="25">
        <v>3</v>
      </c>
      <c r="L1948" s="25">
        <f t="shared" si="228"/>
        <v>0</v>
      </c>
      <c r="M1948" s="25" t="s">
        <v>2426</v>
      </c>
      <c r="N1948" s="45">
        <v>45887</v>
      </c>
      <c r="O1948" s="54">
        <v>476790.75</v>
      </c>
      <c r="P1948" s="25" t="s">
        <v>949</v>
      </c>
      <c r="Q1948" s="25">
        <v>58154522090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Banglore</v>
      </c>
      <c r="W1948" s="56"/>
      <c r="X1948" s="45">
        <v>45888</v>
      </c>
      <c r="Y1948" s="25">
        <f t="shared" si="229"/>
        <v>1</v>
      </c>
      <c r="Z1948" s="25" t="str">
        <f t="shared" si="230"/>
        <v>Monday</v>
      </c>
      <c r="AA1948" s="25" t="str">
        <f t="shared" si="231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hidden="1" x14ac:dyDescent="0.25">
      <c r="A1949" s="25">
        <f t="shared" si="234"/>
        <v>1948</v>
      </c>
      <c r="B1949" s="25" t="s">
        <v>2378</v>
      </c>
      <c r="C1949" s="45">
        <v>45877</v>
      </c>
      <c r="D1949" s="45">
        <v>45885</v>
      </c>
      <c r="E1949" s="8">
        <v>189.75</v>
      </c>
      <c r="F1949" s="8">
        <f t="shared" si="232"/>
        <v>16698</v>
      </c>
      <c r="G1949" s="54">
        <f t="shared" si="233"/>
        <v>16698</v>
      </c>
      <c r="H1949" s="25">
        <v>846108</v>
      </c>
      <c r="I1949" s="25" t="s">
        <v>3187</v>
      </c>
      <c r="J1949" s="25">
        <v>1</v>
      </c>
      <c r="K1949" s="25">
        <v>1</v>
      </c>
      <c r="L1949" s="25">
        <f t="shared" si="228"/>
        <v>0</v>
      </c>
      <c r="M1949" s="25" t="s">
        <v>2433</v>
      </c>
      <c r="N1949" s="45">
        <v>45887</v>
      </c>
      <c r="O1949" s="54">
        <v>26565</v>
      </c>
      <c r="P1949" s="25" t="s">
        <v>622</v>
      </c>
      <c r="Q1949" s="25">
        <v>58154519640</v>
      </c>
      <c r="R1949" s="25" t="s">
        <v>41</v>
      </c>
      <c r="S1949" s="3">
        <v>4</v>
      </c>
      <c r="T1949" s="55"/>
      <c r="U1949" s="25" t="s">
        <v>19</v>
      </c>
      <c r="V1949" s="25" t="str">
        <f>VLOOKUP(P1949,'Customer List'!B:C,2,)</f>
        <v>Hyderabad</v>
      </c>
      <c r="W1949" s="56"/>
      <c r="X1949" s="45">
        <v>45888</v>
      </c>
      <c r="Y1949" s="25">
        <f t="shared" si="229"/>
        <v>1</v>
      </c>
      <c r="Z1949" s="25" t="str">
        <f t="shared" si="230"/>
        <v>Monday</v>
      </c>
      <c r="AA1949" s="25" t="str">
        <f t="shared" si="231"/>
        <v>Tuesday</v>
      </c>
      <c r="AB1949" s="25" t="str">
        <f>VLOOKUP(U1949,'Currency Sheet'!A:C,3,)</f>
        <v>DOLLAR</v>
      </c>
      <c r="AC1949" s="67" t="str">
        <f>VLOOKUP(P1949,'Customer List'!B:D,3,)</f>
        <v>OutStation</v>
      </c>
    </row>
    <row r="1950" spans="1:29" hidden="1" x14ac:dyDescent="0.25">
      <c r="A1950" s="25">
        <f t="shared" si="234"/>
        <v>1949</v>
      </c>
      <c r="B1950" s="25" t="s">
        <v>2378</v>
      </c>
      <c r="C1950" s="45">
        <v>45877</v>
      </c>
      <c r="D1950" s="45">
        <v>45885</v>
      </c>
      <c r="E1950" s="8">
        <v>138.6</v>
      </c>
      <c r="F1950" s="8">
        <f t="shared" si="232"/>
        <v>12196.8</v>
      </c>
      <c r="G1950" s="54">
        <f t="shared" si="233"/>
        <v>12196.8</v>
      </c>
      <c r="H1950" s="25">
        <v>946603</v>
      </c>
      <c r="I1950" s="25" t="s">
        <v>3188</v>
      </c>
      <c r="J1950" s="25">
        <v>1</v>
      </c>
      <c r="K1950" s="25">
        <v>1</v>
      </c>
      <c r="L1950" s="25">
        <f t="shared" si="228"/>
        <v>0</v>
      </c>
      <c r="M1950" s="25" t="s">
        <v>2501</v>
      </c>
      <c r="N1950" s="45">
        <v>45891</v>
      </c>
      <c r="O1950" s="54">
        <v>16929</v>
      </c>
      <c r="P1950" s="25" t="s">
        <v>43</v>
      </c>
      <c r="Q1950" s="25" t="s">
        <v>637</v>
      </c>
      <c r="R1950" s="25" t="s">
        <v>638</v>
      </c>
      <c r="S1950" s="3">
        <v>4</v>
      </c>
      <c r="T1950" s="55"/>
      <c r="U1950" s="25" t="s">
        <v>19</v>
      </c>
      <c r="V1950" s="25" t="str">
        <f>VLOOKUP(P1950,'Customer List'!B:C,2,)</f>
        <v>Faridabad</v>
      </c>
      <c r="W1950" s="56"/>
      <c r="X1950" s="45">
        <v>45891</v>
      </c>
      <c r="Y1950" s="25">
        <f t="shared" si="229"/>
        <v>0</v>
      </c>
      <c r="Z1950" s="25" t="str">
        <f t="shared" si="230"/>
        <v>Friday</v>
      </c>
      <c r="AA1950" s="25" t="str">
        <f t="shared" si="231"/>
        <v>Friday</v>
      </c>
      <c r="AB1950" s="25" t="str">
        <f>VLOOKUP(U1950,'Currency Sheet'!A:C,3,)</f>
        <v>DOLLAR</v>
      </c>
      <c r="AC1950" s="67" t="str">
        <f>VLOOKUP(P1950,'Customer List'!B:D,3,)</f>
        <v>Local</v>
      </c>
    </row>
    <row r="1951" spans="1:29" hidden="1" x14ac:dyDescent="0.25">
      <c r="A1951" s="25">
        <f t="shared" si="234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32"/>
        <v>0</v>
      </c>
      <c r="G1951" s="54">
        <f t="shared" si="233"/>
        <v>0</v>
      </c>
      <c r="H1951" s="65">
        <v>432504</v>
      </c>
      <c r="I1951" s="25" t="s">
        <v>1885</v>
      </c>
      <c r="J1951" s="25">
        <v>1</v>
      </c>
      <c r="K1951" s="25"/>
      <c r="L1951" s="25">
        <f t="shared" si="228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9"/>
        <v/>
      </c>
      <c r="Z1951" s="25" t="str">
        <f t="shared" si="230"/>
        <v/>
      </c>
      <c r="AA1951" s="25" t="str">
        <f t="shared" si="231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hidden="1" x14ac:dyDescent="0.25">
      <c r="A1952" s="25">
        <f t="shared" si="234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32"/>
        <v>0</v>
      </c>
      <c r="G1952" s="54">
        <f t="shared" si="233"/>
        <v>0</v>
      </c>
      <c r="H1952" s="65">
        <v>431304</v>
      </c>
      <c r="I1952" s="25" t="s">
        <v>3189</v>
      </c>
      <c r="J1952" s="25">
        <v>1</v>
      </c>
      <c r="K1952" s="25"/>
      <c r="L1952" s="25">
        <f t="shared" si="228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9"/>
        <v/>
      </c>
      <c r="Z1952" s="25" t="str">
        <f t="shared" si="230"/>
        <v/>
      </c>
      <c r="AA1952" s="25" t="str">
        <f t="shared" si="231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hidden="1" x14ac:dyDescent="0.25">
      <c r="A1953" s="25">
        <f t="shared" si="234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32"/>
        <v>0</v>
      </c>
      <c r="G1953" s="54">
        <f t="shared" si="233"/>
        <v>0</v>
      </c>
      <c r="H1953" s="65">
        <v>432604</v>
      </c>
      <c r="I1953" s="25" t="s">
        <v>3286</v>
      </c>
      <c r="J1953" s="25">
        <v>1</v>
      </c>
      <c r="K1953" s="25"/>
      <c r="L1953" s="25">
        <f t="shared" si="228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9"/>
        <v/>
      </c>
      <c r="Z1953" s="25" t="str">
        <f t="shared" si="230"/>
        <v/>
      </c>
      <c r="AA1953" s="25" t="str">
        <f t="shared" si="231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hidden="1" x14ac:dyDescent="0.25">
      <c r="A1954" s="25">
        <f t="shared" si="234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32"/>
        <v>0</v>
      </c>
      <c r="G1954" s="54">
        <f t="shared" si="233"/>
        <v>0</v>
      </c>
      <c r="H1954" s="65">
        <v>431414</v>
      </c>
      <c r="I1954" s="25" t="s">
        <v>1884</v>
      </c>
      <c r="J1954" s="25">
        <v>1</v>
      </c>
      <c r="K1954" s="25"/>
      <c r="L1954" s="25">
        <f t="shared" si="228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9"/>
        <v/>
      </c>
      <c r="Z1954" s="25" t="str">
        <f t="shared" si="230"/>
        <v/>
      </c>
      <c r="AA1954" s="25" t="str">
        <f t="shared" si="231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hidden="1" x14ac:dyDescent="0.25">
      <c r="A1955" s="25">
        <f t="shared" si="234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32"/>
        <v>0</v>
      </c>
      <c r="G1955" s="54">
        <f t="shared" si="233"/>
        <v>0</v>
      </c>
      <c r="H1955" s="65">
        <v>430804</v>
      </c>
      <c r="I1955" s="25" t="s">
        <v>1882</v>
      </c>
      <c r="J1955" s="25">
        <v>1</v>
      </c>
      <c r="K1955" s="25"/>
      <c r="L1955" s="25">
        <f t="shared" si="228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9"/>
        <v/>
      </c>
      <c r="Z1955" s="25" t="str">
        <f t="shared" si="230"/>
        <v/>
      </c>
      <c r="AA1955" s="25" t="str">
        <f t="shared" si="231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hidden="1" x14ac:dyDescent="0.25">
      <c r="A1956" s="25">
        <f t="shared" si="234"/>
        <v>1955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232"/>
        <v>0</v>
      </c>
      <c r="G1956" s="54">
        <f t="shared" si="233"/>
        <v>0</v>
      </c>
      <c r="H1956" s="65">
        <v>430904</v>
      </c>
      <c r="I1956" s="25" t="s">
        <v>1883</v>
      </c>
      <c r="J1956" s="25">
        <v>1</v>
      </c>
      <c r="K1956" s="25"/>
      <c r="L1956" s="25">
        <f t="shared" si="228"/>
        <v>1</v>
      </c>
      <c r="M1956" s="25"/>
      <c r="N1956" s="45"/>
      <c r="O1956" s="54"/>
      <c r="P1956" s="25" t="s">
        <v>2031</v>
      </c>
      <c r="Q1956" s="25"/>
      <c r="R1956" s="25"/>
      <c r="S1956" s="3">
        <v>4</v>
      </c>
      <c r="T1956" s="55" t="s">
        <v>2785</v>
      </c>
      <c r="U1956" s="25" t="s">
        <v>19</v>
      </c>
      <c r="V1956" s="25" t="str">
        <f>VLOOKUP(P1956,'Customer List'!B:C,2,)</f>
        <v>STOCK</v>
      </c>
      <c r="W1956" s="56" t="s">
        <v>1149</v>
      </c>
      <c r="X1956" s="45"/>
      <c r="Y1956" s="25" t="str">
        <f t="shared" si="229"/>
        <v/>
      </c>
      <c r="Z1956" s="25" t="str">
        <f t="shared" si="230"/>
        <v/>
      </c>
      <c r="AA1956" s="25" t="str">
        <f t="shared" si="231"/>
        <v/>
      </c>
      <c r="AB1956" s="25" t="str">
        <f>VLOOKUP(U1956,'Currency Sheet'!A:C,3,)</f>
        <v>DOLLAR</v>
      </c>
      <c r="AC1956" s="67" t="str">
        <f>VLOOKUP(P1956,'Customer List'!B:D,3,)</f>
        <v>STOCK</v>
      </c>
    </row>
    <row r="1957" spans="1:29" hidden="1" x14ac:dyDescent="0.25">
      <c r="A1957" s="25">
        <f t="shared" si="234"/>
        <v>1956</v>
      </c>
      <c r="B1957" s="25">
        <v>195103</v>
      </c>
      <c r="C1957" s="45">
        <v>45883</v>
      </c>
      <c r="D1957" s="45">
        <v>45887</v>
      </c>
      <c r="E1957" s="8">
        <v>204</v>
      </c>
      <c r="F1957" s="8">
        <f t="shared" si="232"/>
        <v>17952</v>
      </c>
      <c r="G1957" s="54">
        <f t="shared" si="233"/>
        <v>53856</v>
      </c>
      <c r="H1957" s="25" t="s">
        <v>2379</v>
      </c>
      <c r="I1957" s="25"/>
      <c r="J1957" s="25">
        <v>3</v>
      </c>
      <c r="K1957" s="25">
        <v>3</v>
      </c>
      <c r="L1957" s="25">
        <f t="shared" si="228"/>
        <v>0</v>
      </c>
      <c r="M1957" s="25" t="s">
        <v>2436</v>
      </c>
      <c r="N1957" s="45">
        <v>45888</v>
      </c>
      <c r="O1957" s="54">
        <v>101835</v>
      </c>
      <c r="P1957" s="25" t="s">
        <v>2399</v>
      </c>
      <c r="Q1957" s="25">
        <v>58154568846</v>
      </c>
      <c r="R1957" s="25" t="s">
        <v>41</v>
      </c>
      <c r="S1957" s="3">
        <v>4</v>
      </c>
      <c r="T1957" s="55"/>
      <c r="U1957" s="25" t="s">
        <v>2797</v>
      </c>
      <c r="V1957" s="25" t="str">
        <f>VLOOKUP(P1957,'Customer List'!B:C,2,)</f>
        <v>pune</v>
      </c>
      <c r="W1957" s="56"/>
      <c r="X1957" s="45">
        <v>45889</v>
      </c>
      <c r="Y1957" s="25">
        <f t="shared" si="229"/>
        <v>1</v>
      </c>
      <c r="Z1957" s="25" t="str">
        <f t="shared" si="230"/>
        <v>Tuesday</v>
      </c>
      <c r="AA1957" s="25" t="str">
        <f t="shared" si="231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hidden="1" x14ac:dyDescent="0.25">
      <c r="A1958" s="25">
        <f t="shared" si="234"/>
        <v>1957</v>
      </c>
      <c r="B1958" s="25">
        <v>65875</v>
      </c>
      <c r="C1958" s="45">
        <v>45882</v>
      </c>
      <c r="D1958" s="45">
        <v>45887</v>
      </c>
      <c r="E1958" s="8">
        <v>25</v>
      </c>
      <c r="F1958" s="8">
        <f t="shared" si="232"/>
        <v>2200</v>
      </c>
      <c r="G1958" s="54">
        <f t="shared" si="233"/>
        <v>8800</v>
      </c>
      <c r="H1958" s="25" t="s">
        <v>2075</v>
      </c>
      <c r="I1958" s="25"/>
      <c r="J1958" s="25">
        <v>4</v>
      </c>
      <c r="K1958" s="25">
        <v>4</v>
      </c>
      <c r="L1958" s="25">
        <f t="shared" si="228"/>
        <v>0</v>
      </c>
      <c r="M1958" s="25" t="s">
        <v>2443</v>
      </c>
      <c r="N1958" s="45">
        <v>45888</v>
      </c>
      <c r="O1958" s="54">
        <v>14000</v>
      </c>
      <c r="P1958" s="25" t="s">
        <v>2076</v>
      </c>
      <c r="Q1958" s="25">
        <v>58154569045</v>
      </c>
      <c r="R1958" s="25" t="s">
        <v>41</v>
      </c>
      <c r="S1958" s="3" t="s">
        <v>300</v>
      </c>
      <c r="T1958" s="55"/>
      <c r="U1958" s="25" t="s">
        <v>2536</v>
      </c>
      <c r="V1958" s="25" t="str">
        <f>VLOOKUP(P1958,'Customer List'!B:C,2,)</f>
        <v>Kolkata</v>
      </c>
      <c r="W1958" s="56"/>
      <c r="X1958" s="45">
        <v>45889</v>
      </c>
      <c r="Y1958" s="25">
        <f t="shared" si="229"/>
        <v>1</v>
      </c>
      <c r="Z1958" s="25" t="str">
        <f t="shared" si="230"/>
        <v>Tuesday</v>
      </c>
      <c r="AA1958" s="25" t="str">
        <f t="shared" si="231"/>
        <v>Wednesday</v>
      </c>
      <c r="AB1958" s="25" t="str">
        <f>VLOOKUP(U1958,'Currency Sheet'!A:C,3,)</f>
        <v>DOLLAR</v>
      </c>
      <c r="AC1958" s="67" t="str">
        <f>VLOOKUP(P1958,'Customer List'!B:D,3,)</f>
        <v>OutStation</v>
      </c>
    </row>
    <row r="1959" spans="1:29" hidden="1" x14ac:dyDescent="0.25">
      <c r="A1959" s="25">
        <f t="shared" si="234"/>
        <v>1958</v>
      </c>
      <c r="B1959" s="25" t="s">
        <v>2382</v>
      </c>
      <c r="C1959" s="45">
        <v>45882</v>
      </c>
      <c r="D1959" s="45">
        <v>45885</v>
      </c>
      <c r="E1959" s="8">
        <v>44</v>
      </c>
      <c r="F1959" s="8">
        <f t="shared" si="232"/>
        <v>3872</v>
      </c>
      <c r="G1959" s="54">
        <f t="shared" si="233"/>
        <v>7744</v>
      </c>
      <c r="H1959" s="25" t="s">
        <v>2383</v>
      </c>
      <c r="I1959" s="25"/>
      <c r="J1959" s="25">
        <v>2</v>
      </c>
      <c r="K1959" s="25">
        <v>2</v>
      </c>
      <c r="L1959" s="25">
        <f t="shared" si="228"/>
        <v>0</v>
      </c>
      <c r="M1959" s="25" t="s">
        <v>2452</v>
      </c>
      <c r="N1959" s="45">
        <v>45888</v>
      </c>
      <c r="O1959" s="54">
        <v>11625</v>
      </c>
      <c r="P1959" s="25" t="s">
        <v>626</v>
      </c>
      <c r="Q1959" s="25" t="s">
        <v>2078</v>
      </c>
      <c r="R1959" s="25" t="s">
        <v>638</v>
      </c>
      <c r="S1959" s="3">
        <v>-20</v>
      </c>
      <c r="T1959" s="55"/>
      <c r="U1959" s="25" t="s">
        <v>2387</v>
      </c>
      <c r="V1959" s="25" t="str">
        <f>VLOOKUP(P1959,'Customer List'!B:C,2,)</f>
        <v>Delhi</v>
      </c>
      <c r="W1959" s="56"/>
      <c r="X1959" s="45">
        <v>45888</v>
      </c>
      <c r="Y1959" s="25">
        <f t="shared" si="229"/>
        <v>0</v>
      </c>
      <c r="Z1959" s="25" t="str">
        <f t="shared" si="230"/>
        <v>Tuesday</v>
      </c>
      <c r="AA1959" s="25" t="str">
        <f t="shared" si="231"/>
        <v>Tuesday</v>
      </c>
      <c r="AB1959" s="25" t="str">
        <f>VLOOKUP(U1959,'Currency Sheet'!A:C,3,)</f>
        <v>DOLLAR</v>
      </c>
      <c r="AC1959" s="67" t="str">
        <f>VLOOKUP(P1959,'Customer List'!B:D,3,)</f>
        <v>Local</v>
      </c>
    </row>
    <row r="1960" spans="1:29" hidden="1" x14ac:dyDescent="0.25">
      <c r="A1960" s="25">
        <f t="shared" si="234"/>
        <v>1959</v>
      </c>
      <c r="B1960" s="25" t="s">
        <v>2382</v>
      </c>
      <c r="C1960" s="45">
        <v>45882</v>
      </c>
      <c r="D1960" s="45">
        <v>45885</v>
      </c>
      <c r="E1960" s="8">
        <v>78.400000000000006</v>
      </c>
      <c r="F1960" s="8">
        <f t="shared" si="232"/>
        <v>6899.2000000000007</v>
      </c>
      <c r="G1960" s="54">
        <f t="shared" si="233"/>
        <v>6899.2000000000007</v>
      </c>
      <c r="H1960" s="25" t="s">
        <v>2384</v>
      </c>
      <c r="I1960" s="25"/>
      <c r="J1960" s="25">
        <v>1</v>
      </c>
      <c r="K1960" s="25">
        <v>1</v>
      </c>
      <c r="L1960" s="25">
        <f t="shared" si="228"/>
        <v>0</v>
      </c>
      <c r="M1960" s="25" t="s">
        <v>2438</v>
      </c>
      <c r="N1960" s="45">
        <v>45888</v>
      </c>
      <c r="O1960" s="54">
        <v>11392.5</v>
      </c>
      <c r="P1960" s="25" t="s">
        <v>2395</v>
      </c>
      <c r="Q1960" s="25">
        <v>58154567973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Vellore</v>
      </c>
      <c r="W1960" s="56"/>
      <c r="X1960" s="45">
        <v>45890</v>
      </c>
      <c r="Y1960" s="25">
        <f t="shared" si="229"/>
        <v>2</v>
      </c>
      <c r="Z1960" s="25" t="str">
        <f t="shared" si="230"/>
        <v>Tuesday</v>
      </c>
      <c r="AA1960" s="25" t="str">
        <f t="shared" si="231"/>
        <v>Thursday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hidden="1" x14ac:dyDescent="0.25">
      <c r="A1961" s="25">
        <f t="shared" si="234"/>
        <v>1960</v>
      </c>
      <c r="B1961" s="25" t="s">
        <v>2382</v>
      </c>
      <c r="C1961" s="45">
        <v>45882</v>
      </c>
      <c r="D1961" s="45">
        <v>45885</v>
      </c>
      <c r="E1961" s="8">
        <v>141.6</v>
      </c>
      <c r="F1961" s="8">
        <f t="shared" si="232"/>
        <v>12460.8</v>
      </c>
      <c r="G1961" s="54">
        <f t="shared" si="233"/>
        <v>24921.599999999999</v>
      </c>
      <c r="H1961" s="25" t="s">
        <v>2385</v>
      </c>
      <c r="I1961" s="25"/>
      <c r="J1961" s="25">
        <v>2</v>
      </c>
      <c r="K1961" s="25">
        <v>2</v>
      </c>
      <c r="L1961" s="25">
        <f t="shared" si="228"/>
        <v>0</v>
      </c>
      <c r="M1961" s="25" t="s">
        <v>2430</v>
      </c>
      <c r="N1961" s="45">
        <v>45887</v>
      </c>
      <c r="O1961" s="54">
        <v>41152.5</v>
      </c>
      <c r="P1961" s="25" t="s">
        <v>2398</v>
      </c>
      <c r="Q1961" s="25">
        <v>58154519743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Thane</v>
      </c>
      <c r="W1961" s="56"/>
      <c r="X1961" s="45">
        <v>45888</v>
      </c>
      <c r="Y1961" s="25">
        <f t="shared" si="229"/>
        <v>1</v>
      </c>
      <c r="Z1961" s="25" t="str">
        <f t="shared" si="230"/>
        <v>Monday</v>
      </c>
      <c r="AA1961" s="25" t="str">
        <f t="shared" si="231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hidden="1" x14ac:dyDescent="0.25">
      <c r="A1962" s="25">
        <f t="shared" si="234"/>
        <v>1961</v>
      </c>
      <c r="B1962" s="25" t="s">
        <v>2382</v>
      </c>
      <c r="C1962" s="45">
        <v>45882</v>
      </c>
      <c r="D1962" s="45">
        <v>45885</v>
      </c>
      <c r="E1962" s="8">
        <v>169.6</v>
      </c>
      <c r="F1962" s="8">
        <f t="shared" si="232"/>
        <v>14924.8</v>
      </c>
      <c r="G1962" s="54">
        <f t="shared" si="233"/>
        <v>44774.399999999994</v>
      </c>
      <c r="H1962" s="25" t="s">
        <v>2386</v>
      </c>
      <c r="I1962" s="25"/>
      <c r="J1962" s="25">
        <v>3</v>
      </c>
      <c r="K1962" s="25">
        <v>3</v>
      </c>
      <c r="L1962" s="25">
        <f t="shared" si="228"/>
        <v>0</v>
      </c>
      <c r="M1962" s="25" t="s">
        <v>2429</v>
      </c>
      <c r="N1962" s="45">
        <v>45887</v>
      </c>
      <c r="O1962" s="54">
        <v>73935</v>
      </c>
      <c r="P1962" s="25" t="s">
        <v>622</v>
      </c>
      <c r="Q1962" s="25">
        <v>58154519640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Hyderabad</v>
      </c>
      <c r="W1962" s="56"/>
      <c r="X1962" s="45">
        <v>45888</v>
      </c>
      <c r="Y1962" s="25">
        <f t="shared" si="229"/>
        <v>1</v>
      </c>
      <c r="Z1962" s="25" t="str">
        <f t="shared" si="230"/>
        <v>Monday</v>
      </c>
      <c r="AA1962" s="25" t="str">
        <f t="shared" si="231"/>
        <v>Tuesday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hidden="1" x14ac:dyDescent="0.25">
      <c r="A1963" s="25">
        <f t="shared" si="234"/>
        <v>1962</v>
      </c>
      <c r="B1963" s="25" t="s">
        <v>2388</v>
      </c>
      <c r="C1963" s="45">
        <v>45882</v>
      </c>
      <c r="D1963" s="45">
        <v>45885</v>
      </c>
      <c r="E1963" s="8">
        <v>31.2</v>
      </c>
      <c r="F1963" s="8">
        <f t="shared" si="232"/>
        <v>2745.6</v>
      </c>
      <c r="G1963" s="54">
        <f t="shared" si="233"/>
        <v>2745.6</v>
      </c>
      <c r="H1963" s="25" t="s">
        <v>2389</v>
      </c>
      <c r="I1963" s="25"/>
      <c r="J1963" s="25">
        <v>1</v>
      </c>
      <c r="K1963" s="25">
        <v>1</v>
      </c>
      <c r="L1963" s="25">
        <f t="shared" si="228"/>
        <v>0</v>
      </c>
      <c r="M1963" s="25" t="s">
        <v>2437</v>
      </c>
      <c r="N1963" s="45">
        <v>45888</v>
      </c>
      <c r="O1963" s="54">
        <v>4524</v>
      </c>
      <c r="P1963" s="25" t="s">
        <v>618</v>
      </c>
      <c r="Q1963" s="25">
        <v>58154568194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Bhuvneshwar</v>
      </c>
      <c r="W1963" s="56"/>
      <c r="X1963" s="45">
        <v>45890</v>
      </c>
      <c r="Y1963" s="25">
        <f t="shared" si="229"/>
        <v>2</v>
      </c>
      <c r="Z1963" s="25" t="str">
        <f t="shared" si="230"/>
        <v>Tuesday</v>
      </c>
      <c r="AA1963" s="25" t="str">
        <f t="shared" si="231"/>
        <v>Thursday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hidden="1" x14ac:dyDescent="0.25">
      <c r="A1964" s="25">
        <f t="shared" si="234"/>
        <v>1963</v>
      </c>
      <c r="B1964" s="25" t="s">
        <v>2390</v>
      </c>
      <c r="C1964" s="45">
        <v>45882</v>
      </c>
      <c r="D1964" s="45">
        <v>45885</v>
      </c>
      <c r="E1964" s="8">
        <v>380</v>
      </c>
      <c r="F1964" s="8">
        <f t="shared" si="232"/>
        <v>33440</v>
      </c>
      <c r="G1964" s="54">
        <f t="shared" si="233"/>
        <v>33440</v>
      </c>
      <c r="H1964" s="25" t="s">
        <v>2391</v>
      </c>
      <c r="I1964" s="25"/>
      <c r="J1964" s="25">
        <v>1</v>
      </c>
      <c r="K1964" s="25">
        <v>1</v>
      </c>
      <c r="L1964" s="25">
        <f t="shared" si="228"/>
        <v>0</v>
      </c>
      <c r="M1964" s="25" t="s">
        <v>2441</v>
      </c>
      <c r="N1964" s="45">
        <v>45888</v>
      </c>
      <c r="O1964" s="54">
        <v>35815</v>
      </c>
      <c r="P1964" s="25" t="s">
        <v>40</v>
      </c>
      <c r="Q1964" s="25">
        <v>58154568953</v>
      </c>
      <c r="R1964" s="25" t="s">
        <v>41</v>
      </c>
      <c r="S1964" s="3">
        <v>-20</v>
      </c>
      <c r="T1964" s="55"/>
      <c r="U1964" s="25" t="s">
        <v>521</v>
      </c>
      <c r="V1964" s="25" t="str">
        <f>VLOOKUP(P1964,'Customer List'!B:C,2,)</f>
        <v>Pune</v>
      </c>
      <c r="W1964" s="56"/>
      <c r="X1964" s="45">
        <v>45892</v>
      </c>
      <c r="Y1964" s="25">
        <f t="shared" si="229"/>
        <v>4</v>
      </c>
      <c r="Z1964" s="25" t="str">
        <f t="shared" si="230"/>
        <v>Tuesday</v>
      </c>
      <c r="AA1964" s="25" t="str">
        <f t="shared" si="231"/>
        <v>Saturday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hidden="1" x14ac:dyDescent="0.25">
      <c r="A1965" s="25">
        <f t="shared" si="234"/>
        <v>1964</v>
      </c>
      <c r="B1965" s="25" t="s">
        <v>2392</v>
      </c>
      <c r="C1965" s="45">
        <v>45882</v>
      </c>
      <c r="D1965" s="45">
        <v>45885</v>
      </c>
      <c r="E1965" s="8">
        <v>11.4</v>
      </c>
      <c r="F1965" s="8">
        <f t="shared" si="232"/>
        <v>1003.2</v>
      </c>
      <c r="G1965" s="54">
        <f t="shared" si="233"/>
        <v>5016</v>
      </c>
      <c r="H1965" s="25" t="s">
        <v>2393</v>
      </c>
      <c r="I1965" s="25" t="s">
        <v>4159</v>
      </c>
      <c r="J1965" s="25">
        <v>5</v>
      </c>
      <c r="K1965" s="25">
        <v>5</v>
      </c>
      <c r="L1965" s="25">
        <f t="shared" si="228"/>
        <v>0</v>
      </c>
      <c r="M1965" s="25" t="s">
        <v>2440</v>
      </c>
      <c r="N1965" s="45">
        <v>45888</v>
      </c>
      <c r="O1965" s="54">
        <v>9642.5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 t="s">
        <v>2439</v>
      </c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9"/>
        <v>2</v>
      </c>
      <c r="Z1965" s="25" t="str">
        <f t="shared" si="230"/>
        <v>Tuesday</v>
      </c>
      <c r="AA1965" s="25" t="str">
        <f t="shared" si="231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hidden="1" x14ac:dyDescent="0.25">
      <c r="A1966" s="25">
        <f t="shared" si="234"/>
        <v>1965</v>
      </c>
      <c r="B1966" s="25" t="s">
        <v>2392</v>
      </c>
      <c r="C1966" s="45">
        <v>45882</v>
      </c>
      <c r="D1966" s="45">
        <v>45885</v>
      </c>
      <c r="E1966" s="8">
        <v>35</v>
      </c>
      <c r="F1966" s="8">
        <f t="shared" si="232"/>
        <v>3080</v>
      </c>
      <c r="G1966" s="54">
        <f t="shared" si="233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8"/>
        <v>0</v>
      </c>
      <c r="M1966" s="25" t="s">
        <v>2440</v>
      </c>
      <c r="N1966" s="45">
        <v>45888</v>
      </c>
      <c r="O1966" s="54">
        <v>5988.5</v>
      </c>
      <c r="P1966" s="25" t="s">
        <v>2395</v>
      </c>
      <c r="Q1966" s="25">
        <v>58154567973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Vellore</v>
      </c>
      <c r="W1966" s="56"/>
      <c r="X1966" s="45">
        <v>45890</v>
      </c>
      <c r="Y1966" s="25">
        <f t="shared" si="229"/>
        <v>2</v>
      </c>
      <c r="Z1966" s="25" t="str">
        <f t="shared" si="230"/>
        <v>Tuesday</v>
      </c>
      <c r="AA1966" s="25" t="str">
        <f t="shared" si="231"/>
        <v>Thursday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hidden="1" x14ac:dyDescent="0.25">
      <c r="A1967" s="25">
        <f t="shared" si="234"/>
        <v>1966</v>
      </c>
      <c r="B1967" s="25" t="s">
        <v>2396</v>
      </c>
      <c r="C1967" s="45">
        <v>45882</v>
      </c>
      <c r="D1967" s="45">
        <v>45885</v>
      </c>
      <c r="E1967" s="8">
        <v>35</v>
      </c>
      <c r="F1967" s="8">
        <f t="shared" si="232"/>
        <v>3080</v>
      </c>
      <c r="G1967" s="54">
        <f t="shared" si="233"/>
        <v>3080</v>
      </c>
      <c r="H1967" s="25" t="s">
        <v>2394</v>
      </c>
      <c r="I1967" s="25"/>
      <c r="J1967" s="25">
        <v>1</v>
      </c>
      <c r="K1967" s="25">
        <v>1</v>
      </c>
      <c r="L1967" s="25">
        <f t="shared" si="228"/>
        <v>0</v>
      </c>
      <c r="M1967" s="25" t="s">
        <v>2442</v>
      </c>
      <c r="N1967" s="45">
        <v>45888</v>
      </c>
      <c r="O1967" s="54">
        <v>5560.75</v>
      </c>
      <c r="P1967" s="25" t="s">
        <v>622</v>
      </c>
      <c r="Q1967" s="25">
        <v>58154568275</v>
      </c>
      <c r="R1967" s="25" t="s">
        <v>41</v>
      </c>
      <c r="S1967" s="3">
        <v>-20</v>
      </c>
      <c r="T1967" s="55"/>
      <c r="U1967" s="25" t="s">
        <v>521</v>
      </c>
      <c r="V1967" s="25" t="str">
        <f>VLOOKUP(P1967,'Customer List'!B:C,2,)</f>
        <v>Hyderabad</v>
      </c>
      <c r="W1967" s="56"/>
      <c r="X1967" s="45">
        <v>45889</v>
      </c>
      <c r="Y1967" s="25">
        <f t="shared" si="229"/>
        <v>1</v>
      </c>
      <c r="Z1967" s="25" t="str">
        <f t="shared" si="230"/>
        <v>Tuesday</v>
      </c>
      <c r="AA1967" s="25" t="str">
        <f t="shared" si="231"/>
        <v>Wednesday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hidden="1" x14ac:dyDescent="0.25">
      <c r="A1968" s="25">
        <f t="shared" si="234"/>
        <v>1967</v>
      </c>
      <c r="B1968" s="25" t="s">
        <v>2404</v>
      </c>
      <c r="C1968" s="45">
        <v>45881</v>
      </c>
      <c r="D1968" s="45">
        <v>45887</v>
      </c>
      <c r="E1968" s="8">
        <v>204.75</v>
      </c>
      <c r="F1968" s="8">
        <f t="shared" si="232"/>
        <v>18018</v>
      </c>
      <c r="G1968" s="54">
        <f t="shared" si="233"/>
        <v>18018</v>
      </c>
      <c r="H1968" s="25">
        <v>100744</v>
      </c>
      <c r="I1968" s="25" t="s">
        <v>1428</v>
      </c>
      <c r="J1968" s="25">
        <v>1</v>
      </c>
      <c r="K1968" s="25">
        <v>1</v>
      </c>
      <c r="L1968" s="25">
        <f t="shared" si="228"/>
        <v>0</v>
      </c>
      <c r="M1968" s="25" t="s">
        <v>2475</v>
      </c>
      <c r="N1968" s="45">
        <v>45890</v>
      </c>
      <c r="O1968" s="54">
        <v>24625.279999999999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9"/>
        <v>0</v>
      </c>
      <c r="Z1968" s="25" t="str">
        <f t="shared" si="230"/>
        <v>Thursday</v>
      </c>
      <c r="AA1968" s="25" t="str">
        <f t="shared" si="231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hidden="1" x14ac:dyDescent="0.25">
      <c r="A1969" s="25">
        <f t="shared" si="234"/>
        <v>1968</v>
      </c>
      <c r="B1969" s="25" t="s">
        <v>2404</v>
      </c>
      <c r="C1969" s="45">
        <v>45881</v>
      </c>
      <c r="D1969" s="45">
        <v>45887</v>
      </c>
      <c r="E1969" s="8">
        <v>123.75</v>
      </c>
      <c r="F1969" s="8">
        <f t="shared" si="232"/>
        <v>10890</v>
      </c>
      <c r="G1969" s="54">
        <f t="shared" si="233"/>
        <v>10890</v>
      </c>
      <c r="H1969" s="25">
        <v>101245</v>
      </c>
      <c r="I1969" s="25" t="s">
        <v>1541</v>
      </c>
      <c r="J1969" s="25">
        <v>1</v>
      </c>
      <c r="K1969" s="25">
        <v>1</v>
      </c>
      <c r="L1969" s="25">
        <f t="shared" si="228"/>
        <v>0</v>
      </c>
      <c r="M1969" s="25" t="s">
        <v>2475</v>
      </c>
      <c r="N1969" s="45">
        <v>45890</v>
      </c>
      <c r="O1969" s="54">
        <v>14883.41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9"/>
        <v>0</v>
      </c>
      <c r="Z1969" s="25" t="str">
        <f t="shared" si="230"/>
        <v>Thursday</v>
      </c>
      <c r="AA1969" s="25" t="str">
        <f t="shared" si="231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hidden="1" x14ac:dyDescent="0.25">
      <c r="A1970" s="25">
        <f t="shared" si="234"/>
        <v>1969</v>
      </c>
      <c r="B1970" s="25" t="s">
        <v>2404</v>
      </c>
      <c r="C1970" s="45">
        <v>45881</v>
      </c>
      <c r="D1970" s="45">
        <v>45887</v>
      </c>
      <c r="E1970" s="8">
        <v>65.8</v>
      </c>
      <c r="F1970" s="8">
        <f t="shared" si="232"/>
        <v>5790.4</v>
      </c>
      <c r="G1970" s="54">
        <f t="shared" si="233"/>
        <v>5790.4</v>
      </c>
      <c r="H1970" s="25">
        <v>115526</v>
      </c>
      <c r="I1970" s="25" t="s">
        <v>1673</v>
      </c>
      <c r="J1970" s="25">
        <v>1</v>
      </c>
      <c r="K1970" s="25">
        <v>1</v>
      </c>
      <c r="L1970" s="25">
        <f t="shared" si="228"/>
        <v>0</v>
      </c>
      <c r="M1970" s="25" t="s">
        <v>2475</v>
      </c>
      <c r="N1970" s="45">
        <v>45890</v>
      </c>
      <c r="O1970" s="54">
        <v>8479.0400000000009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9"/>
        <v>0</v>
      </c>
      <c r="Z1970" s="25" t="str">
        <f t="shared" si="230"/>
        <v>Thursday</v>
      </c>
      <c r="AA1970" s="25" t="str">
        <f t="shared" si="231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hidden="1" x14ac:dyDescent="0.25">
      <c r="A1971" s="25">
        <f t="shared" si="234"/>
        <v>1970</v>
      </c>
      <c r="B1971" s="25" t="s">
        <v>2404</v>
      </c>
      <c r="C1971" s="45">
        <v>45881</v>
      </c>
      <c r="D1971" s="45">
        <v>45887</v>
      </c>
      <c r="E1971" s="8">
        <v>92.4</v>
      </c>
      <c r="F1971" s="8">
        <f t="shared" si="232"/>
        <v>8131.2000000000007</v>
      </c>
      <c r="G1971" s="54">
        <f t="shared" si="233"/>
        <v>8131.2000000000007</v>
      </c>
      <c r="H1971" s="25">
        <v>116231</v>
      </c>
      <c r="I1971" s="25" t="s">
        <v>3190</v>
      </c>
      <c r="J1971" s="25">
        <v>1</v>
      </c>
      <c r="K1971" s="25">
        <v>1</v>
      </c>
      <c r="L1971" s="25">
        <f t="shared" si="228"/>
        <v>0</v>
      </c>
      <c r="M1971" s="25" t="s">
        <v>2475</v>
      </c>
      <c r="N1971" s="45">
        <v>45890</v>
      </c>
      <c r="O1971" s="54">
        <v>11906.73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9"/>
        <v>0</v>
      </c>
      <c r="Z1971" s="25" t="str">
        <f t="shared" si="230"/>
        <v>Thursday</v>
      </c>
      <c r="AA1971" s="25" t="str">
        <f t="shared" si="231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hidden="1" x14ac:dyDescent="0.25">
      <c r="A1972" s="25">
        <f t="shared" si="234"/>
        <v>1971</v>
      </c>
      <c r="B1972" s="25" t="s">
        <v>2404</v>
      </c>
      <c r="C1972" s="45">
        <v>45881</v>
      </c>
      <c r="D1972" s="45">
        <v>45887</v>
      </c>
      <c r="E1972" s="8">
        <v>219.8</v>
      </c>
      <c r="F1972" s="8">
        <f t="shared" si="232"/>
        <v>19342.400000000001</v>
      </c>
      <c r="G1972" s="54">
        <f t="shared" si="233"/>
        <v>19342.400000000001</v>
      </c>
      <c r="H1972" s="25">
        <v>119310</v>
      </c>
      <c r="I1972" s="25" t="s">
        <v>1553</v>
      </c>
      <c r="J1972" s="25">
        <v>1</v>
      </c>
      <c r="K1972" s="25">
        <v>1</v>
      </c>
      <c r="L1972" s="25">
        <f t="shared" si="228"/>
        <v>0</v>
      </c>
      <c r="M1972" s="25" t="s">
        <v>2476</v>
      </c>
      <c r="N1972" s="45">
        <v>45890</v>
      </c>
      <c r="O1972" s="54">
        <v>28323.59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9"/>
        <v>0</v>
      </c>
      <c r="Z1972" s="25" t="str">
        <f t="shared" si="230"/>
        <v>Thursday</v>
      </c>
      <c r="AA1972" s="25" t="str">
        <f t="shared" si="231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hidden="1" x14ac:dyDescent="0.25">
      <c r="A1973" s="25">
        <f t="shared" si="234"/>
        <v>1972</v>
      </c>
      <c r="B1973" s="25" t="s">
        <v>2404</v>
      </c>
      <c r="C1973" s="45">
        <v>45881</v>
      </c>
      <c r="D1973" s="45">
        <v>45887</v>
      </c>
      <c r="E1973" s="8">
        <v>70.7</v>
      </c>
      <c r="F1973" s="8">
        <f t="shared" si="232"/>
        <v>6221.6</v>
      </c>
      <c r="G1973" s="54">
        <f t="shared" si="233"/>
        <v>6221.6</v>
      </c>
      <c r="H1973" s="25">
        <v>120411</v>
      </c>
      <c r="I1973" s="25" t="s">
        <v>3191</v>
      </c>
      <c r="J1973" s="25">
        <v>1</v>
      </c>
      <c r="K1973" s="25">
        <v>1</v>
      </c>
      <c r="L1973" s="25">
        <f t="shared" si="228"/>
        <v>0</v>
      </c>
      <c r="M1973" s="25" t="s">
        <v>2475</v>
      </c>
      <c r="N1973" s="45">
        <v>45890</v>
      </c>
      <c r="O1973" s="54">
        <v>9110.4500000000007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9"/>
        <v>0</v>
      </c>
      <c r="Z1973" s="25" t="str">
        <f t="shared" si="230"/>
        <v>Thursday</v>
      </c>
      <c r="AA1973" s="25" t="str">
        <f t="shared" si="231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hidden="1" x14ac:dyDescent="0.25">
      <c r="A1974" s="25">
        <f t="shared" si="234"/>
        <v>1973</v>
      </c>
      <c r="B1974" s="25" t="s">
        <v>2404</v>
      </c>
      <c r="C1974" s="45">
        <v>45881</v>
      </c>
      <c r="D1974" s="45">
        <v>45887</v>
      </c>
      <c r="E1974" s="8">
        <v>90.3</v>
      </c>
      <c r="F1974" s="8">
        <f t="shared" si="232"/>
        <v>7946.4</v>
      </c>
      <c r="G1974" s="54">
        <f t="shared" si="233"/>
        <v>7946.4</v>
      </c>
      <c r="H1974" s="25">
        <v>121119</v>
      </c>
      <c r="I1974" s="25" t="s">
        <v>3192</v>
      </c>
      <c r="J1974" s="25">
        <v>1</v>
      </c>
      <c r="K1974" s="25">
        <v>1</v>
      </c>
      <c r="L1974" s="25">
        <f t="shared" si="228"/>
        <v>0</v>
      </c>
      <c r="M1974" s="25" t="s">
        <v>2475</v>
      </c>
      <c r="N1974" s="45">
        <v>45890</v>
      </c>
      <c r="O1974" s="54">
        <v>11636.12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9"/>
        <v>0</v>
      </c>
      <c r="Z1974" s="25" t="str">
        <f t="shared" si="230"/>
        <v>Thursday</v>
      </c>
      <c r="AA1974" s="25" t="str">
        <f t="shared" si="231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hidden="1" x14ac:dyDescent="0.25">
      <c r="A1975" s="25">
        <f t="shared" si="234"/>
        <v>1974</v>
      </c>
      <c r="B1975" s="25" t="s">
        <v>2404</v>
      </c>
      <c r="C1975" s="45">
        <v>45881</v>
      </c>
      <c r="D1975" s="45">
        <v>45887</v>
      </c>
      <c r="E1975" s="8">
        <v>249.75</v>
      </c>
      <c r="F1975" s="8">
        <f t="shared" si="232"/>
        <v>21978</v>
      </c>
      <c r="G1975" s="54">
        <f t="shared" si="233"/>
        <v>21978</v>
      </c>
      <c r="H1975" s="25">
        <v>127039</v>
      </c>
      <c r="I1975" s="25" t="s">
        <v>3193</v>
      </c>
      <c r="J1975" s="25">
        <v>1</v>
      </c>
      <c r="K1975" s="25">
        <v>1</v>
      </c>
      <c r="L1975" s="25">
        <f t="shared" si="228"/>
        <v>0</v>
      </c>
      <c r="M1975" s="25" t="s">
        <v>2475</v>
      </c>
      <c r="N1975" s="45">
        <v>45890</v>
      </c>
      <c r="O1975" s="54">
        <v>30037.43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9"/>
        <v>0</v>
      </c>
      <c r="Z1975" s="25" t="str">
        <f t="shared" si="230"/>
        <v>Thursday</v>
      </c>
      <c r="AA1975" s="25" t="str">
        <f t="shared" si="231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hidden="1" x14ac:dyDescent="0.25">
      <c r="A1976" s="25">
        <f t="shared" si="234"/>
        <v>1975</v>
      </c>
      <c r="B1976" s="25" t="s">
        <v>2404</v>
      </c>
      <c r="C1976" s="45">
        <v>45881</v>
      </c>
      <c r="D1976" s="45">
        <v>45887</v>
      </c>
      <c r="E1976" s="8">
        <v>86.8</v>
      </c>
      <c r="F1976" s="8">
        <f t="shared" si="232"/>
        <v>7638.4</v>
      </c>
      <c r="G1976" s="54">
        <f t="shared" si="233"/>
        <v>7638.4</v>
      </c>
      <c r="H1976" s="25">
        <v>128023</v>
      </c>
      <c r="I1976" s="25" t="s">
        <v>1295</v>
      </c>
      <c r="J1976" s="25">
        <v>1</v>
      </c>
      <c r="K1976" s="25">
        <v>1</v>
      </c>
      <c r="L1976" s="25">
        <f t="shared" si="228"/>
        <v>0</v>
      </c>
      <c r="M1976" s="25" t="s">
        <v>2475</v>
      </c>
      <c r="N1976" s="45">
        <v>45890</v>
      </c>
      <c r="O1976" s="54">
        <v>11185.11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9"/>
        <v>0</v>
      </c>
      <c r="Z1976" s="25" t="str">
        <f t="shared" si="230"/>
        <v>Thursday</v>
      </c>
      <c r="AA1976" s="25" t="str">
        <f t="shared" si="231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hidden="1" x14ac:dyDescent="0.25">
      <c r="A1977" s="25">
        <f t="shared" si="234"/>
        <v>1976</v>
      </c>
      <c r="B1977" s="25" t="s">
        <v>2404</v>
      </c>
      <c r="C1977" s="45">
        <v>45881</v>
      </c>
      <c r="D1977" s="45">
        <v>45887</v>
      </c>
      <c r="E1977" s="8">
        <v>186.9</v>
      </c>
      <c r="F1977" s="8">
        <f t="shared" si="232"/>
        <v>16447.2</v>
      </c>
      <c r="G1977" s="54">
        <f t="shared" si="233"/>
        <v>16447.2</v>
      </c>
      <c r="H1977" s="25">
        <v>135908</v>
      </c>
      <c r="I1977" s="25" t="s">
        <v>3194</v>
      </c>
      <c r="J1977" s="25">
        <v>1</v>
      </c>
      <c r="K1977" s="25">
        <v>1</v>
      </c>
      <c r="L1977" s="25">
        <f t="shared" si="228"/>
        <v>0</v>
      </c>
      <c r="M1977" s="25" t="s">
        <v>2478</v>
      </c>
      <c r="N1977" s="45">
        <v>45890</v>
      </c>
      <c r="O1977" s="54">
        <v>24084.07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9"/>
        <v>0</v>
      </c>
      <c r="Z1977" s="25" t="str">
        <f t="shared" si="230"/>
        <v>Thursday</v>
      </c>
      <c r="AA1977" s="25" t="str">
        <f t="shared" si="231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hidden="1" x14ac:dyDescent="0.25">
      <c r="A1978" s="25">
        <f t="shared" si="234"/>
        <v>1977</v>
      </c>
      <c r="B1978" s="25" t="s">
        <v>2404</v>
      </c>
      <c r="C1978" s="45">
        <v>45881</v>
      </c>
      <c r="D1978" s="45">
        <v>45887</v>
      </c>
      <c r="E1978" s="8">
        <v>123.9</v>
      </c>
      <c r="F1978" s="8">
        <f t="shared" si="232"/>
        <v>10903.2</v>
      </c>
      <c r="G1978" s="54">
        <f t="shared" si="233"/>
        <v>10903.2</v>
      </c>
      <c r="H1978" s="25">
        <v>157604</v>
      </c>
      <c r="I1978" s="25" t="s">
        <v>3195</v>
      </c>
      <c r="J1978" s="25">
        <v>1</v>
      </c>
      <c r="K1978" s="25">
        <v>1</v>
      </c>
      <c r="L1978" s="25">
        <f t="shared" si="228"/>
        <v>0</v>
      </c>
      <c r="M1978" s="25" t="s">
        <v>2476</v>
      </c>
      <c r="N1978" s="45">
        <v>45890</v>
      </c>
      <c r="O1978" s="54">
        <v>15965.84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9"/>
        <v>0</v>
      </c>
      <c r="Z1978" s="25" t="str">
        <f t="shared" si="230"/>
        <v>Thursday</v>
      </c>
      <c r="AA1978" s="25" t="str">
        <f t="shared" si="231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hidden="1" x14ac:dyDescent="0.25">
      <c r="A1979" s="25">
        <f t="shared" si="234"/>
        <v>1978</v>
      </c>
      <c r="B1979" s="25" t="s">
        <v>2404</v>
      </c>
      <c r="C1979" s="45">
        <v>45881</v>
      </c>
      <c r="D1979" s="45">
        <v>45887</v>
      </c>
      <c r="E1979" s="8">
        <v>161.69999999999999</v>
      </c>
      <c r="F1979" s="8">
        <f t="shared" si="232"/>
        <v>14229.599999999999</v>
      </c>
      <c r="G1979" s="54">
        <f t="shared" si="233"/>
        <v>14229.599999999999</v>
      </c>
      <c r="H1979" s="25">
        <v>160204</v>
      </c>
      <c r="I1979" s="25" t="s">
        <v>3196</v>
      </c>
      <c r="J1979" s="25">
        <v>1</v>
      </c>
      <c r="K1979" s="25">
        <v>1</v>
      </c>
      <c r="L1979" s="25">
        <f t="shared" si="228"/>
        <v>0</v>
      </c>
      <c r="M1979" s="25" t="s">
        <v>2476</v>
      </c>
      <c r="N1979" s="45">
        <v>45890</v>
      </c>
      <c r="O1979" s="54">
        <v>20836.78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9"/>
        <v>0</v>
      </c>
      <c r="Z1979" s="25" t="str">
        <f t="shared" si="230"/>
        <v>Thursday</v>
      </c>
      <c r="AA1979" s="25" t="str">
        <f t="shared" si="231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hidden="1" x14ac:dyDescent="0.25">
      <c r="A1980" s="25">
        <f t="shared" si="234"/>
        <v>1979</v>
      </c>
      <c r="B1980" s="25" t="s">
        <v>2404</v>
      </c>
      <c r="C1980" s="45">
        <v>45881</v>
      </c>
      <c r="D1980" s="45">
        <v>45887</v>
      </c>
      <c r="E1980" s="8">
        <v>107.1</v>
      </c>
      <c r="F1980" s="8">
        <f t="shared" si="232"/>
        <v>9424.7999999999993</v>
      </c>
      <c r="G1980" s="54">
        <f t="shared" si="233"/>
        <v>9424.7999999999993</v>
      </c>
      <c r="H1980" s="25">
        <v>160908</v>
      </c>
      <c r="I1980" s="25" t="s">
        <v>3197</v>
      </c>
      <c r="J1980" s="25">
        <v>1</v>
      </c>
      <c r="K1980" s="25">
        <v>1</v>
      </c>
      <c r="L1980" s="25">
        <f t="shared" si="228"/>
        <v>0</v>
      </c>
      <c r="M1980" s="25" t="s">
        <v>2478</v>
      </c>
      <c r="N1980" s="45">
        <v>45890</v>
      </c>
      <c r="O1980" s="54">
        <v>13800.98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9"/>
        <v>0</v>
      </c>
      <c r="Z1980" s="25" t="str">
        <f t="shared" si="230"/>
        <v>Thursday</v>
      </c>
      <c r="AA1980" s="25" t="str">
        <f t="shared" si="231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hidden="1" x14ac:dyDescent="0.25">
      <c r="A1981" s="25">
        <f t="shared" si="234"/>
        <v>1980</v>
      </c>
      <c r="B1981" s="25" t="s">
        <v>2404</v>
      </c>
      <c r="C1981" s="45">
        <v>45881</v>
      </c>
      <c r="D1981" s="45">
        <v>45887</v>
      </c>
      <c r="E1981" s="8">
        <v>30.8</v>
      </c>
      <c r="F1981" s="8">
        <f t="shared" si="232"/>
        <v>2710.4</v>
      </c>
      <c r="G1981" s="54">
        <f t="shared" si="233"/>
        <v>5420.8</v>
      </c>
      <c r="H1981" s="25">
        <v>300402</v>
      </c>
      <c r="I1981" s="25" t="s">
        <v>1326</v>
      </c>
      <c r="J1981" s="25">
        <v>2</v>
      </c>
      <c r="K1981" s="25">
        <v>2</v>
      </c>
      <c r="L1981" s="25">
        <f t="shared" si="228"/>
        <v>0</v>
      </c>
      <c r="M1981" s="25" t="s">
        <v>2480</v>
      </c>
      <c r="N1981" s="45">
        <v>45890</v>
      </c>
      <c r="O1981" s="54">
        <v>7937.82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9"/>
        <v>0</v>
      </c>
      <c r="Z1981" s="25" t="str">
        <f t="shared" si="230"/>
        <v>Thursday</v>
      </c>
      <c r="AA1981" s="25" t="str">
        <f t="shared" si="231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hidden="1" x14ac:dyDescent="0.25">
      <c r="A1982" s="25">
        <f t="shared" si="234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32"/>
        <v>11272.8</v>
      </c>
      <c r="G1982" s="54">
        <f t="shared" si="233"/>
        <v>11272.8</v>
      </c>
      <c r="H1982" s="25">
        <v>331553</v>
      </c>
      <c r="I1982" s="25" t="s">
        <v>3198</v>
      </c>
      <c r="J1982" s="25">
        <v>1</v>
      </c>
      <c r="K1982" s="25">
        <v>1</v>
      </c>
      <c r="L1982" s="25">
        <f t="shared" si="228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9"/>
        <v>0</v>
      </c>
      <c r="Z1982" s="25" t="str">
        <f t="shared" si="230"/>
        <v>Thursday</v>
      </c>
      <c r="AA1982" s="25" t="str">
        <f t="shared" si="231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hidden="1" x14ac:dyDescent="0.25">
      <c r="A1983" s="25">
        <f t="shared" si="234"/>
        <v>1982</v>
      </c>
      <c r="B1983" s="25" t="s">
        <v>2404</v>
      </c>
      <c r="C1983" s="45">
        <v>45881</v>
      </c>
      <c r="D1983" s="45">
        <v>45887</v>
      </c>
      <c r="E1983" s="8">
        <v>128.1</v>
      </c>
      <c r="F1983" s="8">
        <f t="shared" si="232"/>
        <v>11272.8</v>
      </c>
      <c r="G1983" s="54">
        <f t="shared" si="233"/>
        <v>11272.8</v>
      </c>
      <c r="H1983" s="25">
        <v>352317</v>
      </c>
      <c r="I1983" s="25" t="s">
        <v>3199</v>
      </c>
      <c r="J1983" s="25">
        <v>1</v>
      </c>
      <c r="K1983" s="25">
        <v>1</v>
      </c>
      <c r="L1983" s="25">
        <f t="shared" si="228"/>
        <v>0</v>
      </c>
      <c r="M1983" s="25" t="s">
        <v>2475</v>
      </c>
      <c r="N1983" s="45">
        <v>45890</v>
      </c>
      <c r="O1983" s="54">
        <v>16507.060000000001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9"/>
        <v>0</v>
      </c>
      <c r="Z1983" s="25" t="str">
        <f t="shared" si="230"/>
        <v>Thursday</v>
      </c>
      <c r="AA1983" s="25" t="str">
        <f t="shared" si="231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hidden="1" x14ac:dyDescent="0.25">
      <c r="A1984" s="25">
        <f t="shared" si="234"/>
        <v>1983</v>
      </c>
      <c r="B1984" s="25" t="s">
        <v>2404</v>
      </c>
      <c r="C1984" s="45">
        <v>45881</v>
      </c>
      <c r="D1984" s="45">
        <v>45887</v>
      </c>
      <c r="E1984" s="8">
        <v>111.3</v>
      </c>
      <c r="F1984" s="8">
        <f t="shared" si="232"/>
        <v>9794.4</v>
      </c>
      <c r="G1984" s="54">
        <f t="shared" si="233"/>
        <v>9794.4</v>
      </c>
      <c r="H1984" s="25">
        <v>353719</v>
      </c>
      <c r="I1984" s="25" t="s">
        <v>3200</v>
      </c>
      <c r="J1984" s="25">
        <v>1</v>
      </c>
      <c r="K1984" s="25">
        <v>1</v>
      </c>
      <c r="L1984" s="25">
        <f t="shared" si="228"/>
        <v>0</v>
      </c>
      <c r="M1984" s="25" t="s">
        <v>2475</v>
      </c>
      <c r="N1984" s="45">
        <v>45890</v>
      </c>
      <c r="O1984" s="54">
        <v>14342.2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9"/>
        <v>0</v>
      </c>
      <c r="Z1984" s="25" t="str">
        <f t="shared" si="230"/>
        <v>Thursday</v>
      </c>
      <c r="AA1984" s="25" t="str">
        <f t="shared" si="231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hidden="1" x14ac:dyDescent="0.25">
      <c r="A1985" s="25">
        <f t="shared" si="234"/>
        <v>1984</v>
      </c>
      <c r="B1985" s="25" t="s">
        <v>2404</v>
      </c>
      <c r="C1985" s="45">
        <v>45881</v>
      </c>
      <c r="D1985" s="45">
        <v>45887</v>
      </c>
      <c r="E1985" s="8">
        <v>136.5</v>
      </c>
      <c r="F1985" s="8">
        <f t="shared" si="232"/>
        <v>12012</v>
      </c>
      <c r="G1985" s="54">
        <f t="shared" si="233"/>
        <v>12012</v>
      </c>
      <c r="H1985" s="25">
        <v>359413</v>
      </c>
      <c r="I1985" s="25" t="s">
        <v>3201</v>
      </c>
      <c r="J1985" s="25">
        <v>1</v>
      </c>
      <c r="K1985" s="25">
        <v>1</v>
      </c>
      <c r="L1985" s="25">
        <f t="shared" si="228"/>
        <v>0</v>
      </c>
      <c r="M1985" s="25" t="s">
        <v>2475</v>
      </c>
      <c r="N1985" s="45">
        <v>45890</v>
      </c>
      <c r="O1985" s="54">
        <v>16416.86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9"/>
        <v>0</v>
      </c>
      <c r="Z1985" s="25" t="str">
        <f t="shared" si="230"/>
        <v>Thursday</v>
      </c>
      <c r="AA1985" s="25" t="str">
        <f t="shared" si="231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hidden="1" x14ac:dyDescent="0.25">
      <c r="A1986" s="25">
        <f t="shared" si="234"/>
        <v>1985</v>
      </c>
      <c r="B1986" s="25" t="s">
        <v>2404</v>
      </c>
      <c r="C1986" s="45">
        <v>45881</v>
      </c>
      <c r="D1986" s="45">
        <v>45887</v>
      </c>
      <c r="E1986" s="8">
        <v>135.80000000000001</v>
      </c>
      <c r="F1986" s="8">
        <f t="shared" si="232"/>
        <v>11950.400000000001</v>
      </c>
      <c r="G1986" s="54">
        <f t="shared" si="233"/>
        <v>11950.400000000001</v>
      </c>
      <c r="H1986" s="25">
        <v>407122</v>
      </c>
      <c r="I1986" s="25" t="s">
        <v>3172</v>
      </c>
      <c r="J1986" s="25">
        <v>1</v>
      </c>
      <c r="K1986" s="25">
        <v>1</v>
      </c>
      <c r="L1986" s="25">
        <f t="shared" si="228"/>
        <v>0</v>
      </c>
      <c r="M1986" s="25" t="s">
        <v>2477</v>
      </c>
      <c r="N1986" s="45">
        <v>45890</v>
      </c>
      <c r="O1986" s="54">
        <v>17499.29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29"/>
        <v>0</v>
      </c>
      <c r="Z1986" s="25" t="str">
        <f t="shared" si="230"/>
        <v>Thursday</v>
      </c>
      <c r="AA1986" s="25" t="str">
        <f t="shared" si="231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hidden="1" x14ac:dyDescent="0.25">
      <c r="A1987" s="25">
        <f t="shared" si="234"/>
        <v>1986</v>
      </c>
      <c r="B1987" s="25" t="s">
        <v>2404</v>
      </c>
      <c r="C1987" s="45">
        <v>45881</v>
      </c>
      <c r="D1987" s="45">
        <v>45887</v>
      </c>
      <c r="E1987" s="8">
        <v>193.5</v>
      </c>
      <c r="F1987" s="8">
        <f t="shared" si="232"/>
        <v>17028</v>
      </c>
      <c r="G1987" s="54">
        <f t="shared" si="233"/>
        <v>17028</v>
      </c>
      <c r="H1987" s="25">
        <v>424902</v>
      </c>
      <c r="I1987" s="25" t="s">
        <v>3202</v>
      </c>
      <c r="J1987" s="25">
        <v>1</v>
      </c>
      <c r="K1987" s="25">
        <v>1</v>
      </c>
      <c r="L1987" s="25">
        <f t="shared" ref="L1987:L2050" si="235">J1987-K1987</f>
        <v>0</v>
      </c>
      <c r="M1987" s="25" t="s">
        <v>2475</v>
      </c>
      <c r="N1987" s="45">
        <v>45890</v>
      </c>
      <c r="O1987" s="54">
        <v>23272.25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ref="Y1987:Y2050" si="236">IF(X1987="", "", X1987-N1987)</f>
        <v>0</v>
      </c>
      <c r="Z1987" s="25" t="str">
        <f t="shared" ref="Z1987:Z2050" si="237">IF(N1987="", "", TEXT(N1987, "dddd"))</f>
        <v>Thursday</v>
      </c>
      <c r="AA1987" s="25" t="str">
        <f t="shared" ref="AA1987:AA2050" si="238">IF(X1987="", "", TEXT(X1987, "dddd"))</f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hidden="1" x14ac:dyDescent="0.25">
      <c r="A1988" s="25">
        <f t="shared" si="234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ref="F1988:F2051" si="239">IF(AB1988="DOLLAR",E1988*88,E1988)</f>
        <v>18788</v>
      </c>
      <c r="G1988" s="54">
        <f t="shared" si="233"/>
        <v>18788</v>
      </c>
      <c r="H1988" s="25">
        <v>430904</v>
      </c>
      <c r="I1988" s="25" t="s">
        <v>1883</v>
      </c>
      <c r="J1988" s="25">
        <v>1</v>
      </c>
      <c r="K1988" s="25">
        <v>1</v>
      </c>
      <c r="L1988" s="25">
        <f t="shared" si="235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6"/>
        <v>0</v>
      </c>
      <c r="Z1988" s="25" t="str">
        <f t="shared" si="237"/>
        <v>Thursday</v>
      </c>
      <c r="AA1988" s="25" t="str">
        <f t="shared" si="238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hidden="1" x14ac:dyDescent="0.25">
      <c r="A1989" s="25">
        <f t="shared" si="234"/>
        <v>1988</v>
      </c>
      <c r="B1989" s="25" t="s">
        <v>2404</v>
      </c>
      <c r="C1989" s="45">
        <v>45881</v>
      </c>
      <c r="D1989" s="45">
        <v>45887</v>
      </c>
      <c r="E1989" s="8">
        <v>213.5</v>
      </c>
      <c r="F1989" s="8">
        <f t="shared" si="239"/>
        <v>18788</v>
      </c>
      <c r="G1989" s="54">
        <f t="shared" ref="G1989:G2052" si="240">F1989*J1989</f>
        <v>18788</v>
      </c>
      <c r="H1989" s="25">
        <v>431304</v>
      </c>
      <c r="I1989" s="25" t="s">
        <v>3189</v>
      </c>
      <c r="J1989" s="25">
        <v>1</v>
      </c>
      <c r="K1989" s="25">
        <v>1</v>
      </c>
      <c r="L1989" s="25">
        <f t="shared" si="235"/>
        <v>0</v>
      </c>
      <c r="M1989" s="25" t="s">
        <v>2479</v>
      </c>
      <c r="N1989" s="45">
        <v>45890</v>
      </c>
      <c r="O1989" s="54">
        <v>27511.759999999998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si="236"/>
        <v>0</v>
      </c>
      <c r="Z1989" s="25" t="str">
        <f t="shared" si="237"/>
        <v>Thursday</v>
      </c>
      <c r="AA1989" s="25" t="str">
        <f t="shared" si="238"/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hidden="1" x14ac:dyDescent="0.25">
      <c r="A1990" s="25">
        <f t="shared" ref="A1990:A2053" si="241">A1989+1</f>
        <v>1989</v>
      </c>
      <c r="B1990" s="25">
        <v>44645</v>
      </c>
      <c r="C1990" s="45">
        <v>45884</v>
      </c>
      <c r="D1990" s="45">
        <v>45888</v>
      </c>
      <c r="E1990" s="8">
        <v>13.680000000000001</v>
      </c>
      <c r="F1990" s="8">
        <f t="shared" si="239"/>
        <v>1203.8400000000001</v>
      </c>
      <c r="G1990" s="54">
        <f t="shared" si="240"/>
        <v>12038.400000000001</v>
      </c>
      <c r="H1990" s="25" t="s">
        <v>565</v>
      </c>
      <c r="I1990" s="25" t="s">
        <v>566</v>
      </c>
      <c r="J1990" s="25">
        <v>10</v>
      </c>
      <c r="K1990" s="25">
        <v>10</v>
      </c>
      <c r="L1990" s="25">
        <f t="shared" si="235"/>
        <v>0</v>
      </c>
      <c r="M1990" s="25" t="s">
        <v>2445</v>
      </c>
      <c r="N1990" s="45">
        <v>45888</v>
      </c>
      <c r="O1990" s="54">
        <v>172900</v>
      </c>
      <c r="P1990" s="25" t="s">
        <v>371</v>
      </c>
      <c r="Q1990" s="25">
        <v>58154594131</v>
      </c>
      <c r="R1990" s="25" t="s">
        <v>41</v>
      </c>
      <c r="S1990" s="3">
        <v>-20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6"/>
        <v>2</v>
      </c>
      <c r="Z1990" s="25" t="str">
        <f t="shared" si="237"/>
        <v>Tuesday</v>
      </c>
      <c r="AA1990" s="25" t="str">
        <f t="shared" si="238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hidden="1" x14ac:dyDescent="0.25">
      <c r="A1991" s="25">
        <f t="shared" si="241"/>
        <v>1990</v>
      </c>
      <c r="B1991" s="25">
        <v>44645</v>
      </c>
      <c r="C1991" s="45">
        <v>45884</v>
      </c>
      <c r="D1991" s="45">
        <v>45888</v>
      </c>
      <c r="E1991" s="8">
        <v>438.65000000000003</v>
      </c>
      <c r="F1991" s="8">
        <f t="shared" si="239"/>
        <v>38601.200000000004</v>
      </c>
      <c r="G1991" s="54">
        <f t="shared" si="240"/>
        <v>231607.2</v>
      </c>
      <c r="H1991" s="25" t="s">
        <v>1988</v>
      </c>
      <c r="I1991" s="25"/>
      <c r="J1991" s="25">
        <v>6</v>
      </c>
      <c r="K1991" s="25">
        <v>6</v>
      </c>
      <c r="L1991" s="25">
        <f t="shared" si="235"/>
        <v>0</v>
      </c>
      <c r="M1991" s="25" t="s">
        <v>2445</v>
      </c>
      <c r="N1991" s="45">
        <v>45888</v>
      </c>
      <c r="O1991" s="54">
        <v>2317770</v>
      </c>
      <c r="P1991" s="25" t="s">
        <v>371</v>
      </c>
      <c r="Q1991" s="25">
        <v>58154594131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Gujrat</v>
      </c>
      <c r="W1991" s="56"/>
      <c r="X1991" s="45">
        <v>45890</v>
      </c>
      <c r="Y1991" s="25">
        <f t="shared" si="236"/>
        <v>2</v>
      </c>
      <c r="Z1991" s="25" t="str">
        <f t="shared" si="237"/>
        <v>Tuesday</v>
      </c>
      <c r="AA1991" s="25" t="str">
        <f t="shared" si="238"/>
        <v>Thursday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hidden="1" x14ac:dyDescent="0.25">
      <c r="A1992" s="25">
        <f t="shared" si="241"/>
        <v>1991</v>
      </c>
      <c r="B1992" s="25">
        <v>44645</v>
      </c>
      <c r="C1992" s="45">
        <v>45884</v>
      </c>
      <c r="D1992" s="45">
        <v>45888</v>
      </c>
      <c r="E1992" s="8">
        <v>451.5</v>
      </c>
      <c r="F1992" s="8">
        <f t="shared" si="239"/>
        <v>39732</v>
      </c>
      <c r="G1992" s="54">
        <f t="shared" si="240"/>
        <v>39732</v>
      </c>
      <c r="H1992" s="25" t="s">
        <v>2405</v>
      </c>
      <c r="I1992" s="25"/>
      <c r="J1992" s="25">
        <v>1</v>
      </c>
      <c r="K1992" s="25">
        <v>1</v>
      </c>
      <c r="L1992" s="25">
        <f t="shared" si="235"/>
        <v>0</v>
      </c>
      <c r="M1992" s="25" t="s">
        <v>2446</v>
      </c>
      <c r="N1992" s="45">
        <v>45888</v>
      </c>
      <c r="O1992" s="54">
        <v>63210</v>
      </c>
      <c r="P1992" s="25" t="s">
        <v>1034</v>
      </c>
      <c r="Q1992" s="25">
        <v>58154593442</v>
      </c>
      <c r="R1992" s="25" t="s">
        <v>41</v>
      </c>
      <c r="S1992" s="3">
        <v>4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6"/>
        <v>4</v>
      </c>
      <c r="Z1992" s="25" t="str">
        <f t="shared" si="237"/>
        <v>Tuesday</v>
      </c>
      <c r="AA1992" s="25" t="str">
        <f t="shared" si="238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hidden="1" x14ac:dyDescent="0.25">
      <c r="A1993" s="25">
        <f t="shared" si="241"/>
        <v>1992</v>
      </c>
      <c r="B1993" s="25">
        <v>44645</v>
      </c>
      <c r="C1993" s="45">
        <v>45884</v>
      </c>
      <c r="D1993" s="45">
        <v>45888</v>
      </c>
      <c r="E1993" s="8">
        <v>360</v>
      </c>
      <c r="F1993" s="8">
        <f t="shared" si="239"/>
        <v>31680</v>
      </c>
      <c r="G1993" s="54">
        <f t="shared" si="240"/>
        <v>31680</v>
      </c>
      <c r="H1993" s="25" t="s">
        <v>663</v>
      </c>
      <c r="I1993" s="25"/>
      <c r="J1993" s="25">
        <v>1</v>
      </c>
      <c r="K1993" s="25">
        <v>1</v>
      </c>
      <c r="L1993" s="25">
        <f t="shared" si="235"/>
        <v>0</v>
      </c>
      <c r="M1993" s="25" t="s">
        <v>2446</v>
      </c>
      <c r="N1993" s="45">
        <v>45888</v>
      </c>
      <c r="O1993" s="54">
        <v>44100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6"/>
        <v>4</v>
      </c>
      <c r="Z1993" s="25" t="str">
        <f t="shared" si="237"/>
        <v>Tuesday</v>
      </c>
      <c r="AA1993" s="25" t="str">
        <f t="shared" si="238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hidden="1" x14ac:dyDescent="0.25">
      <c r="A1994" s="25">
        <f t="shared" si="241"/>
        <v>1993</v>
      </c>
      <c r="B1994" s="25">
        <v>44645</v>
      </c>
      <c r="C1994" s="45">
        <v>45884</v>
      </c>
      <c r="D1994" s="45">
        <v>45888</v>
      </c>
      <c r="E1994" s="8">
        <v>304</v>
      </c>
      <c r="F1994" s="8">
        <f t="shared" si="239"/>
        <v>26752</v>
      </c>
      <c r="G1994" s="54">
        <f t="shared" si="240"/>
        <v>26752</v>
      </c>
      <c r="H1994" s="25" t="s">
        <v>662</v>
      </c>
      <c r="I1994" s="25"/>
      <c r="J1994" s="25">
        <v>1</v>
      </c>
      <c r="K1994" s="25">
        <v>1</v>
      </c>
      <c r="L1994" s="25">
        <f t="shared" si="235"/>
        <v>0</v>
      </c>
      <c r="M1994" s="25" t="s">
        <v>2446</v>
      </c>
      <c r="N1994" s="45">
        <v>45888</v>
      </c>
      <c r="O1994" s="54">
        <v>37240</v>
      </c>
      <c r="P1994" s="25" t="s">
        <v>1034</v>
      </c>
      <c r="Q1994" s="25">
        <v>58154593442</v>
      </c>
      <c r="R1994" s="25" t="s">
        <v>41</v>
      </c>
      <c r="S1994" s="3">
        <v>-20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236"/>
        <v>4</v>
      </c>
      <c r="Z1994" s="25" t="str">
        <f t="shared" si="237"/>
        <v>Tuesday</v>
      </c>
      <c r="AA1994" s="25" t="str">
        <f t="shared" si="238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hidden="1" x14ac:dyDescent="0.25">
      <c r="A1995" s="25">
        <f t="shared" si="241"/>
        <v>1994</v>
      </c>
      <c r="B1995" s="25" t="s">
        <v>2457</v>
      </c>
      <c r="C1995" s="45">
        <v>45889</v>
      </c>
      <c r="D1995" s="45">
        <v>45889</v>
      </c>
      <c r="E1995" s="8">
        <v>7599.9</v>
      </c>
      <c r="F1995" s="8">
        <f t="shared" si="239"/>
        <v>7599.9</v>
      </c>
      <c r="G1995" s="54">
        <f t="shared" si="240"/>
        <v>15199.8</v>
      </c>
      <c r="H1995" s="25" t="s">
        <v>2458</v>
      </c>
      <c r="I1995" s="25"/>
      <c r="J1995" s="25">
        <v>2</v>
      </c>
      <c r="K1995" s="25">
        <v>2</v>
      </c>
      <c r="L1995" s="25">
        <f t="shared" si="235"/>
        <v>0</v>
      </c>
      <c r="M1995" s="25" t="s">
        <v>2461</v>
      </c>
      <c r="N1995" s="45">
        <v>45889</v>
      </c>
      <c r="O1995" s="54">
        <v>21714</v>
      </c>
      <c r="P1995" s="25" t="s">
        <v>1059</v>
      </c>
      <c r="Q1995" s="25" t="s">
        <v>637</v>
      </c>
      <c r="R1995" s="25" t="s">
        <v>638</v>
      </c>
      <c r="S1995" s="3">
        <v>-20</v>
      </c>
      <c r="T1995" s="55"/>
      <c r="U1995" s="25" t="s">
        <v>2024</v>
      </c>
      <c r="V1995" s="25" t="str">
        <f>VLOOKUP(P1995,'Customer List'!B:C,2,)</f>
        <v>Delhi</v>
      </c>
      <c r="W1995" s="56"/>
      <c r="X1995" s="45">
        <v>45889</v>
      </c>
      <c r="Y1995" s="25">
        <f t="shared" si="236"/>
        <v>0</v>
      </c>
      <c r="Z1995" s="25" t="str">
        <f t="shared" si="237"/>
        <v>Wednesday</v>
      </c>
      <c r="AA1995" s="25" t="str">
        <f t="shared" si="238"/>
        <v>Wednesday</v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hidden="1" x14ac:dyDescent="0.25">
      <c r="A1996" s="25">
        <f t="shared" si="241"/>
        <v>1995</v>
      </c>
      <c r="B1996" s="25" t="s">
        <v>2457</v>
      </c>
      <c r="C1996" s="45">
        <v>45889</v>
      </c>
      <c r="D1996" s="45">
        <v>45889</v>
      </c>
      <c r="E1996" s="8">
        <v>0.01</v>
      </c>
      <c r="F1996" s="8">
        <f t="shared" si="239"/>
        <v>0.01</v>
      </c>
      <c r="G1996" s="54">
        <f t="shared" si="240"/>
        <v>0.01</v>
      </c>
      <c r="H1996" s="25" t="s">
        <v>2458</v>
      </c>
      <c r="I1996" s="25"/>
      <c r="J1996" s="25">
        <v>1</v>
      </c>
      <c r="K1996" s="25">
        <v>1</v>
      </c>
      <c r="L1996" s="25">
        <f t="shared" si="235"/>
        <v>0</v>
      </c>
      <c r="M1996" s="25" t="s">
        <v>3299</v>
      </c>
      <c r="N1996" s="45">
        <v>45889</v>
      </c>
      <c r="O1996" s="54">
        <v>0</v>
      </c>
      <c r="P1996" s="25" t="s">
        <v>1059</v>
      </c>
      <c r="Q1996" s="25" t="s">
        <v>637</v>
      </c>
      <c r="R1996" s="25" t="s">
        <v>725</v>
      </c>
      <c r="S1996" s="3">
        <v>-20</v>
      </c>
      <c r="T1996" s="55" t="s">
        <v>610</v>
      </c>
      <c r="U1996" s="25" t="s">
        <v>2024</v>
      </c>
      <c r="V1996" s="25" t="str">
        <f>VLOOKUP(P1996,'Customer List'!B:C,2,)</f>
        <v>Delhi</v>
      </c>
      <c r="W1996" s="56"/>
      <c r="X1996" s="45"/>
      <c r="Y1996" s="25" t="str">
        <f t="shared" si="236"/>
        <v/>
      </c>
      <c r="Z1996" s="25" t="str">
        <f t="shared" si="237"/>
        <v>Wednesday</v>
      </c>
      <c r="AA1996" s="25" t="str">
        <f t="shared" si="238"/>
        <v/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hidden="1" x14ac:dyDescent="0.25">
      <c r="A1997" s="25">
        <f t="shared" si="241"/>
        <v>1996</v>
      </c>
      <c r="B1997" s="25" t="s">
        <v>2457</v>
      </c>
      <c r="C1997" s="45">
        <v>45889</v>
      </c>
      <c r="D1997" s="45">
        <v>45889</v>
      </c>
      <c r="E1997" s="8">
        <v>6055</v>
      </c>
      <c r="F1997" s="8">
        <f t="shared" si="239"/>
        <v>6055</v>
      </c>
      <c r="G1997" s="54">
        <f t="shared" si="240"/>
        <v>6055</v>
      </c>
      <c r="H1997" s="25" t="s">
        <v>2459</v>
      </c>
      <c r="I1997" s="25"/>
      <c r="J1997" s="25">
        <v>1</v>
      </c>
      <c r="K1997" s="25">
        <v>1</v>
      </c>
      <c r="L1997" s="25">
        <f t="shared" si="235"/>
        <v>0</v>
      </c>
      <c r="M1997" s="25" t="s">
        <v>2461</v>
      </c>
      <c r="N1997" s="45">
        <v>45889</v>
      </c>
      <c r="O1997" s="54">
        <v>8650</v>
      </c>
      <c r="P1997" s="25" t="s">
        <v>1059</v>
      </c>
      <c r="Q1997" s="25" t="s">
        <v>637</v>
      </c>
      <c r="R1997" s="25" t="s">
        <v>638</v>
      </c>
      <c r="S1997" s="3">
        <v>4</v>
      </c>
      <c r="T1997" s="55" t="s">
        <v>2460</v>
      </c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236"/>
        <v>0</v>
      </c>
      <c r="Z1997" s="25" t="str">
        <f t="shared" si="237"/>
        <v>Wednesday</v>
      </c>
      <c r="AA1997" s="25" t="str">
        <f t="shared" si="238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hidden="1" x14ac:dyDescent="0.25">
      <c r="A1998" s="25">
        <f t="shared" si="241"/>
        <v>1997</v>
      </c>
      <c r="B1998" s="25" t="s">
        <v>2465</v>
      </c>
      <c r="C1998" s="45">
        <v>45874</v>
      </c>
      <c r="D1998" s="45">
        <v>45874</v>
      </c>
      <c r="E1998" s="8">
        <v>12000</v>
      </c>
      <c r="F1998" s="8">
        <f t="shared" si="239"/>
        <v>12000</v>
      </c>
      <c r="G1998" s="54">
        <f t="shared" si="240"/>
        <v>24000</v>
      </c>
      <c r="H1998" s="25" t="s">
        <v>2462</v>
      </c>
      <c r="I1998" s="25" t="s">
        <v>4739</v>
      </c>
      <c r="J1998" s="25">
        <v>2</v>
      </c>
      <c r="K1998" s="25"/>
      <c r="L1998" s="25">
        <f t="shared" si="235"/>
        <v>2</v>
      </c>
      <c r="M1998" s="25"/>
      <c r="N1998" s="45"/>
      <c r="O1998" s="54"/>
      <c r="P1998" s="25" t="s">
        <v>2031</v>
      </c>
      <c r="Q1998" s="25"/>
      <c r="R1998" s="25"/>
      <c r="S1998" s="3" t="s">
        <v>300</v>
      </c>
      <c r="T1998" s="55"/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6"/>
        <v/>
      </c>
      <c r="Z1998" s="25" t="str">
        <f t="shared" si="237"/>
        <v/>
      </c>
      <c r="AA1998" s="25" t="str">
        <f t="shared" si="238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hidden="1" x14ac:dyDescent="0.25">
      <c r="A1999" s="25">
        <f t="shared" si="241"/>
        <v>1998</v>
      </c>
      <c r="B1999" s="25" t="s">
        <v>2465</v>
      </c>
      <c r="C1999" s="45">
        <v>45874</v>
      </c>
      <c r="D1999" s="45">
        <v>45874</v>
      </c>
      <c r="E1999" s="8">
        <v>3345.6</v>
      </c>
      <c r="F1999" s="8">
        <f t="shared" si="239"/>
        <v>3345.6</v>
      </c>
      <c r="G1999" s="54">
        <f t="shared" si="240"/>
        <v>6691.2</v>
      </c>
      <c r="H1999" s="25" t="s">
        <v>2463</v>
      </c>
      <c r="I1999" s="25" t="s">
        <v>4740</v>
      </c>
      <c r="J1999" s="25">
        <v>2</v>
      </c>
      <c r="K1999" s="25"/>
      <c r="L1999" s="25">
        <f t="shared" si="235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 t="s">
        <v>2755</v>
      </c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6"/>
        <v/>
      </c>
      <c r="Z1999" s="25" t="str">
        <f t="shared" si="237"/>
        <v/>
      </c>
      <c r="AA1999" s="25" t="str">
        <f t="shared" si="238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hidden="1" x14ac:dyDescent="0.25">
      <c r="A2000" s="25">
        <f t="shared" si="241"/>
        <v>1999</v>
      </c>
      <c r="B2000" s="25" t="s">
        <v>2465</v>
      </c>
      <c r="C2000" s="45">
        <v>45874</v>
      </c>
      <c r="D2000" s="45">
        <v>45874</v>
      </c>
      <c r="E2000" s="8">
        <v>3665.2</v>
      </c>
      <c r="F2000" s="8">
        <f t="shared" si="239"/>
        <v>3665.2</v>
      </c>
      <c r="G2000" s="54">
        <f t="shared" si="240"/>
        <v>7330.4</v>
      </c>
      <c r="H2000" s="25" t="s">
        <v>2464</v>
      </c>
      <c r="I2000" s="25" t="s">
        <v>4741</v>
      </c>
      <c r="J2000" s="25">
        <v>2</v>
      </c>
      <c r="K2000" s="25"/>
      <c r="L2000" s="25">
        <f t="shared" si="235"/>
        <v>2</v>
      </c>
      <c r="M2000" s="25"/>
      <c r="N2000" s="45"/>
      <c r="O2000" s="54"/>
      <c r="P2000" s="25" t="s">
        <v>2031</v>
      </c>
      <c r="Q2000" s="25"/>
      <c r="R2000" s="25"/>
      <c r="S2000" s="3">
        <v>-20</v>
      </c>
      <c r="T2000" s="55"/>
      <c r="U2000" s="25" t="s">
        <v>2747</v>
      </c>
      <c r="V2000" s="25" t="str">
        <f>VLOOKUP(P2000,'Customer List'!B:C,2,)</f>
        <v>STOCK</v>
      </c>
      <c r="W2000" s="56" t="s">
        <v>1149</v>
      </c>
      <c r="X2000" s="45"/>
      <c r="Y2000" s="25" t="str">
        <f t="shared" si="236"/>
        <v/>
      </c>
      <c r="Z2000" s="25" t="str">
        <f t="shared" si="237"/>
        <v/>
      </c>
      <c r="AA2000" s="25" t="str">
        <f t="shared" si="238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hidden="1" x14ac:dyDescent="0.25">
      <c r="A2001" s="25">
        <f t="shared" si="241"/>
        <v>2000</v>
      </c>
      <c r="B2001" s="25">
        <v>5470</v>
      </c>
      <c r="C2001" s="45">
        <v>45883</v>
      </c>
      <c r="D2001" s="45">
        <v>45883</v>
      </c>
      <c r="E2001" s="8">
        <v>3020</v>
      </c>
      <c r="F2001" s="8">
        <f t="shared" si="239"/>
        <v>3020</v>
      </c>
      <c r="G2001" s="54">
        <f t="shared" si="240"/>
        <v>3020</v>
      </c>
      <c r="H2001" s="25" t="s">
        <v>2466</v>
      </c>
      <c r="I2001" s="25"/>
      <c r="J2001" s="25">
        <v>1</v>
      </c>
      <c r="K2001" s="25">
        <v>1</v>
      </c>
      <c r="L2001" s="25">
        <f t="shared" si="235"/>
        <v>0</v>
      </c>
      <c r="M2001" s="25" t="s">
        <v>2470</v>
      </c>
      <c r="N2001" s="45">
        <v>45887</v>
      </c>
      <c r="O2001" s="54">
        <v>6000</v>
      </c>
      <c r="P2001" s="25" t="s">
        <v>2302</v>
      </c>
      <c r="Q2001" s="25" t="s">
        <v>637</v>
      </c>
      <c r="R2001" s="25" t="s">
        <v>638</v>
      </c>
      <c r="S2001" s="3">
        <v>4</v>
      </c>
      <c r="T2001" s="55"/>
      <c r="U2001" s="25" t="s">
        <v>2467</v>
      </c>
      <c r="V2001" s="25" t="s">
        <v>1169</v>
      </c>
      <c r="W2001" s="56"/>
      <c r="X2001" s="45">
        <v>45887</v>
      </c>
      <c r="Y2001" s="25">
        <f t="shared" si="236"/>
        <v>0</v>
      </c>
      <c r="Z2001" s="25" t="str">
        <f t="shared" si="237"/>
        <v>Monday</v>
      </c>
      <c r="AA2001" s="25" t="str">
        <f t="shared" si="238"/>
        <v>Monday</v>
      </c>
      <c r="AB2001" s="25" t="str">
        <f>VLOOKUP(U2001,'Currency Sheet'!A:C,3,)</f>
        <v>INR</v>
      </c>
      <c r="AC2001" s="67" t="e">
        <f>VLOOKUP(P2001,'Customer List'!B:D,3,)</f>
        <v>#N/A</v>
      </c>
    </row>
    <row r="2002" spans="1:29" hidden="1" x14ac:dyDescent="0.25">
      <c r="A2002" s="25">
        <f t="shared" si="241"/>
        <v>2001</v>
      </c>
      <c r="B2002" s="25">
        <v>177574</v>
      </c>
      <c r="C2002" s="45">
        <v>45887</v>
      </c>
      <c r="D2002" s="45">
        <v>45890</v>
      </c>
      <c r="E2002" s="8">
        <v>103.2</v>
      </c>
      <c r="F2002" s="8">
        <f t="shared" si="239"/>
        <v>9081.6</v>
      </c>
      <c r="G2002" s="54">
        <f t="shared" si="240"/>
        <v>9081.6</v>
      </c>
      <c r="H2002" s="25" t="s">
        <v>2471</v>
      </c>
      <c r="I2002" s="25" t="s">
        <v>4394</v>
      </c>
      <c r="J2002" s="25">
        <v>1</v>
      </c>
      <c r="K2002" s="25">
        <v>1</v>
      </c>
      <c r="L2002" s="25">
        <f t="shared" si="235"/>
        <v>0</v>
      </c>
      <c r="M2002" s="25" t="s">
        <v>2560</v>
      </c>
      <c r="N2002" s="45">
        <v>45892</v>
      </c>
      <c r="O2002" s="54">
        <v>14448</v>
      </c>
      <c r="P2002" s="25" t="s">
        <v>169</v>
      </c>
      <c r="Q2002" s="25">
        <v>58154749483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Bhopal</v>
      </c>
      <c r="W2002" s="56"/>
      <c r="X2002" s="45">
        <v>45895</v>
      </c>
      <c r="Y2002" s="25">
        <f t="shared" si="236"/>
        <v>3</v>
      </c>
      <c r="Z2002" s="25" t="str">
        <f t="shared" si="237"/>
        <v>Saturday</v>
      </c>
      <c r="AA2002" s="25" t="str">
        <f t="shared" si="238"/>
        <v>Tuesday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hidden="1" x14ac:dyDescent="0.25">
      <c r="A2003" s="25">
        <f t="shared" si="241"/>
        <v>2002</v>
      </c>
      <c r="B2003" s="25">
        <v>177574</v>
      </c>
      <c r="C2003" s="45">
        <v>45887</v>
      </c>
      <c r="D2003" s="45">
        <v>45890</v>
      </c>
      <c r="E2003" s="8">
        <v>58.8</v>
      </c>
      <c r="F2003" s="8">
        <f t="shared" si="239"/>
        <v>5174.3999999999996</v>
      </c>
      <c r="G2003" s="54">
        <f t="shared" si="240"/>
        <v>10348.799999999999</v>
      </c>
      <c r="H2003" s="25" t="s">
        <v>935</v>
      </c>
      <c r="I2003" s="25" t="s">
        <v>4147</v>
      </c>
      <c r="J2003" s="25">
        <v>2</v>
      </c>
      <c r="K2003" s="25">
        <v>2</v>
      </c>
      <c r="L2003" s="25">
        <f t="shared" si="235"/>
        <v>0</v>
      </c>
      <c r="M2003" s="25" t="s">
        <v>2540</v>
      </c>
      <c r="N2003" s="45">
        <v>45892</v>
      </c>
      <c r="O2003" s="54">
        <v>18522</v>
      </c>
      <c r="P2003" s="25" t="s">
        <v>2472</v>
      </c>
      <c r="Q2003" s="25">
        <v>58154749321</v>
      </c>
      <c r="R2003" s="25" t="s">
        <v>41</v>
      </c>
      <c r="S2003" s="3">
        <v>4</v>
      </c>
      <c r="T2003" s="55"/>
      <c r="U2003" s="25" t="s">
        <v>424</v>
      </c>
      <c r="V2003" s="25" t="str">
        <f>VLOOKUP(P2003,'Customer List'!B:C,2,)</f>
        <v>Banglore</v>
      </c>
      <c r="W2003" s="56"/>
      <c r="X2003" s="45">
        <v>45894</v>
      </c>
      <c r="Y2003" s="25">
        <f t="shared" si="236"/>
        <v>2</v>
      </c>
      <c r="Z2003" s="25" t="str">
        <f t="shared" si="237"/>
        <v>Saturday</v>
      </c>
      <c r="AA2003" s="25" t="str">
        <f t="shared" si="238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hidden="1" x14ac:dyDescent="0.25">
      <c r="A2004" s="25">
        <f t="shared" si="241"/>
        <v>2003</v>
      </c>
      <c r="B2004" s="25" t="s">
        <v>2484</v>
      </c>
      <c r="C2004" s="45">
        <v>45884</v>
      </c>
      <c r="D2004" s="45">
        <v>45890</v>
      </c>
      <c r="E2004" s="8">
        <v>173.6</v>
      </c>
      <c r="F2004" s="8">
        <f t="shared" si="239"/>
        <v>15276.8</v>
      </c>
      <c r="G2004" s="54">
        <f t="shared" si="240"/>
        <v>30553.599999999999</v>
      </c>
      <c r="H2004" s="25">
        <v>100220</v>
      </c>
      <c r="I2004" s="25" t="s">
        <v>155</v>
      </c>
      <c r="J2004" s="25">
        <v>2</v>
      </c>
      <c r="K2004" s="25">
        <v>2</v>
      </c>
      <c r="L2004" s="25">
        <f t="shared" si="235"/>
        <v>0</v>
      </c>
      <c r="M2004" s="25" t="s">
        <v>2549</v>
      </c>
      <c r="N2004" s="45">
        <v>45892</v>
      </c>
      <c r="O2004" s="54">
        <v>57660</v>
      </c>
      <c r="P2004" s="25" t="s">
        <v>2485</v>
      </c>
      <c r="Q2004" s="25">
        <v>58154750345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Gujrat</v>
      </c>
      <c r="W2004" s="56"/>
      <c r="X2004" s="45">
        <v>45894</v>
      </c>
      <c r="Y2004" s="25">
        <f t="shared" si="236"/>
        <v>2</v>
      </c>
      <c r="Z2004" s="25" t="str">
        <f t="shared" si="237"/>
        <v>Saturday</v>
      </c>
      <c r="AA2004" s="25" t="str">
        <f t="shared" si="238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hidden="1" x14ac:dyDescent="0.25">
      <c r="A2005" s="25">
        <f t="shared" si="241"/>
        <v>2004</v>
      </c>
      <c r="B2005" s="25" t="s">
        <v>2484</v>
      </c>
      <c r="C2005" s="45">
        <v>45884</v>
      </c>
      <c r="D2005" s="45">
        <v>45890</v>
      </c>
      <c r="E2005" s="8">
        <v>154.05000000000001</v>
      </c>
      <c r="F2005" s="8">
        <f t="shared" si="239"/>
        <v>13556.400000000001</v>
      </c>
      <c r="G2005" s="54">
        <f t="shared" si="240"/>
        <v>67782</v>
      </c>
      <c r="H2005" s="25">
        <v>100328</v>
      </c>
      <c r="I2005" s="25" t="s">
        <v>1423</v>
      </c>
      <c r="J2005" s="25">
        <v>5</v>
      </c>
      <c r="K2005" s="25">
        <v>5</v>
      </c>
      <c r="L2005" s="25">
        <f t="shared" si="235"/>
        <v>0</v>
      </c>
      <c r="M2005" s="25" t="s">
        <v>2542</v>
      </c>
      <c r="N2005" s="45">
        <v>45892</v>
      </c>
      <c r="O2005" s="54">
        <v>110205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6"/>
        <v>2</v>
      </c>
      <c r="Z2005" s="25" t="str">
        <f t="shared" si="237"/>
        <v>Saturday</v>
      </c>
      <c r="AA2005" s="25" t="str">
        <f t="shared" si="238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hidden="1" x14ac:dyDescent="0.25">
      <c r="A2006" s="25">
        <f t="shared" si="241"/>
        <v>2005</v>
      </c>
      <c r="B2006" s="25" t="s">
        <v>2484</v>
      </c>
      <c r="C2006" s="45">
        <v>45884</v>
      </c>
      <c r="D2006" s="45">
        <v>45890</v>
      </c>
      <c r="E2006" s="8">
        <v>128.69999999999999</v>
      </c>
      <c r="F2006" s="8">
        <f t="shared" si="239"/>
        <v>11325.599999999999</v>
      </c>
      <c r="G2006" s="54">
        <f t="shared" si="240"/>
        <v>56627.999999999993</v>
      </c>
      <c r="H2006" s="25">
        <v>100528</v>
      </c>
      <c r="I2006" s="25" t="s">
        <v>1538</v>
      </c>
      <c r="J2006" s="25">
        <v>5</v>
      </c>
      <c r="K2006" s="25">
        <v>5</v>
      </c>
      <c r="L2006" s="25">
        <f t="shared" si="235"/>
        <v>0</v>
      </c>
      <c r="M2006" s="25" t="s">
        <v>2542</v>
      </c>
      <c r="N2006" s="45">
        <v>45892</v>
      </c>
      <c r="O2006" s="54">
        <v>92070</v>
      </c>
      <c r="P2006" s="25" t="s">
        <v>2055</v>
      </c>
      <c r="Q2006" s="25">
        <v>58154746893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Hyderabad</v>
      </c>
      <c r="W2006" s="56"/>
      <c r="X2006" s="45">
        <v>45894</v>
      </c>
      <c r="Y2006" s="25">
        <f t="shared" si="236"/>
        <v>2</v>
      </c>
      <c r="Z2006" s="25" t="str">
        <f t="shared" si="237"/>
        <v>Saturday</v>
      </c>
      <c r="AA2006" s="25" t="str">
        <f t="shared" si="238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hidden="1" x14ac:dyDescent="0.25">
      <c r="A2007" s="25">
        <f t="shared" si="241"/>
        <v>2006</v>
      </c>
      <c r="B2007" s="25" t="s">
        <v>2484</v>
      </c>
      <c r="C2007" s="45">
        <v>45884</v>
      </c>
      <c r="D2007" s="45">
        <v>45890</v>
      </c>
      <c r="E2007" s="8">
        <v>69.3</v>
      </c>
      <c r="F2007" s="8">
        <f t="shared" si="239"/>
        <v>6098.4</v>
      </c>
      <c r="G2007" s="54">
        <f t="shared" si="240"/>
        <v>6098.4</v>
      </c>
      <c r="H2007" s="25">
        <v>100706</v>
      </c>
      <c r="I2007" s="25" t="s">
        <v>70</v>
      </c>
      <c r="J2007" s="25">
        <v>1</v>
      </c>
      <c r="K2007" s="25">
        <v>1</v>
      </c>
      <c r="L2007" s="25">
        <f t="shared" si="235"/>
        <v>0</v>
      </c>
      <c r="M2007" s="25" t="s">
        <v>2547</v>
      </c>
      <c r="N2007" s="45">
        <v>45892</v>
      </c>
      <c r="O2007" s="54">
        <v>10395</v>
      </c>
      <c r="P2007" s="25" t="s">
        <v>1057</v>
      </c>
      <c r="Q2007" s="25">
        <v>58154750695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Kolkata</v>
      </c>
      <c r="W2007" s="56"/>
      <c r="X2007" s="45">
        <v>45894</v>
      </c>
      <c r="Y2007" s="25">
        <f t="shared" si="236"/>
        <v>2</v>
      </c>
      <c r="Z2007" s="25" t="str">
        <f t="shared" si="237"/>
        <v>Saturday</v>
      </c>
      <c r="AA2007" s="25" t="str">
        <f t="shared" si="238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hidden="1" x14ac:dyDescent="0.25">
      <c r="A2008" s="25">
        <f t="shared" si="241"/>
        <v>2007</v>
      </c>
      <c r="B2008" s="25" t="s">
        <v>2484</v>
      </c>
      <c r="C2008" s="45">
        <v>45884</v>
      </c>
      <c r="D2008" s="45">
        <v>45890</v>
      </c>
      <c r="E2008" s="8">
        <v>148.85</v>
      </c>
      <c r="F2008" s="8">
        <f t="shared" si="239"/>
        <v>13098.8</v>
      </c>
      <c r="G2008" s="54">
        <f t="shared" si="240"/>
        <v>39296.399999999994</v>
      </c>
      <c r="H2008" s="25">
        <v>101320</v>
      </c>
      <c r="I2008" s="25" t="s">
        <v>2823</v>
      </c>
      <c r="J2008" s="25">
        <v>3</v>
      </c>
      <c r="K2008" s="25">
        <v>3</v>
      </c>
      <c r="L2008" s="25">
        <f t="shared" si="235"/>
        <v>0</v>
      </c>
      <c r="M2008" s="25" t="s">
        <v>2542</v>
      </c>
      <c r="N2008" s="45">
        <v>45892</v>
      </c>
      <c r="O2008" s="54">
        <v>63891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6"/>
        <v>2</v>
      </c>
      <c r="Z2008" s="25" t="str">
        <f t="shared" si="237"/>
        <v>Saturday</v>
      </c>
      <c r="AA2008" s="25" t="str">
        <f t="shared" si="238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hidden="1" x14ac:dyDescent="0.25">
      <c r="A2009" s="25">
        <f t="shared" si="241"/>
        <v>2008</v>
      </c>
      <c r="B2009" s="25" t="s">
        <v>2484</v>
      </c>
      <c r="C2009" s="45">
        <v>45884</v>
      </c>
      <c r="D2009" s="45">
        <v>45890</v>
      </c>
      <c r="E2009" s="8">
        <v>164.45</v>
      </c>
      <c r="F2009" s="8">
        <f t="shared" si="239"/>
        <v>14471.599999999999</v>
      </c>
      <c r="G2009" s="54">
        <f t="shared" si="240"/>
        <v>14471.599999999999</v>
      </c>
      <c r="H2009" s="25">
        <v>102006</v>
      </c>
      <c r="I2009" s="25" t="s">
        <v>1433</v>
      </c>
      <c r="J2009" s="25">
        <v>1</v>
      </c>
      <c r="K2009" s="25">
        <v>1</v>
      </c>
      <c r="L2009" s="25">
        <f t="shared" si="235"/>
        <v>0</v>
      </c>
      <c r="M2009" s="25" t="s">
        <v>2542</v>
      </c>
      <c r="N2009" s="45">
        <v>45892</v>
      </c>
      <c r="O2009" s="54">
        <v>23529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6"/>
        <v>2</v>
      </c>
      <c r="Z2009" s="25" t="str">
        <f t="shared" si="237"/>
        <v>Saturday</v>
      </c>
      <c r="AA2009" s="25" t="str">
        <f t="shared" si="238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hidden="1" x14ac:dyDescent="0.25">
      <c r="A2010" s="25">
        <f t="shared" si="241"/>
        <v>2009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39"/>
        <v>13098.8</v>
      </c>
      <c r="G2010" s="54">
        <f t="shared" si="240"/>
        <v>52395.199999999997</v>
      </c>
      <c r="H2010" s="25">
        <v>103018</v>
      </c>
      <c r="I2010" s="25" t="s">
        <v>1436</v>
      </c>
      <c r="J2010" s="25">
        <v>4</v>
      </c>
      <c r="K2010" s="25">
        <v>4</v>
      </c>
      <c r="L2010" s="25">
        <f t="shared" si="235"/>
        <v>0</v>
      </c>
      <c r="M2010" s="25" t="s">
        <v>2542</v>
      </c>
      <c r="N2010" s="45">
        <v>45892</v>
      </c>
      <c r="O2010" s="54">
        <v>85188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36"/>
        <v>2</v>
      </c>
      <c r="Z2010" s="25" t="str">
        <f t="shared" si="237"/>
        <v>Saturday</v>
      </c>
      <c r="AA2010" s="25" t="str">
        <f t="shared" si="238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hidden="1" x14ac:dyDescent="0.25">
      <c r="A2011" s="25">
        <f t="shared" si="241"/>
        <v>2010</v>
      </c>
      <c r="B2011" s="25" t="s">
        <v>2484</v>
      </c>
      <c r="C2011" s="45">
        <v>45884</v>
      </c>
      <c r="D2011" s="45">
        <v>45890</v>
      </c>
      <c r="E2011" s="8">
        <v>73.5</v>
      </c>
      <c r="F2011" s="8">
        <f t="shared" si="239"/>
        <v>6468</v>
      </c>
      <c r="G2011" s="54">
        <f t="shared" si="240"/>
        <v>12936</v>
      </c>
      <c r="H2011" s="25">
        <v>103108</v>
      </c>
      <c r="I2011" s="25" t="s">
        <v>78</v>
      </c>
      <c r="J2011" s="25">
        <v>2</v>
      </c>
      <c r="K2011" s="25">
        <v>2</v>
      </c>
      <c r="L2011" s="25">
        <f t="shared" si="235"/>
        <v>0</v>
      </c>
      <c r="M2011" s="25" t="s">
        <v>2549</v>
      </c>
      <c r="N2011" s="45">
        <v>45892</v>
      </c>
      <c r="O2011" s="54">
        <v>24412.5</v>
      </c>
      <c r="P2011" s="25" t="s">
        <v>2485</v>
      </c>
      <c r="Q2011" s="25">
        <v>58154750345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Gujrat</v>
      </c>
      <c r="W2011" s="56"/>
      <c r="X2011" s="45">
        <v>45894</v>
      </c>
      <c r="Y2011" s="25">
        <f t="shared" si="236"/>
        <v>2</v>
      </c>
      <c r="Z2011" s="25" t="str">
        <f t="shared" si="237"/>
        <v>Saturday</v>
      </c>
      <c r="AA2011" s="25" t="str">
        <f t="shared" si="238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hidden="1" x14ac:dyDescent="0.25">
      <c r="A2012" s="25">
        <f t="shared" si="241"/>
        <v>2011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239"/>
        <v>13098.8</v>
      </c>
      <c r="G2012" s="54">
        <f t="shared" si="240"/>
        <v>52395.199999999997</v>
      </c>
      <c r="H2012" s="25">
        <v>104420</v>
      </c>
      <c r="I2012" s="25" t="s">
        <v>1637</v>
      </c>
      <c r="J2012" s="25">
        <v>4</v>
      </c>
      <c r="K2012" s="25">
        <v>4</v>
      </c>
      <c r="L2012" s="25">
        <f t="shared" si="235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6"/>
        <v>2</v>
      </c>
      <c r="Z2012" s="25" t="str">
        <f t="shared" si="237"/>
        <v>Saturday</v>
      </c>
      <c r="AA2012" s="25" t="str">
        <f t="shared" si="238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hidden="1" x14ac:dyDescent="0.25">
      <c r="A2013" s="25">
        <f t="shared" si="241"/>
        <v>2012</v>
      </c>
      <c r="B2013" s="25" t="s">
        <v>2484</v>
      </c>
      <c r="C2013" s="45">
        <v>45884</v>
      </c>
      <c r="D2013" s="45">
        <v>45890</v>
      </c>
      <c r="E2013" s="8">
        <v>161.19999999999999</v>
      </c>
      <c r="F2013" s="8">
        <f t="shared" si="239"/>
        <v>14185.599999999999</v>
      </c>
      <c r="G2013" s="54">
        <f t="shared" si="240"/>
        <v>14185.599999999999</v>
      </c>
      <c r="H2013" s="25">
        <v>104526</v>
      </c>
      <c r="I2013" s="25" t="s">
        <v>1443</v>
      </c>
      <c r="J2013" s="25">
        <v>1</v>
      </c>
      <c r="K2013" s="25">
        <v>1</v>
      </c>
      <c r="L2013" s="25">
        <f t="shared" si="235"/>
        <v>0</v>
      </c>
      <c r="M2013" s="25" t="s">
        <v>2542</v>
      </c>
      <c r="N2013" s="45">
        <v>45892</v>
      </c>
      <c r="O2013" s="54">
        <v>23064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6"/>
        <v>2</v>
      </c>
      <c r="Z2013" s="25" t="str">
        <f t="shared" si="237"/>
        <v>Saturday</v>
      </c>
      <c r="AA2013" s="25" t="str">
        <f t="shared" si="238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hidden="1" x14ac:dyDescent="0.25">
      <c r="A2014" s="25">
        <f t="shared" si="241"/>
        <v>2013</v>
      </c>
      <c r="B2014" s="25" t="s">
        <v>2484</v>
      </c>
      <c r="C2014" s="45">
        <v>45884</v>
      </c>
      <c r="D2014" s="45">
        <v>45890</v>
      </c>
      <c r="E2014" s="8">
        <v>206.05</v>
      </c>
      <c r="F2014" s="8">
        <f t="shared" si="239"/>
        <v>18132.400000000001</v>
      </c>
      <c r="G2014" s="54">
        <f t="shared" si="240"/>
        <v>18132.400000000001</v>
      </c>
      <c r="H2014" s="25">
        <v>106106</v>
      </c>
      <c r="I2014" s="25" t="s">
        <v>1445</v>
      </c>
      <c r="J2014" s="25">
        <v>1</v>
      </c>
      <c r="K2014" s="25">
        <v>1</v>
      </c>
      <c r="L2014" s="25">
        <f t="shared" si="235"/>
        <v>0</v>
      </c>
      <c r="M2014" s="25" t="s">
        <v>2542</v>
      </c>
      <c r="N2014" s="45">
        <v>45892</v>
      </c>
      <c r="O2014" s="54">
        <v>29481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236"/>
        <v>2</v>
      </c>
      <c r="Z2014" s="25" t="str">
        <f t="shared" si="237"/>
        <v>Saturday</v>
      </c>
      <c r="AA2014" s="25" t="str">
        <f t="shared" si="238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hidden="1" x14ac:dyDescent="0.25">
      <c r="A2015" s="25">
        <f t="shared" si="241"/>
        <v>2014</v>
      </c>
      <c r="B2015" s="25" t="s">
        <v>2484</v>
      </c>
      <c r="C2015" s="45">
        <v>45884</v>
      </c>
      <c r="D2015" s="45">
        <v>45890</v>
      </c>
      <c r="E2015" s="8">
        <v>56</v>
      </c>
      <c r="F2015" s="8">
        <f t="shared" si="239"/>
        <v>4928</v>
      </c>
      <c r="G2015" s="54">
        <f t="shared" si="240"/>
        <v>4928</v>
      </c>
      <c r="H2015" s="25">
        <v>113710</v>
      </c>
      <c r="I2015" s="25" t="s">
        <v>1434</v>
      </c>
      <c r="J2015" s="25">
        <v>1</v>
      </c>
      <c r="K2015" s="25">
        <v>1</v>
      </c>
      <c r="L2015" s="25">
        <f t="shared" si="235"/>
        <v>0</v>
      </c>
      <c r="M2015" s="25" t="s">
        <v>3297</v>
      </c>
      <c r="N2015" s="45">
        <v>45899</v>
      </c>
      <c r="O2015" s="54">
        <v>8432</v>
      </c>
      <c r="P2015" s="25" t="s">
        <v>1084</v>
      </c>
      <c r="Q2015" s="25">
        <v>58155038594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Lucknow</v>
      </c>
      <c r="W2015" s="56"/>
      <c r="X2015" s="45">
        <v>45901</v>
      </c>
      <c r="Y2015" s="25">
        <f t="shared" si="236"/>
        <v>2</v>
      </c>
      <c r="Z2015" s="25" t="str">
        <f t="shared" si="237"/>
        <v>Saturday</v>
      </c>
      <c r="AA2015" s="25" t="str">
        <f t="shared" si="238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hidden="1" x14ac:dyDescent="0.25">
      <c r="A2016" s="25">
        <f t="shared" si="241"/>
        <v>2015</v>
      </c>
      <c r="B2016" s="25" t="s">
        <v>2484</v>
      </c>
      <c r="C2016" s="45">
        <v>45884</v>
      </c>
      <c r="D2016" s="45">
        <v>45890</v>
      </c>
      <c r="E2016" s="8">
        <v>107.1</v>
      </c>
      <c r="F2016" s="8">
        <f t="shared" si="239"/>
        <v>9424.7999999999993</v>
      </c>
      <c r="G2016" s="54">
        <f t="shared" si="240"/>
        <v>9424.7999999999993</v>
      </c>
      <c r="H2016" s="25">
        <v>113817</v>
      </c>
      <c r="I2016" s="25" t="s">
        <v>3203</v>
      </c>
      <c r="J2016" s="25">
        <v>1</v>
      </c>
      <c r="K2016" s="25">
        <v>1</v>
      </c>
      <c r="L2016" s="25">
        <f t="shared" si="235"/>
        <v>0</v>
      </c>
      <c r="M2016" s="25" t="s">
        <v>2779</v>
      </c>
      <c r="N2016" s="45">
        <v>45897</v>
      </c>
      <c r="O2016" s="54">
        <v>11628</v>
      </c>
      <c r="P2016" s="25" t="s">
        <v>17</v>
      </c>
      <c r="Q2016" s="25" t="s">
        <v>2078</v>
      </c>
      <c r="R2016" s="25" t="s">
        <v>638</v>
      </c>
      <c r="S2016" s="3">
        <v>4</v>
      </c>
      <c r="T2016" s="55"/>
      <c r="U2016" s="25" t="s">
        <v>19</v>
      </c>
      <c r="V2016" s="25" t="str">
        <f>VLOOKUP(P2016,'Customer List'!B:C,2,)</f>
        <v>Delhi</v>
      </c>
      <c r="W2016" s="56"/>
      <c r="X2016" s="45">
        <v>45897</v>
      </c>
      <c r="Y2016" s="25">
        <f t="shared" si="236"/>
        <v>0</v>
      </c>
      <c r="Z2016" s="25" t="str">
        <f t="shared" si="237"/>
        <v>Thursday</v>
      </c>
      <c r="AA2016" s="25" t="str">
        <f t="shared" si="238"/>
        <v>Thursday</v>
      </c>
      <c r="AB2016" s="25" t="str">
        <f>VLOOKUP(U2016,'Currency Sheet'!A:C,3,)</f>
        <v>DOLLAR</v>
      </c>
      <c r="AC2016" s="67" t="str">
        <f>VLOOKUP(P2016,'Customer List'!B:D,3,)</f>
        <v>Local</v>
      </c>
    </row>
    <row r="2017" spans="1:29" hidden="1" x14ac:dyDescent="0.25">
      <c r="A2017" s="25">
        <f t="shared" si="241"/>
        <v>2016</v>
      </c>
      <c r="B2017" s="25" t="s">
        <v>2484</v>
      </c>
      <c r="C2017" s="45">
        <v>45884</v>
      </c>
      <c r="D2017" s="45">
        <v>45890</v>
      </c>
      <c r="E2017" s="8">
        <v>189.79999999999998</v>
      </c>
      <c r="F2017" s="8">
        <f t="shared" si="239"/>
        <v>16702.399999999998</v>
      </c>
      <c r="G2017" s="54">
        <f t="shared" si="240"/>
        <v>50107.199999999997</v>
      </c>
      <c r="H2017" s="25">
        <v>119414</v>
      </c>
      <c r="I2017" s="25" t="s">
        <v>3070</v>
      </c>
      <c r="J2017" s="25">
        <v>3</v>
      </c>
      <c r="K2017" s="25">
        <v>3</v>
      </c>
      <c r="L2017" s="25">
        <f t="shared" si="235"/>
        <v>0</v>
      </c>
      <c r="M2017" s="25" t="s">
        <v>2542</v>
      </c>
      <c r="N2017" s="45">
        <v>45892</v>
      </c>
      <c r="O2017" s="54">
        <v>81468</v>
      </c>
      <c r="P2017" s="25" t="s">
        <v>2055</v>
      </c>
      <c r="Q2017" s="25">
        <v>58154746893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Hyderabad</v>
      </c>
      <c r="W2017" s="56"/>
      <c r="X2017" s="45">
        <v>45894</v>
      </c>
      <c r="Y2017" s="25">
        <f t="shared" si="236"/>
        <v>2</v>
      </c>
      <c r="Z2017" s="25" t="str">
        <f t="shared" si="237"/>
        <v>Saturday</v>
      </c>
      <c r="AA2017" s="25" t="str">
        <f t="shared" si="238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hidden="1" x14ac:dyDescent="0.25">
      <c r="A2018" s="25">
        <f t="shared" si="241"/>
        <v>2017</v>
      </c>
      <c r="B2018" s="25" t="s">
        <v>2484</v>
      </c>
      <c r="C2018" s="45">
        <v>45884</v>
      </c>
      <c r="D2018" s="45">
        <v>45890</v>
      </c>
      <c r="E2018" s="8">
        <v>120</v>
      </c>
      <c r="F2018" s="8">
        <f t="shared" si="239"/>
        <v>10560</v>
      </c>
      <c r="G2018" s="54">
        <f t="shared" si="240"/>
        <v>10560</v>
      </c>
      <c r="H2018" s="25">
        <v>135243</v>
      </c>
      <c r="I2018" s="25" t="s">
        <v>3204</v>
      </c>
      <c r="J2018" s="25">
        <v>1</v>
      </c>
      <c r="K2018" s="25">
        <v>1</v>
      </c>
      <c r="L2018" s="25">
        <f t="shared" si="235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6"/>
        <v>0</v>
      </c>
      <c r="Z2018" s="25" t="str">
        <f t="shared" si="237"/>
        <v>Friday</v>
      </c>
      <c r="AA2018" s="25" t="str">
        <f t="shared" si="238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hidden="1" x14ac:dyDescent="0.25">
      <c r="A2019" s="25">
        <f t="shared" si="241"/>
        <v>2018</v>
      </c>
      <c r="B2019" s="25" t="s">
        <v>2484</v>
      </c>
      <c r="C2019" s="45">
        <v>45884</v>
      </c>
      <c r="D2019" s="45">
        <v>45890</v>
      </c>
      <c r="E2019" s="8">
        <v>242.9</v>
      </c>
      <c r="F2019" s="8">
        <f t="shared" si="239"/>
        <v>21375.200000000001</v>
      </c>
      <c r="G2019" s="54">
        <f t="shared" si="240"/>
        <v>21375.200000000001</v>
      </c>
      <c r="H2019" s="25">
        <v>144620</v>
      </c>
      <c r="I2019" s="25" t="s">
        <v>3143</v>
      </c>
      <c r="J2019" s="25">
        <v>1</v>
      </c>
      <c r="K2019" s="25">
        <v>1</v>
      </c>
      <c r="L2019" s="25">
        <f t="shared" si="235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6"/>
        <v>0</v>
      </c>
      <c r="Z2019" s="25" t="str">
        <f t="shared" si="237"/>
        <v>Friday</v>
      </c>
      <c r="AA2019" s="25" t="str">
        <f t="shared" si="238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hidden="1" x14ac:dyDescent="0.25">
      <c r="A2020" s="25">
        <f t="shared" si="241"/>
        <v>2019</v>
      </c>
      <c r="B2020" s="25" t="s">
        <v>2484</v>
      </c>
      <c r="C2020" s="45">
        <v>45884</v>
      </c>
      <c r="D2020" s="45">
        <v>45890</v>
      </c>
      <c r="E2020" s="8">
        <v>219</v>
      </c>
      <c r="F2020" s="8">
        <f t="shared" si="239"/>
        <v>19272</v>
      </c>
      <c r="G2020" s="54">
        <f t="shared" si="240"/>
        <v>19272</v>
      </c>
      <c r="H2020" s="25">
        <v>145529</v>
      </c>
      <c r="I2020" s="25" t="s">
        <v>3205</v>
      </c>
      <c r="J2020" s="25">
        <v>1</v>
      </c>
      <c r="K2020" s="25">
        <v>1</v>
      </c>
      <c r="L2020" s="25">
        <f t="shared" si="235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6"/>
        <v>0</v>
      </c>
      <c r="Z2020" s="25" t="str">
        <f t="shared" si="237"/>
        <v>Friday</v>
      </c>
      <c r="AA2020" s="25" t="str">
        <f t="shared" si="238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hidden="1" x14ac:dyDescent="0.25">
      <c r="A2021" s="25">
        <f t="shared" si="241"/>
        <v>2020</v>
      </c>
      <c r="B2021" s="25" t="s">
        <v>2484</v>
      </c>
      <c r="C2021" s="45">
        <v>45884</v>
      </c>
      <c r="D2021" s="45">
        <v>45890</v>
      </c>
      <c r="E2021" s="8">
        <v>112</v>
      </c>
      <c r="F2021" s="8">
        <f t="shared" si="239"/>
        <v>9856</v>
      </c>
      <c r="G2021" s="54">
        <f t="shared" si="240"/>
        <v>9856</v>
      </c>
      <c r="H2021" s="25">
        <v>165608</v>
      </c>
      <c r="I2021" s="25" t="s">
        <v>1545</v>
      </c>
      <c r="J2021" s="25">
        <v>1</v>
      </c>
      <c r="K2021" s="25">
        <v>1</v>
      </c>
      <c r="L2021" s="25">
        <f t="shared" si="235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236"/>
        <v>0</v>
      </c>
      <c r="Z2021" s="25" t="str">
        <f t="shared" si="237"/>
        <v>Friday</v>
      </c>
      <c r="AA2021" s="25" t="str">
        <f t="shared" si="238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hidden="1" x14ac:dyDescent="0.25">
      <c r="A2022" s="25">
        <f t="shared" si="241"/>
        <v>2021</v>
      </c>
      <c r="B2022" s="25" t="s">
        <v>2484</v>
      </c>
      <c r="C2022" s="45">
        <v>45884</v>
      </c>
      <c r="D2022" s="45">
        <v>45890</v>
      </c>
      <c r="E2022" s="8">
        <v>133.69999999999999</v>
      </c>
      <c r="F2022" s="8">
        <f t="shared" si="239"/>
        <v>11765.599999999999</v>
      </c>
      <c r="G2022" s="54">
        <f t="shared" si="240"/>
        <v>11765.599999999999</v>
      </c>
      <c r="H2022" s="25">
        <v>300104</v>
      </c>
      <c r="I2022" s="25" t="s">
        <v>3206</v>
      </c>
      <c r="J2022" s="25">
        <v>1</v>
      </c>
      <c r="K2022" s="25">
        <v>1</v>
      </c>
      <c r="L2022" s="25">
        <f t="shared" si="235"/>
        <v>0</v>
      </c>
      <c r="M2022" s="25" t="s">
        <v>2552</v>
      </c>
      <c r="N2022" s="45">
        <v>45892</v>
      </c>
      <c r="O2022" s="54">
        <v>21315.599999999999</v>
      </c>
      <c r="P2022" s="25" t="s">
        <v>2486</v>
      </c>
      <c r="Q2022" s="25">
        <v>58154748525</v>
      </c>
      <c r="R2022" s="25" t="s">
        <v>41</v>
      </c>
      <c r="S2022" s="3">
        <v>4</v>
      </c>
      <c r="T2022" s="55"/>
      <c r="U2022" s="25" t="s">
        <v>19</v>
      </c>
      <c r="V2022" s="25" t="str">
        <f>VLOOKUP(P2022,'Customer List'!B:C,2,)</f>
        <v>Banglore</v>
      </c>
      <c r="W2022" s="56"/>
      <c r="X2022" s="45">
        <v>45894</v>
      </c>
      <c r="Y2022" s="25">
        <f t="shared" si="236"/>
        <v>2</v>
      </c>
      <c r="Z2022" s="25" t="str">
        <f t="shared" si="237"/>
        <v>Saturday</v>
      </c>
      <c r="AA2022" s="25" t="str">
        <f t="shared" si="238"/>
        <v>Monday</v>
      </c>
      <c r="AB2022" s="25" t="str">
        <f>VLOOKUP(U2022,'Currency Sheet'!A:C,3,)</f>
        <v>DOLLAR</v>
      </c>
      <c r="AC2022" s="67" t="str">
        <f>VLOOKUP(P2022,'Customer List'!B:D,3,)</f>
        <v>OutStation</v>
      </c>
    </row>
    <row r="2023" spans="1:29" hidden="1" x14ac:dyDescent="0.25">
      <c r="A2023" s="25">
        <f t="shared" si="241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9"/>
        <v>11580.8</v>
      </c>
      <c r="G2023" s="54">
        <f t="shared" si="240"/>
        <v>11580.8</v>
      </c>
      <c r="H2023" s="25">
        <v>300112</v>
      </c>
      <c r="I2023" s="25" t="s">
        <v>3207</v>
      </c>
      <c r="J2023" s="25">
        <v>1</v>
      </c>
      <c r="K2023" s="25">
        <v>1</v>
      </c>
      <c r="L2023" s="25">
        <f t="shared" si="235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6"/>
        <v>0</v>
      </c>
      <c r="Z2023" s="25" t="str">
        <f t="shared" si="237"/>
        <v>Wednesday</v>
      </c>
      <c r="AA2023" s="25" t="str">
        <f t="shared" si="238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hidden="1" x14ac:dyDescent="0.25">
      <c r="A2024" s="25">
        <f t="shared" si="241"/>
        <v>2023</v>
      </c>
      <c r="B2024" s="25" t="s">
        <v>2484</v>
      </c>
      <c r="C2024" s="45">
        <v>45884</v>
      </c>
      <c r="D2024" s="45">
        <v>45890</v>
      </c>
      <c r="E2024" s="8">
        <v>131.6</v>
      </c>
      <c r="F2024" s="8">
        <f t="shared" si="239"/>
        <v>11580.8</v>
      </c>
      <c r="G2024" s="54">
        <f t="shared" si="240"/>
        <v>11580.8</v>
      </c>
      <c r="H2024" s="25">
        <v>300304</v>
      </c>
      <c r="I2024" s="25" t="s">
        <v>3208</v>
      </c>
      <c r="J2024" s="25">
        <v>1</v>
      </c>
      <c r="K2024" s="25">
        <v>1</v>
      </c>
      <c r="L2024" s="25">
        <f t="shared" si="235"/>
        <v>0</v>
      </c>
      <c r="M2024" s="25" t="s">
        <v>2750</v>
      </c>
      <c r="N2024" s="45">
        <v>45896</v>
      </c>
      <c r="O2024" s="54">
        <v>0</v>
      </c>
      <c r="P2024" s="25" t="s">
        <v>626</v>
      </c>
      <c r="Q2024" s="25" t="s">
        <v>2078</v>
      </c>
      <c r="R2024" s="25" t="s">
        <v>638</v>
      </c>
      <c r="S2024" s="3">
        <v>4</v>
      </c>
      <c r="T2024" s="55"/>
      <c r="U2024" s="25" t="s">
        <v>19</v>
      </c>
      <c r="V2024" s="25" t="str">
        <f>VLOOKUP(P2024,'Customer List'!B:C,2,)</f>
        <v>Delhi</v>
      </c>
      <c r="W2024" s="56"/>
      <c r="X2024" s="45">
        <v>45896</v>
      </c>
      <c r="Y2024" s="25">
        <f t="shared" si="236"/>
        <v>0</v>
      </c>
      <c r="Z2024" s="25" t="str">
        <f t="shared" si="237"/>
        <v>Wednesday</v>
      </c>
      <c r="AA2024" s="25" t="str">
        <f t="shared" si="238"/>
        <v>Wednesday</v>
      </c>
      <c r="AB2024" s="25" t="str">
        <f>VLOOKUP(U2024,'Currency Sheet'!A:C,3,)</f>
        <v>DOLLAR</v>
      </c>
      <c r="AC2024" s="67" t="str">
        <f>VLOOKUP(P2024,'Customer List'!B:D,3,)</f>
        <v>Local</v>
      </c>
    </row>
    <row r="2025" spans="1:29" hidden="1" x14ac:dyDescent="0.25">
      <c r="A2025" s="25">
        <f t="shared" si="241"/>
        <v>2024</v>
      </c>
      <c r="B2025" s="25" t="s">
        <v>2484</v>
      </c>
      <c r="C2025" s="45">
        <v>45884</v>
      </c>
      <c r="D2025" s="45">
        <v>45890</v>
      </c>
      <c r="E2025" s="8">
        <v>38.5</v>
      </c>
      <c r="F2025" s="8">
        <f t="shared" si="239"/>
        <v>3388</v>
      </c>
      <c r="G2025" s="54">
        <f t="shared" si="240"/>
        <v>3388</v>
      </c>
      <c r="H2025" s="25">
        <v>300306</v>
      </c>
      <c r="I2025" s="25" t="s">
        <v>217</v>
      </c>
      <c r="J2025" s="25">
        <v>1</v>
      </c>
      <c r="K2025" s="25">
        <v>1</v>
      </c>
      <c r="L2025" s="25">
        <f t="shared" si="235"/>
        <v>0</v>
      </c>
      <c r="M2025" s="25" t="s">
        <v>2552</v>
      </c>
      <c r="N2025" s="45">
        <v>45892</v>
      </c>
      <c r="O2025" s="54">
        <v>6138</v>
      </c>
      <c r="P2025" s="25" t="s">
        <v>2486</v>
      </c>
      <c r="Q2025" s="25">
        <v>58154748525</v>
      </c>
      <c r="R2025" s="25" t="s">
        <v>41</v>
      </c>
      <c r="S2025" s="3">
        <v>4</v>
      </c>
      <c r="T2025" s="55"/>
      <c r="U2025" s="25" t="s">
        <v>19</v>
      </c>
      <c r="V2025" s="25" t="str">
        <f>VLOOKUP(P2025,'Customer List'!B:C,2,)</f>
        <v>Banglore</v>
      </c>
      <c r="W2025" s="56"/>
      <c r="X2025" s="45">
        <v>45894</v>
      </c>
      <c r="Y2025" s="25">
        <f t="shared" si="236"/>
        <v>2</v>
      </c>
      <c r="Z2025" s="25" t="str">
        <f t="shared" si="237"/>
        <v>Saturday</v>
      </c>
      <c r="AA2025" s="25" t="str">
        <f t="shared" si="238"/>
        <v>Monday</v>
      </c>
      <c r="AB2025" s="25" t="str">
        <f>VLOOKUP(U2025,'Currency Sheet'!A:C,3,)</f>
        <v>DOLLAR</v>
      </c>
      <c r="AC2025" s="67" t="str">
        <f>VLOOKUP(P2025,'Customer List'!B:D,3,)</f>
        <v>OutStation</v>
      </c>
    </row>
    <row r="2026" spans="1:29" hidden="1" x14ac:dyDescent="0.25">
      <c r="A2026" s="25">
        <f t="shared" si="241"/>
        <v>2025</v>
      </c>
      <c r="B2026" s="25" t="s">
        <v>2484</v>
      </c>
      <c r="C2026" s="45">
        <v>45884</v>
      </c>
      <c r="D2026" s="45">
        <v>45890</v>
      </c>
      <c r="E2026" s="8">
        <v>285.75</v>
      </c>
      <c r="F2026" s="8">
        <f t="shared" si="239"/>
        <v>25146</v>
      </c>
      <c r="G2026" s="54">
        <f t="shared" si="240"/>
        <v>25146</v>
      </c>
      <c r="H2026" s="25">
        <v>300434</v>
      </c>
      <c r="I2026" s="25" t="s">
        <v>2947</v>
      </c>
      <c r="J2026" s="25">
        <v>1</v>
      </c>
      <c r="K2026" s="25">
        <v>1</v>
      </c>
      <c r="L2026" s="25">
        <f t="shared" si="235"/>
        <v>0</v>
      </c>
      <c r="M2026" s="25" t="s">
        <v>3302</v>
      </c>
      <c r="N2026" s="45">
        <v>45901</v>
      </c>
      <c r="O2026" s="54">
        <v>56106.25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6"/>
        <v/>
      </c>
      <c r="Z2026" s="25" t="str">
        <f t="shared" si="237"/>
        <v>Monday</v>
      </c>
      <c r="AA2026" s="25" t="str">
        <f t="shared" si="238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hidden="1" x14ac:dyDescent="0.25">
      <c r="A2027" s="25">
        <f t="shared" si="241"/>
        <v>2026</v>
      </c>
      <c r="B2027" s="25" t="s">
        <v>2484</v>
      </c>
      <c r="C2027" s="45">
        <v>45884</v>
      </c>
      <c r="D2027" s="45">
        <v>45890</v>
      </c>
      <c r="E2027" s="8">
        <v>181.3</v>
      </c>
      <c r="F2027" s="8">
        <f t="shared" si="239"/>
        <v>15954.400000000001</v>
      </c>
      <c r="G2027" s="54">
        <f t="shared" si="240"/>
        <v>15954.400000000001</v>
      </c>
      <c r="H2027" s="25">
        <v>300510</v>
      </c>
      <c r="I2027" s="25" t="s">
        <v>3209</v>
      </c>
      <c r="J2027" s="25">
        <v>1</v>
      </c>
      <c r="K2027" s="25">
        <v>1</v>
      </c>
      <c r="L2027" s="25">
        <f t="shared" si="235"/>
        <v>0</v>
      </c>
      <c r="M2027" s="25" t="s">
        <v>3302</v>
      </c>
      <c r="N2027" s="45">
        <v>45901</v>
      </c>
      <c r="O2027" s="54">
        <v>38137.75</v>
      </c>
      <c r="P2027" s="25" t="s">
        <v>31</v>
      </c>
      <c r="Q2027" s="25" t="s">
        <v>637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/>
      <c r="Y2027" s="25" t="str">
        <f t="shared" si="236"/>
        <v/>
      </c>
      <c r="Z2027" s="25" t="str">
        <f t="shared" si="237"/>
        <v>Monday</v>
      </c>
      <c r="AA2027" s="25" t="str">
        <f t="shared" si="238"/>
        <v/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hidden="1" x14ac:dyDescent="0.25">
      <c r="A2028" s="25">
        <f t="shared" si="241"/>
        <v>2027</v>
      </c>
      <c r="B2028" s="25" t="s">
        <v>2484</v>
      </c>
      <c r="C2028" s="45">
        <v>45884</v>
      </c>
      <c r="D2028" s="45">
        <v>45890</v>
      </c>
      <c r="E2028" s="8">
        <v>138.6</v>
      </c>
      <c r="F2028" s="8">
        <f t="shared" si="239"/>
        <v>12196.8</v>
      </c>
      <c r="G2028" s="54">
        <f t="shared" si="240"/>
        <v>12196.8</v>
      </c>
      <c r="H2028" s="25">
        <v>302004</v>
      </c>
      <c r="I2028" s="25" t="s">
        <v>3210</v>
      </c>
      <c r="J2028" s="25">
        <v>1</v>
      </c>
      <c r="K2028" s="25">
        <v>1</v>
      </c>
      <c r="L2028" s="25">
        <f t="shared" si="235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6"/>
        <v>0</v>
      </c>
      <c r="Z2028" s="25" t="str">
        <f t="shared" si="237"/>
        <v>Wednesday</v>
      </c>
      <c r="AA2028" s="25" t="str">
        <f t="shared" si="238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hidden="1" x14ac:dyDescent="0.25">
      <c r="A2029" s="25">
        <f t="shared" si="241"/>
        <v>2028</v>
      </c>
      <c r="B2029" s="25" t="s">
        <v>2484</v>
      </c>
      <c r="C2029" s="45">
        <v>45884</v>
      </c>
      <c r="D2029" s="45">
        <v>45890</v>
      </c>
      <c r="E2029" s="8">
        <v>45.5</v>
      </c>
      <c r="F2029" s="8">
        <f t="shared" si="239"/>
        <v>4004</v>
      </c>
      <c r="G2029" s="54">
        <f t="shared" si="240"/>
        <v>4004</v>
      </c>
      <c r="H2029" s="25">
        <v>302204</v>
      </c>
      <c r="I2029" s="25" t="s">
        <v>3211</v>
      </c>
      <c r="J2029" s="25">
        <v>1</v>
      </c>
      <c r="K2029" s="25">
        <v>1</v>
      </c>
      <c r="L2029" s="25">
        <f t="shared" si="235"/>
        <v>0</v>
      </c>
      <c r="M2029" s="25" t="s">
        <v>2750</v>
      </c>
      <c r="N2029" s="45">
        <v>45896</v>
      </c>
      <c r="O2029" s="54">
        <v>0</v>
      </c>
      <c r="P2029" s="25" t="s">
        <v>626</v>
      </c>
      <c r="Q2029" s="25" t="s">
        <v>2078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>
        <v>45896</v>
      </c>
      <c r="Y2029" s="25">
        <f t="shared" si="236"/>
        <v>0</v>
      </c>
      <c r="Z2029" s="25" t="str">
        <f t="shared" si="237"/>
        <v>Wednesday</v>
      </c>
      <c r="AA2029" s="25" t="str">
        <f t="shared" si="238"/>
        <v>Wednesday</v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hidden="1" x14ac:dyDescent="0.25">
      <c r="A2030" s="25">
        <f t="shared" si="241"/>
        <v>2029</v>
      </c>
      <c r="B2030" s="25" t="s">
        <v>2484</v>
      </c>
      <c r="C2030" s="45">
        <v>45884</v>
      </c>
      <c r="D2030" s="45">
        <v>45890</v>
      </c>
      <c r="E2030" s="8">
        <v>72.099999999999994</v>
      </c>
      <c r="F2030" s="8">
        <f t="shared" si="239"/>
        <v>6344.7999999999993</v>
      </c>
      <c r="G2030" s="54">
        <f t="shared" si="240"/>
        <v>6344.7999999999993</v>
      </c>
      <c r="H2030" s="25">
        <v>302206</v>
      </c>
      <c r="I2030" s="25" t="s">
        <v>189</v>
      </c>
      <c r="J2030" s="25">
        <v>1</v>
      </c>
      <c r="K2030" s="25">
        <v>1</v>
      </c>
      <c r="L2030" s="25">
        <f t="shared" si="235"/>
        <v>0</v>
      </c>
      <c r="M2030" s="25" t="s">
        <v>2552</v>
      </c>
      <c r="N2030" s="45">
        <v>45892</v>
      </c>
      <c r="O2030" s="54">
        <v>11494.8</v>
      </c>
      <c r="P2030" s="25" t="s">
        <v>2486</v>
      </c>
      <c r="Q2030" s="25">
        <v>58154748525</v>
      </c>
      <c r="R2030" s="25" t="s">
        <v>41</v>
      </c>
      <c r="S2030" s="3">
        <v>4</v>
      </c>
      <c r="T2030" s="55"/>
      <c r="U2030" s="25" t="s">
        <v>19</v>
      </c>
      <c r="V2030" s="25" t="str">
        <f>VLOOKUP(P2030,'Customer List'!B:C,2,)</f>
        <v>Banglore</v>
      </c>
      <c r="W2030" s="56"/>
      <c r="X2030" s="45">
        <v>45894</v>
      </c>
      <c r="Y2030" s="25">
        <f t="shared" si="236"/>
        <v>2</v>
      </c>
      <c r="Z2030" s="25" t="str">
        <f t="shared" si="237"/>
        <v>Saturday</v>
      </c>
      <c r="AA2030" s="25" t="str">
        <f t="shared" si="238"/>
        <v>Monday</v>
      </c>
      <c r="AB2030" s="25" t="str">
        <f>VLOOKUP(U2030,'Currency Sheet'!A:C,3,)</f>
        <v>DOLLAR</v>
      </c>
      <c r="AC2030" s="67" t="str">
        <f>VLOOKUP(P2030,'Customer List'!B:D,3,)</f>
        <v>OutStation</v>
      </c>
    </row>
    <row r="2031" spans="1:29" hidden="1" x14ac:dyDescent="0.25">
      <c r="A2031" s="25">
        <f t="shared" si="241"/>
        <v>2030</v>
      </c>
      <c r="B2031" s="25" t="s">
        <v>2484</v>
      </c>
      <c r="C2031" s="45">
        <v>45884</v>
      </c>
      <c r="D2031" s="45">
        <v>45890</v>
      </c>
      <c r="E2031" s="8">
        <v>73.5</v>
      </c>
      <c r="F2031" s="8">
        <f t="shared" si="239"/>
        <v>6468</v>
      </c>
      <c r="G2031" s="54">
        <f t="shared" si="240"/>
        <v>6468</v>
      </c>
      <c r="H2031" s="25">
        <v>302212</v>
      </c>
      <c r="I2031" s="25" t="s">
        <v>2845</v>
      </c>
      <c r="J2031" s="25">
        <v>1</v>
      </c>
      <c r="K2031" s="25">
        <v>1</v>
      </c>
      <c r="L2031" s="25">
        <f t="shared" si="235"/>
        <v>0</v>
      </c>
      <c r="M2031" s="25" t="s">
        <v>2504</v>
      </c>
      <c r="N2031" s="45">
        <v>45891</v>
      </c>
      <c r="O2031" s="54">
        <v>9975</v>
      </c>
      <c r="P2031" s="25" t="s">
        <v>257</v>
      </c>
      <c r="Q2031" s="25" t="s">
        <v>1131</v>
      </c>
      <c r="R2031" s="25" t="s">
        <v>1131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/>
      <c r="Y2031" s="25" t="str">
        <f t="shared" si="236"/>
        <v/>
      </c>
      <c r="Z2031" s="25" t="str">
        <f t="shared" si="237"/>
        <v>Friday</v>
      </c>
      <c r="AA2031" s="25" t="str">
        <f t="shared" si="238"/>
        <v/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hidden="1" x14ac:dyDescent="0.25">
      <c r="A2032" s="25">
        <f t="shared" si="241"/>
        <v>2031</v>
      </c>
      <c r="B2032" s="25" t="s">
        <v>2484</v>
      </c>
      <c r="C2032" s="45">
        <v>45884</v>
      </c>
      <c r="D2032" s="45">
        <v>45890</v>
      </c>
      <c r="E2032" s="8">
        <v>104.3</v>
      </c>
      <c r="F2032" s="8">
        <f t="shared" si="239"/>
        <v>9178.4</v>
      </c>
      <c r="G2032" s="54">
        <f t="shared" si="240"/>
        <v>9178.4</v>
      </c>
      <c r="H2032" s="25">
        <v>302306</v>
      </c>
      <c r="I2032" s="25" t="s">
        <v>3212</v>
      </c>
      <c r="J2032" s="25">
        <v>1</v>
      </c>
      <c r="K2032" s="25">
        <v>1</v>
      </c>
      <c r="L2032" s="25">
        <f t="shared" si="235"/>
        <v>0</v>
      </c>
      <c r="M2032" s="25" t="s">
        <v>3297</v>
      </c>
      <c r="N2032" s="45">
        <v>45899</v>
      </c>
      <c r="O2032" s="54">
        <v>15704.6</v>
      </c>
      <c r="P2032" s="25" t="s">
        <v>1084</v>
      </c>
      <c r="Q2032" s="25">
        <v>58155038594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Lucknow</v>
      </c>
      <c r="W2032" s="56"/>
      <c r="X2032" s="45">
        <v>45901</v>
      </c>
      <c r="Y2032" s="25">
        <f t="shared" si="236"/>
        <v>2</v>
      </c>
      <c r="Z2032" s="25" t="str">
        <f t="shared" si="237"/>
        <v>Saturday</v>
      </c>
      <c r="AA2032" s="25" t="str">
        <f t="shared" si="238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hidden="1" x14ac:dyDescent="0.25">
      <c r="A2033" s="25">
        <f t="shared" si="241"/>
        <v>2032</v>
      </c>
      <c r="B2033" s="25" t="s">
        <v>2484</v>
      </c>
      <c r="C2033" s="45">
        <v>45884</v>
      </c>
      <c r="D2033" s="45">
        <v>45890</v>
      </c>
      <c r="E2033" s="8">
        <v>131.6</v>
      </c>
      <c r="F2033" s="8">
        <f t="shared" si="239"/>
        <v>11580.8</v>
      </c>
      <c r="G2033" s="54">
        <f t="shared" si="240"/>
        <v>11580.8</v>
      </c>
      <c r="H2033" s="25">
        <v>302624</v>
      </c>
      <c r="I2033" s="25" t="s">
        <v>3213</v>
      </c>
      <c r="J2033" s="25">
        <v>1</v>
      </c>
      <c r="K2033" s="25">
        <v>1</v>
      </c>
      <c r="L2033" s="25">
        <f t="shared" si="235"/>
        <v>0</v>
      </c>
      <c r="M2033" s="25" t="s">
        <v>2750</v>
      </c>
      <c r="N2033" s="45">
        <v>45896</v>
      </c>
      <c r="O2033" s="54">
        <v>0</v>
      </c>
      <c r="P2033" s="25" t="s">
        <v>626</v>
      </c>
      <c r="Q2033" s="25" t="s">
        <v>2078</v>
      </c>
      <c r="R2033" s="25" t="s">
        <v>638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>
        <v>45896</v>
      </c>
      <c r="Y2033" s="25">
        <f t="shared" si="236"/>
        <v>0</v>
      </c>
      <c r="Z2033" s="25" t="str">
        <f t="shared" si="237"/>
        <v>Wednesday</v>
      </c>
      <c r="AA2033" s="25" t="str">
        <f t="shared" si="238"/>
        <v>Wednesday</v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hidden="1" x14ac:dyDescent="0.25">
      <c r="A2034" s="25">
        <f t="shared" si="241"/>
        <v>2033</v>
      </c>
      <c r="B2034" s="25" t="s">
        <v>2484</v>
      </c>
      <c r="C2034" s="45">
        <v>45884</v>
      </c>
      <c r="D2034" s="45">
        <v>45890</v>
      </c>
      <c r="E2034" s="8">
        <v>50.4</v>
      </c>
      <c r="F2034" s="8">
        <f t="shared" si="239"/>
        <v>4435.2</v>
      </c>
      <c r="G2034" s="54">
        <f t="shared" si="240"/>
        <v>4435.2</v>
      </c>
      <c r="H2034" s="25">
        <v>304006</v>
      </c>
      <c r="I2034" s="25" t="s">
        <v>196</v>
      </c>
      <c r="J2034" s="25">
        <v>1</v>
      </c>
      <c r="K2034" s="25">
        <v>1</v>
      </c>
      <c r="L2034" s="25">
        <f t="shared" si="235"/>
        <v>0</v>
      </c>
      <c r="M2034" s="25" t="s">
        <v>2551</v>
      </c>
      <c r="N2034" s="45">
        <v>45892</v>
      </c>
      <c r="O2034" s="54">
        <v>8370</v>
      </c>
      <c r="P2034" s="25" t="s">
        <v>628</v>
      </c>
      <c r="Q2034" s="25">
        <v>58154750500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Mumbai</v>
      </c>
      <c r="W2034" s="56"/>
      <c r="X2034" s="45">
        <v>45893</v>
      </c>
      <c r="Y2034" s="25">
        <f t="shared" si="236"/>
        <v>1</v>
      </c>
      <c r="Z2034" s="25" t="str">
        <f t="shared" si="237"/>
        <v>Saturday</v>
      </c>
      <c r="AA2034" s="25" t="str">
        <f t="shared" si="238"/>
        <v>Sunday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hidden="1" x14ac:dyDescent="0.25">
      <c r="A2035" s="25">
        <f t="shared" si="241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9"/>
        <v>16324</v>
      </c>
      <c r="G2035" s="54">
        <f t="shared" si="240"/>
        <v>32648</v>
      </c>
      <c r="H2035" s="25">
        <v>304024</v>
      </c>
      <c r="I2035" s="25" t="s">
        <v>1696</v>
      </c>
      <c r="J2035" s="25">
        <v>2</v>
      </c>
      <c r="K2035" s="25">
        <v>2</v>
      </c>
      <c r="L2035" s="25">
        <f t="shared" si="235"/>
        <v>0</v>
      </c>
      <c r="M2035" s="25" t="s">
        <v>2544</v>
      </c>
      <c r="N2035" s="45">
        <v>45892</v>
      </c>
      <c r="O2035" s="54">
        <v>42360</v>
      </c>
      <c r="P2035" s="25" t="s">
        <v>897</v>
      </c>
      <c r="Q2035" s="25">
        <v>58154750441</v>
      </c>
      <c r="R2035" s="25" t="s">
        <v>41</v>
      </c>
      <c r="S2035" s="3">
        <v>4</v>
      </c>
      <c r="T2035" s="55"/>
      <c r="U2035" s="25" t="s">
        <v>19</v>
      </c>
      <c r="V2035" s="25" t="str">
        <f>VLOOKUP(P2035,'Customer List'!B:C,2,)</f>
        <v>Banglore</v>
      </c>
      <c r="W2035" s="56"/>
      <c r="X2035" s="45">
        <v>45894</v>
      </c>
      <c r="Y2035" s="25">
        <f t="shared" si="236"/>
        <v>2</v>
      </c>
      <c r="Z2035" s="25" t="str">
        <f t="shared" si="237"/>
        <v>Saturday</v>
      </c>
      <c r="AA2035" s="25" t="str">
        <f t="shared" si="238"/>
        <v>Monday</v>
      </c>
      <c r="AB2035" s="25" t="str">
        <f>VLOOKUP(U2035,'Currency Sheet'!A:C,3,)</f>
        <v>DOLLAR</v>
      </c>
      <c r="AC2035" s="67" t="str">
        <f>VLOOKUP(P2035,'Customer List'!B:D,3,)</f>
        <v>OutStation</v>
      </c>
    </row>
    <row r="2036" spans="1:29" hidden="1" x14ac:dyDescent="0.25">
      <c r="A2036" s="25">
        <f t="shared" si="241"/>
        <v>2035</v>
      </c>
      <c r="B2036" s="25" t="s">
        <v>2484</v>
      </c>
      <c r="C2036" s="45">
        <v>45884</v>
      </c>
      <c r="D2036" s="45">
        <v>45890</v>
      </c>
      <c r="E2036" s="8">
        <v>185.5</v>
      </c>
      <c r="F2036" s="8">
        <f t="shared" si="239"/>
        <v>16324</v>
      </c>
      <c r="G2036" s="54">
        <f t="shared" si="240"/>
        <v>16324</v>
      </c>
      <c r="H2036" s="25">
        <v>304120</v>
      </c>
      <c r="I2036" s="25" t="s">
        <v>1480</v>
      </c>
      <c r="J2036" s="25">
        <v>1</v>
      </c>
      <c r="K2036" s="25">
        <v>1</v>
      </c>
      <c r="L2036" s="25">
        <f t="shared" si="235"/>
        <v>0</v>
      </c>
      <c r="M2036" s="25" t="s">
        <v>3302</v>
      </c>
      <c r="N2036" s="45">
        <v>45901</v>
      </c>
      <c r="O2036" s="54">
        <v>39021.25</v>
      </c>
      <c r="P2036" s="25" t="s">
        <v>31</v>
      </c>
      <c r="Q2036" s="25" t="s">
        <v>637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/>
      <c r="Y2036" s="25" t="str">
        <f t="shared" si="236"/>
        <v/>
      </c>
      <c r="Z2036" s="25" t="str">
        <f t="shared" si="237"/>
        <v>Monday</v>
      </c>
      <c r="AA2036" s="25" t="str">
        <f t="shared" si="238"/>
        <v/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hidden="1" x14ac:dyDescent="0.25">
      <c r="A2037" s="25">
        <f t="shared" si="241"/>
        <v>2036</v>
      </c>
      <c r="B2037" s="25" t="s">
        <v>2484</v>
      </c>
      <c r="C2037" s="45">
        <v>45884</v>
      </c>
      <c r="D2037" s="45">
        <v>45890</v>
      </c>
      <c r="E2037" s="8">
        <v>65.8</v>
      </c>
      <c r="F2037" s="8">
        <f t="shared" si="239"/>
        <v>5790.4</v>
      </c>
      <c r="G2037" s="54">
        <f t="shared" si="240"/>
        <v>5790.4</v>
      </c>
      <c r="H2037" s="25">
        <v>304220</v>
      </c>
      <c r="I2037" s="25" t="s">
        <v>3214</v>
      </c>
      <c r="J2037" s="25">
        <v>1</v>
      </c>
      <c r="K2037" s="25">
        <v>1</v>
      </c>
      <c r="L2037" s="25">
        <f t="shared" si="235"/>
        <v>0</v>
      </c>
      <c r="M2037" s="25" t="s">
        <v>2750</v>
      </c>
      <c r="N2037" s="45">
        <v>45896</v>
      </c>
      <c r="O2037" s="54">
        <v>0</v>
      </c>
      <c r="P2037" s="25" t="s">
        <v>626</v>
      </c>
      <c r="Q2037" s="25" t="s">
        <v>2078</v>
      </c>
      <c r="R2037" s="25" t="s">
        <v>638</v>
      </c>
      <c r="S2037" s="3">
        <v>4</v>
      </c>
      <c r="T2037" s="55"/>
      <c r="U2037" s="25" t="s">
        <v>19</v>
      </c>
      <c r="V2037" s="25" t="str">
        <f>VLOOKUP(P2037,'Customer List'!B:C,2,)</f>
        <v>Delhi</v>
      </c>
      <c r="W2037" s="56"/>
      <c r="X2037" s="45">
        <v>45896</v>
      </c>
      <c r="Y2037" s="25">
        <f t="shared" si="236"/>
        <v>0</v>
      </c>
      <c r="Z2037" s="25" t="str">
        <f t="shared" si="237"/>
        <v>Wednesday</v>
      </c>
      <c r="AA2037" s="25" t="str">
        <f t="shared" si="238"/>
        <v>Wednesday</v>
      </c>
      <c r="AB2037" s="25" t="str">
        <f>VLOOKUP(U2037,'Currency Sheet'!A:C,3,)</f>
        <v>DOLLAR</v>
      </c>
      <c r="AC2037" s="67" t="str">
        <f>VLOOKUP(P2037,'Customer List'!B:D,3,)</f>
        <v>Local</v>
      </c>
    </row>
    <row r="2038" spans="1:29" hidden="1" x14ac:dyDescent="0.25">
      <c r="A2038" s="25">
        <f t="shared" si="241"/>
        <v>2037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239"/>
        <v>16324</v>
      </c>
      <c r="G2038" s="54">
        <f t="shared" si="240"/>
        <v>16324</v>
      </c>
      <c r="H2038" s="25">
        <v>304820</v>
      </c>
      <c r="I2038" s="25" t="s">
        <v>3215</v>
      </c>
      <c r="J2038" s="25">
        <v>1</v>
      </c>
      <c r="K2038" s="25">
        <v>1</v>
      </c>
      <c r="L2038" s="25">
        <f t="shared" si="235"/>
        <v>0</v>
      </c>
      <c r="M2038" s="25" t="s">
        <v>3297</v>
      </c>
      <c r="N2038" s="45">
        <v>45899</v>
      </c>
      <c r="O2038" s="54">
        <v>27931</v>
      </c>
      <c r="P2038" s="25" t="s">
        <v>1084</v>
      </c>
      <c r="Q2038" s="25">
        <v>58155038594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Lucknow</v>
      </c>
      <c r="W2038" s="56"/>
      <c r="X2038" s="45">
        <v>45901</v>
      </c>
      <c r="Y2038" s="25">
        <f t="shared" si="236"/>
        <v>2</v>
      </c>
      <c r="Z2038" s="25" t="str">
        <f t="shared" si="237"/>
        <v>Saturday</v>
      </c>
      <c r="AA2038" s="25" t="str">
        <f t="shared" si="238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hidden="1" x14ac:dyDescent="0.25">
      <c r="A2039" s="25">
        <f t="shared" si="241"/>
        <v>2038</v>
      </c>
      <c r="B2039" s="25" t="s">
        <v>2484</v>
      </c>
      <c r="C2039" s="45">
        <v>45884</v>
      </c>
      <c r="D2039" s="45">
        <v>45890</v>
      </c>
      <c r="E2039" s="8">
        <v>153</v>
      </c>
      <c r="F2039" s="8">
        <f t="shared" si="239"/>
        <v>13464</v>
      </c>
      <c r="G2039" s="54">
        <f t="shared" si="240"/>
        <v>13464</v>
      </c>
      <c r="H2039" s="25">
        <v>305425</v>
      </c>
      <c r="I2039" s="25" t="s">
        <v>3216</v>
      </c>
      <c r="J2039" s="25">
        <v>1</v>
      </c>
      <c r="K2039" s="25">
        <v>1</v>
      </c>
      <c r="L2039" s="25">
        <f t="shared" si="235"/>
        <v>0</v>
      </c>
      <c r="M2039" s="25" t="s">
        <v>2555</v>
      </c>
      <c r="N2039" s="45">
        <v>45892</v>
      </c>
      <c r="O2039" s="54">
        <v>17442</v>
      </c>
      <c r="P2039" s="25" t="s">
        <v>885</v>
      </c>
      <c r="Q2039" s="25">
        <v>58154749166</v>
      </c>
      <c r="R2039" s="25" t="s">
        <v>41</v>
      </c>
      <c r="S2039" s="3">
        <v>4</v>
      </c>
      <c r="T2039" s="55"/>
      <c r="U2039" s="25" t="s">
        <v>19</v>
      </c>
      <c r="V2039" s="25" t="str">
        <f>VLOOKUP(P2039,'Customer List'!B:C,2,)</f>
        <v>Kolkata</v>
      </c>
      <c r="W2039" s="56"/>
      <c r="X2039" s="45">
        <v>45894</v>
      </c>
      <c r="Y2039" s="25">
        <f t="shared" si="236"/>
        <v>2</v>
      </c>
      <c r="Z2039" s="25" t="str">
        <f t="shared" si="237"/>
        <v>Saturday</v>
      </c>
      <c r="AA2039" s="25" t="str">
        <f t="shared" si="238"/>
        <v>Monday</v>
      </c>
      <c r="AB2039" s="25" t="str">
        <f>VLOOKUP(U2039,'Currency Sheet'!A:C,3,)</f>
        <v>DOLLAR</v>
      </c>
      <c r="AC2039" s="67" t="str">
        <f>VLOOKUP(P2039,'Customer List'!B:D,3,)</f>
        <v>OutStation</v>
      </c>
    </row>
    <row r="2040" spans="1:29" hidden="1" x14ac:dyDescent="0.25">
      <c r="A2040" s="25">
        <f t="shared" si="241"/>
        <v>2039</v>
      </c>
      <c r="B2040" s="25" t="s">
        <v>2484</v>
      </c>
      <c r="C2040" s="45">
        <v>45884</v>
      </c>
      <c r="D2040" s="45">
        <v>45890</v>
      </c>
      <c r="E2040" s="8">
        <v>123.2</v>
      </c>
      <c r="F2040" s="8">
        <f t="shared" si="239"/>
        <v>10841.6</v>
      </c>
      <c r="G2040" s="54">
        <f t="shared" si="240"/>
        <v>10841.6</v>
      </c>
      <c r="H2040" s="25">
        <v>306004</v>
      </c>
      <c r="I2040" s="25" t="s">
        <v>3217</v>
      </c>
      <c r="J2040" s="25">
        <v>1</v>
      </c>
      <c r="K2040" s="25">
        <v>1</v>
      </c>
      <c r="L2040" s="25">
        <f t="shared" si="235"/>
        <v>0</v>
      </c>
      <c r="M2040" s="25" t="s">
        <v>2750</v>
      </c>
      <c r="N2040" s="45">
        <v>45896</v>
      </c>
      <c r="O2040" s="54">
        <v>0</v>
      </c>
      <c r="P2040" s="25" t="s">
        <v>626</v>
      </c>
      <c r="Q2040" s="25" t="s">
        <v>2078</v>
      </c>
      <c r="R2040" s="25" t="s">
        <v>638</v>
      </c>
      <c r="S2040" s="3">
        <v>4</v>
      </c>
      <c r="T2040" s="55"/>
      <c r="U2040" s="25" t="s">
        <v>19</v>
      </c>
      <c r="V2040" s="25" t="str">
        <f>VLOOKUP(P2040,'Customer List'!B:C,2,)</f>
        <v>Delhi</v>
      </c>
      <c r="W2040" s="56"/>
      <c r="X2040" s="45">
        <v>45896</v>
      </c>
      <c r="Y2040" s="25">
        <f t="shared" si="236"/>
        <v>0</v>
      </c>
      <c r="Z2040" s="25" t="str">
        <f t="shared" si="237"/>
        <v>Wednesday</v>
      </c>
      <c r="AA2040" s="25" t="str">
        <f t="shared" si="238"/>
        <v>Wednesday</v>
      </c>
      <c r="AB2040" s="25" t="str">
        <f>VLOOKUP(U2040,'Currency Sheet'!A:C,3,)</f>
        <v>DOLLAR</v>
      </c>
      <c r="AC2040" s="67" t="str">
        <f>VLOOKUP(P2040,'Customer List'!B:D,3,)</f>
        <v>Local</v>
      </c>
    </row>
    <row r="2041" spans="1:29" hidden="1" x14ac:dyDescent="0.25">
      <c r="A2041" s="25">
        <f t="shared" si="241"/>
        <v>2040</v>
      </c>
      <c r="B2041" s="25" t="s">
        <v>2484</v>
      </c>
      <c r="C2041" s="45">
        <v>45884</v>
      </c>
      <c r="D2041" s="45">
        <v>45890</v>
      </c>
      <c r="E2041" s="8">
        <v>102.9</v>
      </c>
      <c r="F2041" s="8">
        <f t="shared" si="239"/>
        <v>9055.2000000000007</v>
      </c>
      <c r="G2041" s="54">
        <f t="shared" si="240"/>
        <v>9055.2000000000007</v>
      </c>
      <c r="H2041" s="25">
        <v>306014</v>
      </c>
      <c r="I2041" s="25" t="s">
        <v>3218</v>
      </c>
      <c r="J2041" s="25">
        <v>1</v>
      </c>
      <c r="K2041" s="25">
        <v>1</v>
      </c>
      <c r="L2041" s="25">
        <f t="shared" si="235"/>
        <v>0</v>
      </c>
      <c r="M2041" s="25" t="s">
        <v>2552</v>
      </c>
      <c r="N2041" s="45">
        <v>45892</v>
      </c>
      <c r="O2041" s="54">
        <v>16405.2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6"/>
        <v>2</v>
      </c>
      <c r="Z2041" s="25" t="str">
        <f t="shared" si="237"/>
        <v>Saturday</v>
      </c>
      <c r="AA2041" s="25" t="str">
        <f t="shared" si="238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hidden="1" x14ac:dyDescent="0.25">
      <c r="A2042" s="25">
        <f t="shared" si="241"/>
        <v>2041</v>
      </c>
      <c r="B2042" s="25" t="s">
        <v>2484</v>
      </c>
      <c r="C2042" s="45">
        <v>45884</v>
      </c>
      <c r="D2042" s="45">
        <v>45890</v>
      </c>
      <c r="E2042" s="8">
        <v>131.6</v>
      </c>
      <c r="F2042" s="8">
        <f t="shared" si="239"/>
        <v>11580.8</v>
      </c>
      <c r="G2042" s="54">
        <f t="shared" si="240"/>
        <v>11580.8</v>
      </c>
      <c r="H2042" s="25">
        <v>306706</v>
      </c>
      <c r="I2042" s="25" t="s">
        <v>3219</v>
      </c>
      <c r="J2042" s="25">
        <v>1</v>
      </c>
      <c r="K2042" s="25">
        <v>1</v>
      </c>
      <c r="L2042" s="25">
        <f t="shared" si="235"/>
        <v>0</v>
      </c>
      <c r="M2042" s="25" t="s">
        <v>2552</v>
      </c>
      <c r="N2042" s="45">
        <v>45892</v>
      </c>
      <c r="O2042" s="54">
        <v>20980.799999999999</v>
      </c>
      <c r="P2042" s="25" t="s">
        <v>2486</v>
      </c>
      <c r="Q2042" s="25">
        <v>58154748525</v>
      </c>
      <c r="R2042" s="25" t="s">
        <v>41</v>
      </c>
      <c r="S2042" s="3">
        <v>4</v>
      </c>
      <c r="T2042" s="55"/>
      <c r="U2042" s="25" t="s">
        <v>19</v>
      </c>
      <c r="V2042" s="25" t="str">
        <f>VLOOKUP(P2042,'Customer List'!B:C,2,)</f>
        <v>Banglore</v>
      </c>
      <c r="W2042" s="56"/>
      <c r="X2042" s="45">
        <v>45894</v>
      </c>
      <c r="Y2042" s="25">
        <f t="shared" si="236"/>
        <v>2</v>
      </c>
      <c r="Z2042" s="25" t="str">
        <f t="shared" si="237"/>
        <v>Saturday</v>
      </c>
      <c r="AA2042" s="25" t="str">
        <f t="shared" si="238"/>
        <v>Monday</v>
      </c>
      <c r="AB2042" s="25" t="str">
        <f>VLOOKUP(U2042,'Currency Sheet'!A:C,3,)</f>
        <v>DOLLAR</v>
      </c>
      <c r="AC2042" s="67" t="str">
        <f>VLOOKUP(P2042,'Customer List'!B:D,3,)</f>
        <v>OutStation</v>
      </c>
    </row>
    <row r="2043" spans="1:29" hidden="1" x14ac:dyDescent="0.25">
      <c r="A2043" s="25">
        <f t="shared" si="241"/>
        <v>2042</v>
      </c>
      <c r="B2043" s="25" t="s">
        <v>2484</v>
      </c>
      <c r="C2043" s="45">
        <v>45884</v>
      </c>
      <c r="D2043" s="45">
        <v>45890</v>
      </c>
      <c r="E2043" s="8">
        <v>273.75</v>
      </c>
      <c r="F2043" s="8">
        <f t="shared" si="239"/>
        <v>24090</v>
      </c>
      <c r="G2043" s="54">
        <f t="shared" si="240"/>
        <v>24090</v>
      </c>
      <c r="H2043" s="25">
        <v>310938</v>
      </c>
      <c r="I2043" s="25" t="s">
        <v>3220</v>
      </c>
      <c r="J2043" s="25">
        <v>1</v>
      </c>
      <c r="K2043" s="25">
        <v>1</v>
      </c>
      <c r="L2043" s="25">
        <f t="shared" si="235"/>
        <v>0</v>
      </c>
      <c r="M2043" s="25" t="s">
        <v>3302</v>
      </c>
      <c r="N2043" s="45">
        <v>45901</v>
      </c>
      <c r="O2043" s="54">
        <v>53746.25</v>
      </c>
      <c r="P2043" s="25" t="s">
        <v>31</v>
      </c>
      <c r="Q2043" s="25" t="s">
        <v>637</v>
      </c>
      <c r="R2043" s="25" t="s">
        <v>638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6"/>
        <v/>
      </c>
      <c r="Z2043" s="25" t="str">
        <f t="shared" si="237"/>
        <v>Monday</v>
      </c>
      <c r="AA2043" s="25" t="str">
        <f t="shared" si="238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hidden="1" x14ac:dyDescent="0.25">
      <c r="A2044" s="25">
        <f t="shared" si="241"/>
        <v>2043</v>
      </c>
      <c r="B2044" s="25" t="s">
        <v>2484</v>
      </c>
      <c r="C2044" s="45">
        <v>45884</v>
      </c>
      <c r="D2044" s="45">
        <v>45890</v>
      </c>
      <c r="E2044" s="8">
        <v>179.2</v>
      </c>
      <c r="F2044" s="8">
        <f t="shared" si="239"/>
        <v>15769.599999999999</v>
      </c>
      <c r="G2044" s="54">
        <f t="shared" si="240"/>
        <v>15769.599999999999</v>
      </c>
      <c r="H2044" s="25">
        <v>313404</v>
      </c>
      <c r="I2044" s="25" t="s">
        <v>3090</v>
      </c>
      <c r="J2044" s="25">
        <v>1</v>
      </c>
      <c r="K2044" s="25">
        <v>1</v>
      </c>
      <c r="L2044" s="25">
        <f t="shared" si="235"/>
        <v>0</v>
      </c>
      <c r="M2044" s="25" t="s">
        <v>2504</v>
      </c>
      <c r="N2044" s="45">
        <v>45891</v>
      </c>
      <c r="O2044" s="54">
        <v>24320</v>
      </c>
      <c r="P2044" s="25" t="s">
        <v>257</v>
      </c>
      <c r="Q2044" s="25" t="s">
        <v>1131</v>
      </c>
      <c r="R2044" s="25" t="s">
        <v>1131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/>
      <c r="Y2044" s="25" t="str">
        <f t="shared" si="236"/>
        <v/>
      </c>
      <c r="Z2044" s="25" t="str">
        <f t="shared" si="237"/>
        <v>Friday</v>
      </c>
      <c r="AA2044" s="25" t="str">
        <f t="shared" si="238"/>
        <v/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hidden="1" x14ac:dyDescent="0.25">
      <c r="A2045" s="25">
        <f t="shared" si="241"/>
        <v>2044</v>
      </c>
      <c r="B2045" s="25" t="s">
        <v>2484</v>
      </c>
      <c r="C2045" s="45">
        <v>45884</v>
      </c>
      <c r="D2045" s="45">
        <v>45890</v>
      </c>
      <c r="E2045" s="8">
        <v>255.5</v>
      </c>
      <c r="F2045" s="8">
        <f t="shared" si="239"/>
        <v>22484</v>
      </c>
      <c r="G2045" s="54">
        <f t="shared" si="240"/>
        <v>22484</v>
      </c>
      <c r="H2045" s="25">
        <v>313566</v>
      </c>
      <c r="I2045" s="25" t="s">
        <v>3221</v>
      </c>
      <c r="J2045" s="25">
        <v>1</v>
      </c>
      <c r="K2045" s="25">
        <v>1</v>
      </c>
      <c r="L2045" s="25">
        <f t="shared" si="235"/>
        <v>0</v>
      </c>
      <c r="M2045" s="25" t="s">
        <v>2505</v>
      </c>
      <c r="N2045" s="45">
        <v>45891</v>
      </c>
      <c r="O2045" s="54">
        <v>0</v>
      </c>
      <c r="P2045" s="25" t="s">
        <v>626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v>45891</v>
      </c>
      <c r="Y2045" s="25">
        <f t="shared" si="236"/>
        <v>0</v>
      </c>
      <c r="Z2045" s="25" t="str">
        <f t="shared" si="237"/>
        <v>Friday</v>
      </c>
      <c r="AA2045" s="25" t="str">
        <f t="shared" si="238"/>
        <v>Friday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hidden="1" x14ac:dyDescent="0.25">
      <c r="A2046" s="25">
        <f t="shared" si="241"/>
        <v>2045</v>
      </c>
      <c r="B2046" s="25" t="s">
        <v>2484</v>
      </c>
      <c r="C2046" s="45">
        <v>45884</v>
      </c>
      <c r="D2046" s="45">
        <v>45890</v>
      </c>
      <c r="E2046" s="8">
        <v>273.75</v>
      </c>
      <c r="F2046" s="8">
        <f t="shared" si="239"/>
        <v>24090</v>
      </c>
      <c r="G2046" s="54">
        <f t="shared" si="240"/>
        <v>24090</v>
      </c>
      <c r="H2046" s="25">
        <v>317332</v>
      </c>
      <c r="I2046" s="25" t="s">
        <v>1489</v>
      </c>
      <c r="J2046" s="25">
        <v>1</v>
      </c>
      <c r="K2046" s="25">
        <v>1</v>
      </c>
      <c r="L2046" s="25">
        <f t="shared" si="235"/>
        <v>0</v>
      </c>
      <c r="M2046" s="25" t="s">
        <v>2544</v>
      </c>
      <c r="N2046" s="45">
        <v>45892</v>
      </c>
      <c r="O2046" s="54">
        <v>41299</v>
      </c>
      <c r="P2046" s="25" t="s">
        <v>897</v>
      </c>
      <c r="Q2046" s="25">
        <v>58154750441</v>
      </c>
      <c r="R2046" s="25" t="s">
        <v>41</v>
      </c>
      <c r="S2046" s="3">
        <v>4</v>
      </c>
      <c r="T2046" s="55"/>
      <c r="U2046" s="25" t="s">
        <v>19</v>
      </c>
      <c r="V2046" s="25" t="str">
        <f>VLOOKUP(P2046,'Customer List'!B:C,2,)</f>
        <v>Banglore</v>
      </c>
      <c r="W2046" s="56"/>
      <c r="X2046" s="45">
        <v>45894</v>
      </c>
      <c r="Y2046" s="25">
        <f t="shared" si="236"/>
        <v>2</v>
      </c>
      <c r="Z2046" s="25" t="str">
        <f t="shared" si="237"/>
        <v>Saturday</v>
      </c>
      <c r="AA2046" s="25" t="str">
        <f t="shared" si="238"/>
        <v>Monday</v>
      </c>
      <c r="AB2046" s="25" t="str">
        <f>VLOOKUP(U2046,'Currency Sheet'!A:C,3,)</f>
        <v>DOLLAR</v>
      </c>
      <c r="AC2046" s="67" t="str">
        <f>VLOOKUP(P2046,'Customer List'!B:D,3,)</f>
        <v>OutStation</v>
      </c>
    </row>
    <row r="2047" spans="1:29" hidden="1" x14ac:dyDescent="0.25">
      <c r="A2047" s="25">
        <f t="shared" si="241"/>
        <v>2046</v>
      </c>
      <c r="B2047" s="25" t="s">
        <v>2484</v>
      </c>
      <c r="C2047" s="45">
        <v>45884</v>
      </c>
      <c r="D2047" s="45">
        <v>45890</v>
      </c>
      <c r="E2047" s="8">
        <v>58.1</v>
      </c>
      <c r="F2047" s="8">
        <f t="shared" si="239"/>
        <v>5112.8</v>
      </c>
      <c r="G2047" s="54">
        <f t="shared" si="240"/>
        <v>5112.8</v>
      </c>
      <c r="H2047" s="25">
        <v>317406</v>
      </c>
      <c r="I2047" s="25" t="s">
        <v>3222</v>
      </c>
      <c r="J2047" s="25">
        <v>1</v>
      </c>
      <c r="K2047" s="25">
        <v>1</v>
      </c>
      <c r="L2047" s="25">
        <f t="shared" si="235"/>
        <v>0</v>
      </c>
      <c r="M2047" s="25" t="s">
        <v>2750</v>
      </c>
      <c r="N2047" s="45">
        <v>45896</v>
      </c>
      <c r="O2047" s="54">
        <v>0</v>
      </c>
      <c r="P2047" s="25" t="s">
        <v>626</v>
      </c>
      <c r="Q2047" s="25" t="s">
        <v>2078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45896</v>
      </c>
      <c r="Y2047" s="25">
        <f t="shared" si="236"/>
        <v>0</v>
      </c>
      <c r="Z2047" s="25" t="str">
        <f t="shared" si="237"/>
        <v>Wednesday</v>
      </c>
      <c r="AA2047" s="25" t="str">
        <f t="shared" si="238"/>
        <v>Wednesday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hidden="1" x14ac:dyDescent="0.25">
      <c r="A2048" s="25">
        <f t="shared" si="241"/>
        <v>2047</v>
      </c>
      <c r="B2048" s="25" t="s">
        <v>2484</v>
      </c>
      <c r="C2048" s="45">
        <v>45884</v>
      </c>
      <c r="D2048" s="45">
        <v>45890</v>
      </c>
      <c r="E2048" s="8">
        <v>318</v>
      </c>
      <c r="F2048" s="8">
        <f t="shared" si="239"/>
        <v>27984</v>
      </c>
      <c r="G2048" s="54">
        <f t="shared" si="240"/>
        <v>27984</v>
      </c>
      <c r="H2048" s="25">
        <v>317438</v>
      </c>
      <c r="I2048" s="25" t="s">
        <v>1709</v>
      </c>
      <c r="J2048" s="25">
        <v>1</v>
      </c>
      <c r="K2048" s="25">
        <v>1</v>
      </c>
      <c r="L2048" s="25">
        <f t="shared" si="235"/>
        <v>0</v>
      </c>
      <c r="M2048" s="25" t="s">
        <v>2544</v>
      </c>
      <c r="N2048" s="45">
        <v>45892</v>
      </c>
      <c r="O2048" s="54">
        <v>47975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236"/>
        <v>2</v>
      </c>
      <c r="Z2048" s="25" t="str">
        <f t="shared" si="237"/>
        <v>Saturday</v>
      </c>
      <c r="AA2048" s="25" t="str">
        <f t="shared" si="238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hidden="1" x14ac:dyDescent="0.25">
      <c r="A2049" s="25">
        <f t="shared" si="241"/>
        <v>2048</v>
      </c>
      <c r="B2049" s="25" t="s">
        <v>2484</v>
      </c>
      <c r="C2049" s="45">
        <v>45884</v>
      </c>
      <c r="D2049" s="45">
        <v>45890</v>
      </c>
      <c r="E2049" s="8">
        <v>147.69999999999999</v>
      </c>
      <c r="F2049" s="8">
        <f t="shared" si="239"/>
        <v>12997.599999999999</v>
      </c>
      <c r="G2049" s="54">
        <f t="shared" si="240"/>
        <v>12997.599999999999</v>
      </c>
      <c r="H2049" s="25">
        <v>318320</v>
      </c>
      <c r="I2049" s="25" t="s">
        <v>3223</v>
      </c>
      <c r="J2049" s="25">
        <v>1</v>
      </c>
      <c r="K2049" s="25">
        <v>1</v>
      </c>
      <c r="L2049" s="25">
        <f t="shared" si="235"/>
        <v>0</v>
      </c>
      <c r="M2049" s="25" t="s">
        <v>2750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236"/>
        <v>0</v>
      </c>
      <c r="Z2049" s="25" t="str">
        <f t="shared" si="237"/>
        <v>Wednesday</v>
      </c>
      <c r="AA2049" s="25" t="str">
        <f t="shared" si="238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hidden="1" x14ac:dyDescent="0.25">
      <c r="A2050" s="25">
        <f t="shared" si="241"/>
        <v>2049</v>
      </c>
      <c r="B2050" s="25" t="s">
        <v>2484</v>
      </c>
      <c r="C2050" s="45">
        <v>45884</v>
      </c>
      <c r="D2050" s="45">
        <v>45890</v>
      </c>
      <c r="E2050" s="8">
        <v>104.3</v>
      </c>
      <c r="F2050" s="8">
        <f t="shared" si="239"/>
        <v>9178.4</v>
      </c>
      <c r="G2050" s="54">
        <f t="shared" si="240"/>
        <v>9178.4</v>
      </c>
      <c r="H2050" s="25">
        <v>321109</v>
      </c>
      <c r="I2050" s="25" t="s">
        <v>3224</v>
      </c>
      <c r="J2050" s="25">
        <v>1</v>
      </c>
      <c r="K2050" s="25">
        <v>1</v>
      </c>
      <c r="L2050" s="25">
        <f t="shared" si="235"/>
        <v>0</v>
      </c>
      <c r="M2050" s="25" t="s">
        <v>2555</v>
      </c>
      <c r="N2050" s="45">
        <v>45892</v>
      </c>
      <c r="O2050" s="54">
        <v>12739.5</v>
      </c>
      <c r="P2050" s="25" t="s">
        <v>885</v>
      </c>
      <c r="Q2050" s="25">
        <v>58154749166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Kolkata</v>
      </c>
      <c r="W2050" s="56"/>
      <c r="X2050" s="45">
        <v>45894</v>
      </c>
      <c r="Y2050" s="25">
        <f t="shared" si="236"/>
        <v>2</v>
      </c>
      <c r="Z2050" s="25" t="str">
        <f t="shared" si="237"/>
        <v>Saturday</v>
      </c>
      <c r="AA2050" s="25" t="str">
        <f t="shared" si="238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hidden="1" x14ac:dyDescent="0.25">
      <c r="A2051" s="25">
        <f t="shared" si="241"/>
        <v>2050</v>
      </c>
      <c r="B2051" s="25" t="s">
        <v>2484</v>
      </c>
      <c r="C2051" s="45">
        <v>45884</v>
      </c>
      <c r="D2051" s="45">
        <v>45890</v>
      </c>
      <c r="E2051" s="8">
        <v>313.5</v>
      </c>
      <c r="F2051" s="8">
        <f t="shared" si="239"/>
        <v>27588</v>
      </c>
      <c r="G2051" s="54">
        <f t="shared" si="240"/>
        <v>27588</v>
      </c>
      <c r="H2051" s="25">
        <v>321142</v>
      </c>
      <c r="I2051" s="25" t="s">
        <v>3225</v>
      </c>
      <c r="J2051" s="25">
        <v>1</v>
      </c>
      <c r="K2051" s="25">
        <v>1</v>
      </c>
      <c r="L2051" s="25">
        <f t="shared" ref="L2051:L2100" si="242">J2051-K2051</f>
        <v>0</v>
      </c>
      <c r="M2051" s="25" t="s">
        <v>2544</v>
      </c>
      <c r="N2051" s="45">
        <v>45892</v>
      </c>
      <c r="O2051" s="54">
        <v>47296</v>
      </c>
      <c r="P2051" s="25" t="s">
        <v>897</v>
      </c>
      <c r="Q2051" s="25">
        <v>58154750441</v>
      </c>
      <c r="R2051" s="25" t="s">
        <v>41</v>
      </c>
      <c r="S2051" s="3">
        <v>4</v>
      </c>
      <c r="T2051" s="55"/>
      <c r="U2051" s="25" t="s">
        <v>19</v>
      </c>
      <c r="V2051" s="25" t="str">
        <f>VLOOKUP(P2051,'Customer List'!B:C,2,)</f>
        <v>Banglore</v>
      </c>
      <c r="W2051" s="56"/>
      <c r="X2051" s="45">
        <v>45894</v>
      </c>
      <c r="Y2051" s="25">
        <f t="shared" ref="Y2051:Y2100" si="243">IF(X2051="", "", X2051-N2051)</f>
        <v>2</v>
      </c>
      <c r="Z2051" s="25" t="str">
        <f t="shared" ref="Z2051:Z2100" si="244">IF(N2051="", "", TEXT(N2051, "dddd"))</f>
        <v>Saturday</v>
      </c>
      <c r="AA2051" s="25" t="str">
        <f t="shared" ref="AA2051:AA2100" si="245">IF(X2051="", "", TEXT(X2051, "dddd"))</f>
        <v>Monday</v>
      </c>
      <c r="AB2051" s="25" t="str">
        <f>VLOOKUP(U2051,'Currency Sheet'!A:C,3,)</f>
        <v>DOLLAR</v>
      </c>
      <c r="AC2051" s="67" t="str">
        <f>VLOOKUP(P2051,'Customer List'!B:D,3,)</f>
        <v>OutStation</v>
      </c>
    </row>
    <row r="2052" spans="1:29" hidden="1" x14ac:dyDescent="0.25">
      <c r="A2052" s="25">
        <f t="shared" si="241"/>
        <v>2051</v>
      </c>
      <c r="B2052" s="25" t="s">
        <v>2484</v>
      </c>
      <c r="C2052" s="45">
        <v>45884</v>
      </c>
      <c r="D2052" s="45">
        <v>45890</v>
      </c>
      <c r="E2052" s="8">
        <v>163.1</v>
      </c>
      <c r="F2052" s="8">
        <f t="shared" ref="F2052:F2100" si="246">IF(AB2052="DOLLAR",E2052*88,E2052)</f>
        <v>14352.8</v>
      </c>
      <c r="G2052" s="54">
        <f t="shared" si="240"/>
        <v>14352.8</v>
      </c>
      <c r="H2052" s="25">
        <v>321306</v>
      </c>
      <c r="I2052" s="25" t="s">
        <v>3226</v>
      </c>
      <c r="J2052" s="25">
        <v>1</v>
      </c>
      <c r="K2052" s="25">
        <v>1</v>
      </c>
      <c r="L2052" s="25">
        <f t="shared" si="242"/>
        <v>0</v>
      </c>
      <c r="M2052" s="25" t="s">
        <v>3306</v>
      </c>
      <c r="N2052" s="45">
        <v>45901</v>
      </c>
      <c r="O2052" s="54">
        <v>0</v>
      </c>
      <c r="P2052" s="25" t="s">
        <v>31</v>
      </c>
      <c r="Q2052" s="25" t="s">
        <v>2078</v>
      </c>
      <c r="R2052" s="25" t="s">
        <v>638</v>
      </c>
      <c r="S2052" s="3">
        <v>4</v>
      </c>
      <c r="T2052" s="55" t="s">
        <v>610</v>
      </c>
      <c r="U2052" s="25" t="s">
        <v>19</v>
      </c>
      <c r="V2052" s="25" t="str">
        <f>VLOOKUP(P2052,'Customer List'!B:C,2,)</f>
        <v>Delhi</v>
      </c>
      <c r="W2052" s="56"/>
      <c r="X2052" s="45"/>
      <c r="Y2052" s="25" t="str">
        <f t="shared" si="243"/>
        <v/>
      </c>
      <c r="Z2052" s="25" t="str">
        <f t="shared" si="244"/>
        <v>Monday</v>
      </c>
      <c r="AA2052" s="25" t="str">
        <f t="shared" si="245"/>
        <v/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hidden="1" x14ac:dyDescent="0.25">
      <c r="A2053" s="25">
        <f t="shared" si="241"/>
        <v>2052</v>
      </c>
      <c r="B2053" s="25" t="s">
        <v>2484</v>
      </c>
      <c r="C2053" s="45">
        <v>45884</v>
      </c>
      <c r="D2053" s="45">
        <v>45890</v>
      </c>
      <c r="E2053" s="8">
        <v>144.19999999999999</v>
      </c>
      <c r="F2053" s="8">
        <f t="shared" si="246"/>
        <v>12689.599999999999</v>
      </c>
      <c r="G2053" s="54">
        <f t="shared" ref="G2053:G2100" si="247">F2053*J2053</f>
        <v>12689.599999999999</v>
      </c>
      <c r="H2053" s="25">
        <v>325504</v>
      </c>
      <c r="I2053" s="25" t="s">
        <v>3227</v>
      </c>
      <c r="J2053" s="25">
        <v>1</v>
      </c>
      <c r="K2053" s="25">
        <v>1</v>
      </c>
      <c r="L2053" s="25">
        <f t="shared" si="242"/>
        <v>0</v>
      </c>
      <c r="M2053" s="25" t="s">
        <v>2750</v>
      </c>
      <c r="N2053" s="45">
        <v>45896</v>
      </c>
      <c r="O2053" s="54">
        <v>0</v>
      </c>
      <c r="P2053" s="25" t="s">
        <v>626</v>
      </c>
      <c r="Q2053" s="25" t="s">
        <v>2078</v>
      </c>
      <c r="R2053" s="25" t="s">
        <v>638</v>
      </c>
      <c r="S2053" s="3">
        <v>4</v>
      </c>
      <c r="T2053" s="55"/>
      <c r="U2053" s="25" t="s">
        <v>19</v>
      </c>
      <c r="V2053" s="25" t="str">
        <f>VLOOKUP(P2053,'Customer List'!B:C,2,)</f>
        <v>Delhi</v>
      </c>
      <c r="W2053" s="56"/>
      <c r="X2053" s="45">
        <v>45896</v>
      </c>
      <c r="Y2053" s="25">
        <f t="shared" si="243"/>
        <v>0</v>
      </c>
      <c r="Z2053" s="25" t="str">
        <f t="shared" si="244"/>
        <v>Wednesday</v>
      </c>
      <c r="AA2053" s="25" t="str">
        <f t="shared" si="245"/>
        <v>Wednesday</v>
      </c>
      <c r="AB2053" s="25" t="str">
        <f>VLOOKUP(U2053,'Currency Sheet'!A:C,3,)</f>
        <v>DOLLAR</v>
      </c>
      <c r="AC2053" s="67" t="str">
        <f>VLOOKUP(P2053,'Customer List'!B:D,3,)</f>
        <v>Local</v>
      </c>
    </row>
    <row r="2054" spans="1:29" hidden="1" x14ac:dyDescent="0.25">
      <c r="A2054" s="25">
        <f t="shared" ref="A2054:A2100" si="248">A2053+1</f>
        <v>2053</v>
      </c>
      <c r="B2054" s="25" t="s">
        <v>2484</v>
      </c>
      <c r="C2054" s="45">
        <v>45884</v>
      </c>
      <c r="D2054" s="45">
        <v>45890</v>
      </c>
      <c r="E2054" s="8">
        <v>147.69999999999999</v>
      </c>
      <c r="F2054" s="8">
        <f t="shared" si="246"/>
        <v>12997.599999999999</v>
      </c>
      <c r="G2054" s="54">
        <f t="shared" si="247"/>
        <v>12997.599999999999</v>
      </c>
      <c r="H2054" s="25">
        <v>325604</v>
      </c>
      <c r="I2054" s="25" t="s">
        <v>3228</v>
      </c>
      <c r="J2054" s="25">
        <v>1</v>
      </c>
      <c r="K2054" s="25">
        <v>1</v>
      </c>
      <c r="L2054" s="25">
        <f t="shared" si="242"/>
        <v>0</v>
      </c>
      <c r="M2054" s="25" t="s">
        <v>2552</v>
      </c>
      <c r="N2054" s="45">
        <v>45892</v>
      </c>
      <c r="O2054" s="54">
        <v>23547.599999999999</v>
      </c>
      <c r="P2054" s="25" t="s">
        <v>2486</v>
      </c>
      <c r="Q2054" s="25">
        <v>58154748525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Banglore</v>
      </c>
      <c r="W2054" s="56"/>
      <c r="X2054" s="45">
        <v>45894</v>
      </c>
      <c r="Y2054" s="25">
        <f t="shared" si="243"/>
        <v>2</v>
      </c>
      <c r="Z2054" s="25" t="str">
        <f t="shared" si="244"/>
        <v>Saturday</v>
      </c>
      <c r="AA2054" s="25" t="str">
        <f t="shared" si="245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hidden="1" x14ac:dyDescent="0.25">
      <c r="A2055" s="25">
        <f t="shared" si="248"/>
        <v>2054</v>
      </c>
      <c r="B2055" s="25" t="s">
        <v>2484</v>
      </c>
      <c r="C2055" s="45">
        <v>45884</v>
      </c>
      <c r="D2055" s="45">
        <v>45890</v>
      </c>
      <c r="E2055" s="8">
        <v>102.9</v>
      </c>
      <c r="F2055" s="8">
        <f t="shared" si="246"/>
        <v>9055.2000000000007</v>
      </c>
      <c r="G2055" s="54">
        <f t="shared" si="247"/>
        <v>9055.2000000000007</v>
      </c>
      <c r="H2055" s="25">
        <v>329951</v>
      </c>
      <c r="I2055" s="25" t="s">
        <v>3229</v>
      </c>
      <c r="J2055" s="25">
        <v>1</v>
      </c>
      <c r="K2055" s="25">
        <v>1</v>
      </c>
      <c r="L2055" s="25">
        <f t="shared" si="242"/>
        <v>0</v>
      </c>
      <c r="M2055" s="25" t="s">
        <v>3297</v>
      </c>
      <c r="N2055" s="45">
        <v>45899</v>
      </c>
      <c r="O2055" s="54">
        <v>15493.8</v>
      </c>
      <c r="P2055" s="25" t="s">
        <v>1084</v>
      </c>
      <c r="Q2055" s="25">
        <v>58155038594</v>
      </c>
      <c r="R2055" s="25" t="s">
        <v>41</v>
      </c>
      <c r="S2055" s="3">
        <v>4</v>
      </c>
      <c r="T2055" s="55"/>
      <c r="U2055" s="25" t="s">
        <v>19</v>
      </c>
      <c r="V2055" s="25" t="str">
        <f>VLOOKUP(P2055,'Customer List'!B:C,2,)</f>
        <v>Lucknow</v>
      </c>
      <c r="W2055" s="56"/>
      <c r="X2055" s="45">
        <v>45901</v>
      </c>
      <c r="Y2055" s="25">
        <f t="shared" si="243"/>
        <v>2</v>
      </c>
      <c r="Z2055" s="25" t="str">
        <f t="shared" si="244"/>
        <v>Saturday</v>
      </c>
      <c r="AA2055" s="25" t="str">
        <f t="shared" si="245"/>
        <v>Monday</v>
      </c>
      <c r="AB2055" s="25" t="str">
        <f>VLOOKUP(U2055,'Currency Sheet'!A:C,3,)</f>
        <v>DOLLAR</v>
      </c>
      <c r="AC2055" s="67" t="str">
        <f>VLOOKUP(P2055,'Customer List'!B:D,3,)</f>
        <v>OutStation</v>
      </c>
    </row>
    <row r="2056" spans="1:29" hidden="1" x14ac:dyDescent="0.25">
      <c r="A2056" s="25">
        <f t="shared" si="248"/>
        <v>2055</v>
      </c>
      <c r="B2056" s="25" t="s">
        <v>2484</v>
      </c>
      <c r="C2056" s="45">
        <v>45884</v>
      </c>
      <c r="D2056" s="45">
        <v>45890</v>
      </c>
      <c r="E2056" s="8">
        <v>144.19999999999999</v>
      </c>
      <c r="F2056" s="8">
        <f t="shared" si="246"/>
        <v>12689.599999999999</v>
      </c>
      <c r="G2056" s="54">
        <f t="shared" si="247"/>
        <v>12689.599999999999</v>
      </c>
      <c r="H2056" s="25">
        <v>331206</v>
      </c>
      <c r="I2056" s="25" t="s">
        <v>3230</v>
      </c>
      <c r="J2056" s="25">
        <v>1</v>
      </c>
      <c r="K2056" s="25">
        <v>1</v>
      </c>
      <c r="L2056" s="25">
        <f t="shared" si="242"/>
        <v>0</v>
      </c>
      <c r="M2056" s="25" t="s">
        <v>2750</v>
      </c>
      <c r="N2056" s="45">
        <v>45896</v>
      </c>
      <c r="O2056" s="54">
        <v>0</v>
      </c>
      <c r="P2056" s="25" t="s">
        <v>626</v>
      </c>
      <c r="Q2056" s="25" t="s">
        <v>2078</v>
      </c>
      <c r="R2056" s="25" t="s">
        <v>638</v>
      </c>
      <c r="S2056" s="3">
        <v>4</v>
      </c>
      <c r="T2056" s="55"/>
      <c r="U2056" s="25" t="s">
        <v>19</v>
      </c>
      <c r="V2056" s="25" t="str">
        <f>VLOOKUP(P2056,'Customer List'!B:C,2,)</f>
        <v>Delhi</v>
      </c>
      <c r="W2056" s="56"/>
      <c r="X2056" s="45">
        <v>45896</v>
      </c>
      <c r="Y2056" s="25">
        <f t="shared" si="243"/>
        <v>0</v>
      </c>
      <c r="Z2056" s="25" t="str">
        <f t="shared" si="244"/>
        <v>Wednesday</v>
      </c>
      <c r="AA2056" s="25" t="str">
        <f t="shared" si="245"/>
        <v>Wednesday</v>
      </c>
      <c r="AB2056" s="25" t="str">
        <f>VLOOKUP(U2056,'Currency Sheet'!A:C,3,)</f>
        <v>DOLLAR</v>
      </c>
      <c r="AC2056" s="67" t="str">
        <f>VLOOKUP(P2056,'Customer List'!B:D,3,)</f>
        <v>Local</v>
      </c>
    </row>
    <row r="2057" spans="1:29" hidden="1" x14ac:dyDescent="0.25">
      <c r="A2057" s="25">
        <f t="shared" si="248"/>
        <v>2056</v>
      </c>
      <c r="B2057" s="25" t="s">
        <v>2484</v>
      </c>
      <c r="C2057" s="45">
        <v>45884</v>
      </c>
      <c r="D2057" s="45">
        <v>45890</v>
      </c>
      <c r="E2057" s="8">
        <v>147.69999999999999</v>
      </c>
      <c r="F2057" s="8">
        <f t="shared" si="246"/>
        <v>12997.599999999999</v>
      </c>
      <c r="G2057" s="54">
        <f t="shared" si="247"/>
        <v>12997.599999999999</v>
      </c>
      <c r="H2057" s="25">
        <v>331208</v>
      </c>
      <c r="I2057" s="25" t="s">
        <v>2865</v>
      </c>
      <c r="J2057" s="25">
        <v>1</v>
      </c>
      <c r="K2057" s="25">
        <v>1</v>
      </c>
      <c r="L2057" s="25">
        <f t="shared" si="242"/>
        <v>0</v>
      </c>
      <c r="M2057" s="25" t="s">
        <v>2552</v>
      </c>
      <c r="N2057" s="45">
        <v>45892</v>
      </c>
      <c r="O2057" s="54">
        <v>23547.599999999999</v>
      </c>
      <c r="P2057" s="25" t="s">
        <v>2486</v>
      </c>
      <c r="Q2057" s="25">
        <v>58154748525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Banglore</v>
      </c>
      <c r="W2057" s="56"/>
      <c r="X2057" s="45">
        <v>45894</v>
      </c>
      <c r="Y2057" s="25">
        <f t="shared" si="243"/>
        <v>2</v>
      </c>
      <c r="Z2057" s="25" t="str">
        <f t="shared" si="244"/>
        <v>Saturday</v>
      </c>
      <c r="AA2057" s="25" t="str">
        <f t="shared" si="245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hidden="1" x14ac:dyDescent="0.25">
      <c r="A2058" s="25">
        <f t="shared" si="248"/>
        <v>2057</v>
      </c>
      <c r="B2058" s="25" t="s">
        <v>2484</v>
      </c>
      <c r="C2058" s="45">
        <v>45884</v>
      </c>
      <c r="D2058" s="45">
        <v>45890</v>
      </c>
      <c r="E2058" s="8">
        <v>326.25</v>
      </c>
      <c r="F2058" s="8">
        <f t="shared" si="246"/>
        <v>28710</v>
      </c>
      <c r="G2058" s="54">
        <f t="shared" si="247"/>
        <v>28710</v>
      </c>
      <c r="H2058" s="25">
        <v>331246</v>
      </c>
      <c r="I2058" s="25" t="s">
        <v>3231</v>
      </c>
      <c r="J2058" s="25">
        <v>1</v>
      </c>
      <c r="K2058" s="25">
        <v>1</v>
      </c>
      <c r="L2058" s="25">
        <f t="shared" si="242"/>
        <v>0</v>
      </c>
      <c r="M2058" s="25" t="s">
        <v>2501</v>
      </c>
      <c r="N2058" s="45">
        <v>45891</v>
      </c>
      <c r="O2058" s="54">
        <v>37192.5</v>
      </c>
      <c r="P2058" s="25" t="s">
        <v>2487</v>
      </c>
      <c r="Q2058" s="25" t="s">
        <v>637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Faridabad</v>
      </c>
      <c r="W2058" s="56"/>
      <c r="X2058" s="45">
        <v>45891</v>
      </c>
      <c r="Y2058" s="25">
        <f t="shared" si="243"/>
        <v>0</v>
      </c>
      <c r="Z2058" s="25" t="str">
        <f t="shared" si="244"/>
        <v>Friday</v>
      </c>
      <c r="AA2058" s="25" t="str">
        <f t="shared" si="245"/>
        <v>Friday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hidden="1" x14ac:dyDescent="0.25">
      <c r="A2059" s="25">
        <f t="shared" si="248"/>
        <v>2058</v>
      </c>
      <c r="B2059" s="25" t="s">
        <v>2484</v>
      </c>
      <c r="C2059" s="45">
        <v>45884</v>
      </c>
      <c r="D2059" s="45">
        <v>45890</v>
      </c>
      <c r="E2059" s="8">
        <v>111.3</v>
      </c>
      <c r="F2059" s="8">
        <f t="shared" si="246"/>
        <v>9794.4</v>
      </c>
      <c r="G2059" s="54">
        <f t="shared" si="247"/>
        <v>9794.4</v>
      </c>
      <c r="H2059" s="25">
        <v>333625</v>
      </c>
      <c r="I2059" s="25" t="s">
        <v>3232</v>
      </c>
      <c r="J2059" s="25">
        <v>1</v>
      </c>
      <c r="K2059" s="25">
        <v>1</v>
      </c>
      <c r="L2059" s="25">
        <f t="shared" si="242"/>
        <v>0</v>
      </c>
      <c r="M2059" s="25" t="s">
        <v>2555</v>
      </c>
      <c r="N2059" s="45">
        <v>45892</v>
      </c>
      <c r="O2059" s="54">
        <v>13594.5</v>
      </c>
      <c r="P2059" s="25" t="s">
        <v>2488</v>
      </c>
      <c r="Q2059" s="25">
        <v>58154749166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Kolkata</v>
      </c>
      <c r="W2059" s="56"/>
      <c r="X2059" s="45">
        <v>45894</v>
      </c>
      <c r="Y2059" s="25">
        <f t="shared" si="243"/>
        <v>2</v>
      </c>
      <c r="Z2059" s="25" t="str">
        <f t="shared" si="244"/>
        <v>Saturday</v>
      </c>
      <c r="AA2059" s="25" t="str">
        <f t="shared" si="245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hidden="1" x14ac:dyDescent="0.25">
      <c r="A2060" s="25">
        <f t="shared" si="248"/>
        <v>2059</v>
      </c>
      <c r="B2060" s="25" t="s">
        <v>2484</v>
      </c>
      <c r="C2060" s="45">
        <v>45884</v>
      </c>
      <c r="D2060" s="45">
        <v>45890</v>
      </c>
      <c r="E2060" s="8">
        <v>189</v>
      </c>
      <c r="F2060" s="8">
        <f t="shared" si="246"/>
        <v>16632</v>
      </c>
      <c r="G2060" s="54">
        <f t="shared" si="247"/>
        <v>16632</v>
      </c>
      <c r="H2060" s="25">
        <v>334606</v>
      </c>
      <c r="I2060" s="25" t="s">
        <v>3233</v>
      </c>
      <c r="J2060" s="25">
        <v>1</v>
      </c>
      <c r="K2060" s="25">
        <v>1</v>
      </c>
      <c r="L2060" s="25">
        <f t="shared" si="242"/>
        <v>0</v>
      </c>
      <c r="M2060" s="25" t="s">
        <v>2750</v>
      </c>
      <c r="N2060" s="45">
        <v>45896</v>
      </c>
      <c r="O2060" s="54">
        <v>0</v>
      </c>
      <c r="P2060" s="25" t="s">
        <v>626</v>
      </c>
      <c r="Q2060" s="25" t="s">
        <v>2078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Delhi</v>
      </c>
      <c r="W2060" s="56"/>
      <c r="X2060" s="45">
        <v>45896</v>
      </c>
      <c r="Y2060" s="25">
        <f t="shared" si="243"/>
        <v>0</v>
      </c>
      <c r="Z2060" s="25" t="str">
        <f t="shared" si="244"/>
        <v>Wednesday</v>
      </c>
      <c r="AA2060" s="25" t="str">
        <f t="shared" si="245"/>
        <v>Wednesday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hidden="1" x14ac:dyDescent="0.25">
      <c r="A2061" s="25">
        <f t="shared" si="248"/>
        <v>2060</v>
      </c>
      <c r="B2061" s="25" t="s">
        <v>2484</v>
      </c>
      <c r="C2061" s="45">
        <v>45884</v>
      </c>
      <c r="D2061" s="45">
        <v>45890</v>
      </c>
      <c r="E2061" s="8">
        <v>197.4</v>
      </c>
      <c r="F2061" s="8">
        <f t="shared" si="246"/>
        <v>17371.2</v>
      </c>
      <c r="G2061" s="54">
        <f t="shared" si="247"/>
        <v>17371.2</v>
      </c>
      <c r="H2061" s="25">
        <v>334608</v>
      </c>
      <c r="I2061" s="25" t="s">
        <v>1819</v>
      </c>
      <c r="J2061" s="25">
        <v>1</v>
      </c>
      <c r="K2061" s="25">
        <v>1</v>
      </c>
      <c r="L2061" s="25">
        <f t="shared" si="242"/>
        <v>0</v>
      </c>
      <c r="M2061" s="25" t="s">
        <v>2552</v>
      </c>
      <c r="N2061" s="45">
        <v>45892</v>
      </c>
      <c r="O2061" s="54">
        <v>31471.200000000001</v>
      </c>
      <c r="P2061" s="25" t="s">
        <v>2486</v>
      </c>
      <c r="Q2061" s="25">
        <v>58154748525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Banglore</v>
      </c>
      <c r="W2061" s="56"/>
      <c r="X2061" s="45">
        <v>45894</v>
      </c>
      <c r="Y2061" s="25">
        <f t="shared" si="243"/>
        <v>2</v>
      </c>
      <c r="Z2061" s="25" t="str">
        <f t="shared" si="244"/>
        <v>Saturday</v>
      </c>
      <c r="AA2061" s="25" t="str">
        <f t="shared" si="245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hidden="1" x14ac:dyDescent="0.25">
      <c r="A2062" s="25">
        <f t="shared" si="248"/>
        <v>2061</v>
      </c>
      <c r="B2062" s="25" t="s">
        <v>2484</v>
      </c>
      <c r="C2062" s="45">
        <v>45884</v>
      </c>
      <c r="D2062" s="45">
        <v>45890</v>
      </c>
      <c r="E2062" s="8">
        <v>128.1</v>
      </c>
      <c r="F2062" s="8">
        <f t="shared" si="246"/>
        <v>11272.8</v>
      </c>
      <c r="G2062" s="54">
        <f t="shared" si="247"/>
        <v>11272.8</v>
      </c>
      <c r="H2062" s="25">
        <v>336218</v>
      </c>
      <c r="I2062" s="25" t="s">
        <v>3234</v>
      </c>
      <c r="J2062" s="25">
        <v>1</v>
      </c>
      <c r="K2062" s="25">
        <v>1</v>
      </c>
      <c r="L2062" s="25">
        <f t="shared" si="242"/>
        <v>0</v>
      </c>
      <c r="M2062" s="25" t="s">
        <v>2750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243"/>
        <v>0</v>
      </c>
      <c r="Z2062" s="25" t="str">
        <f t="shared" si="244"/>
        <v>Wednesday</v>
      </c>
      <c r="AA2062" s="25" t="str">
        <f t="shared" si="245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hidden="1" x14ac:dyDescent="0.25">
      <c r="A2063" s="25">
        <f t="shared" si="248"/>
        <v>2062</v>
      </c>
      <c r="B2063" s="25" t="s">
        <v>2484</v>
      </c>
      <c r="C2063" s="45">
        <v>45884</v>
      </c>
      <c r="D2063" s="45">
        <v>45890</v>
      </c>
      <c r="E2063" s="8">
        <v>90.3</v>
      </c>
      <c r="F2063" s="8">
        <f t="shared" si="246"/>
        <v>7946.4</v>
      </c>
      <c r="G2063" s="54">
        <f t="shared" si="247"/>
        <v>7946.4</v>
      </c>
      <c r="H2063" s="25">
        <v>339811</v>
      </c>
      <c r="I2063" s="25" t="s">
        <v>3235</v>
      </c>
      <c r="J2063" s="25">
        <v>1</v>
      </c>
      <c r="K2063" s="25">
        <v>1</v>
      </c>
      <c r="L2063" s="25">
        <f t="shared" si="242"/>
        <v>0</v>
      </c>
      <c r="M2063" s="25" t="s">
        <v>2546</v>
      </c>
      <c r="N2063" s="45">
        <v>45892</v>
      </c>
      <c r="O2063" s="54">
        <v>14996.25</v>
      </c>
      <c r="P2063" s="25" t="s">
        <v>2290</v>
      </c>
      <c r="Q2063" s="25">
        <v>58154747490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BANGALORE</v>
      </c>
      <c r="W2063" s="56"/>
      <c r="X2063" s="45">
        <v>45894</v>
      </c>
      <c r="Y2063" s="25">
        <f t="shared" si="243"/>
        <v>2</v>
      </c>
      <c r="Z2063" s="25" t="str">
        <f t="shared" si="244"/>
        <v>Saturday</v>
      </c>
      <c r="AA2063" s="25" t="str">
        <f t="shared" si="245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hidden="1" x14ac:dyDescent="0.25">
      <c r="A2064" s="25">
        <f t="shared" si="248"/>
        <v>2063</v>
      </c>
      <c r="B2064" s="25" t="s">
        <v>2484</v>
      </c>
      <c r="C2064" s="45">
        <v>45884</v>
      </c>
      <c r="D2064" s="45">
        <v>45890</v>
      </c>
      <c r="E2064" s="8">
        <v>158.19999999999999</v>
      </c>
      <c r="F2064" s="8">
        <f t="shared" si="246"/>
        <v>13921.599999999999</v>
      </c>
      <c r="G2064" s="54">
        <f t="shared" si="247"/>
        <v>13921.599999999999</v>
      </c>
      <c r="H2064" s="25">
        <v>343504</v>
      </c>
      <c r="I2064" s="25" t="s">
        <v>3236</v>
      </c>
      <c r="J2064" s="25">
        <v>1</v>
      </c>
      <c r="K2064" s="25">
        <v>1</v>
      </c>
      <c r="L2064" s="25">
        <f t="shared" si="242"/>
        <v>0</v>
      </c>
      <c r="M2064" s="25" t="s">
        <v>2552</v>
      </c>
      <c r="N2064" s="45">
        <v>45892</v>
      </c>
      <c r="O2064" s="54">
        <v>25221.599999999999</v>
      </c>
      <c r="P2064" s="25" t="s">
        <v>2486</v>
      </c>
      <c r="Q2064" s="25">
        <v>58154748525</v>
      </c>
      <c r="R2064" s="25" t="s">
        <v>41</v>
      </c>
      <c r="S2064" s="3">
        <v>4</v>
      </c>
      <c r="T2064" s="55"/>
      <c r="U2064" s="25" t="s">
        <v>19</v>
      </c>
      <c r="V2064" s="25" t="str">
        <f>VLOOKUP(P2064,'Customer List'!B:C,2,)</f>
        <v>Banglore</v>
      </c>
      <c r="W2064" s="56"/>
      <c r="X2064" s="45">
        <v>45894</v>
      </c>
      <c r="Y2064" s="25">
        <f t="shared" si="243"/>
        <v>2</v>
      </c>
      <c r="Z2064" s="25" t="str">
        <f t="shared" si="244"/>
        <v>Saturday</v>
      </c>
      <c r="AA2064" s="25" t="str">
        <f t="shared" si="245"/>
        <v>Monday</v>
      </c>
      <c r="AB2064" s="25" t="str">
        <f>VLOOKUP(U2064,'Currency Sheet'!A:C,3,)</f>
        <v>DOLLAR</v>
      </c>
      <c r="AC2064" s="67" t="str">
        <f>VLOOKUP(P2064,'Customer List'!B:D,3,)</f>
        <v>OutStation</v>
      </c>
    </row>
    <row r="2065" spans="1:29" hidden="1" x14ac:dyDescent="0.25">
      <c r="A2065" s="25">
        <f t="shared" si="248"/>
        <v>2064</v>
      </c>
      <c r="B2065" s="25" t="s">
        <v>2484</v>
      </c>
      <c r="C2065" s="45">
        <v>45884</v>
      </c>
      <c r="D2065" s="45">
        <v>45890</v>
      </c>
      <c r="E2065" s="8">
        <v>140.69999999999999</v>
      </c>
      <c r="F2065" s="8">
        <f t="shared" si="246"/>
        <v>12381.599999999999</v>
      </c>
      <c r="G2065" s="54">
        <f t="shared" si="247"/>
        <v>12381.599999999999</v>
      </c>
      <c r="H2065" s="25">
        <v>343524</v>
      </c>
      <c r="I2065" s="25" t="s">
        <v>3041</v>
      </c>
      <c r="J2065" s="25">
        <v>1</v>
      </c>
      <c r="K2065" s="25">
        <v>1</v>
      </c>
      <c r="L2065" s="25">
        <f t="shared" si="242"/>
        <v>0</v>
      </c>
      <c r="M2065" s="25" t="s">
        <v>2750</v>
      </c>
      <c r="N2065" s="45">
        <v>45896</v>
      </c>
      <c r="O2065" s="54">
        <v>0</v>
      </c>
      <c r="P2065" s="25" t="s">
        <v>626</v>
      </c>
      <c r="Q2065" s="25" t="s">
        <v>2078</v>
      </c>
      <c r="R2065" s="25" t="s">
        <v>638</v>
      </c>
      <c r="S2065" s="3">
        <v>4</v>
      </c>
      <c r="T2065" s="55"/>
      <c r="U2065" s="25" t="s">
        <v>19</v>
      </c>
      <c r="V2065" s="25" t="str">
        <f>VLOOKUP(P2065,'Customer List'!B:C,2,)</f>
        <v>Delhi</v>
      </c>
      <c r="W2065" s="56"/>
      <c r="X2065" s="45">
        <v>45896</v>
      </c>
      <c r="Y2065" s="25">
        <f t="shared" si="243"/>
        <v>0</v>
      </c>
      <c r="Z2065" s="25" t="str">
        <f t="shared" si="244"/>
        <v>Wednesday</v>
      </c>
      <c r="AA2065" s="25" t="str">
        <f t="shared" si="245"/>
        <v>Wednesday</v>
      </c>
      <c r="AB2065" s="25" t="str">
        <f>VLOOKUP(U2065,'Currency Sheet'!A:C,3,)</f>
        <v>DOLLAR</v>
      </c>
      <c r="AC2065" s="67" t="str">
        <f>VLOOKUP(P2065,'Customer List'!B:D,3,)</f>
        <v>Local</v>
      </c>
    </row>
    <row r="2066" spans="1:29" hidden="1" x14ac:dyDescent="0.25">
      <c r="A2066" s="25">
        <f t="shared" si="248"/>
        <v>2065</v>
      </c>
      <c r="B2066" s="25" t="s">
        <v>2484</v>
      </c>
      <c r="C2066" s="45">
        <v>45884</v>
      </c>
      <c r="D2066" s="45">
        <v>45890</v>
      </c>
      <c r="E2066" s="8">
        <v>58.1</v>
      </c>
      <c r="F2066" s="8">
        <f t="shared" si="246"/>
        <v>5112.8</v>
      </c>
      <c r="G2066" s="54">
        <f t="shared" si="247"/>
        <v>25564</v>
      </c>
      <c r="H2066" s="25">
        <v>344606</v>
      </c>
      <c r="I2066" s="25" t="s">
        <v>1708</v>
      </c>
      <c r="J2066" s="25">
        <v>5</v>
      </c>
      <c r="K2066" s="25">
        <v>5</v>
      </c>
      <c r="L2066" s="25">
        <f t="shared" si="242"/>
        <v>0</v>
      </c>
      <c r="M2066" s="25" t="s">
        <v>2567</v>
      </c>
      <c r="N2066" s="45">
        <v>45892</v>
      </c>
      <c r="O2066" s="54">
        <v>45027.5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43"/>
        <v>2</v>
      </c>
      <c r="Z2066" s="25" t="str">
        <f t="shared" si="244"/>
        <v>Saturday</v>
      </c>
      <c r="AA2066" s="25" t="str">
        <f t="shared" si="245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hidden="1" x14ac:dyDescent="0.25">
      <c r="A2067" s="25">
        <f t="shared" si="248"/>
        <v>2066</v>
      </c>
      <c r="B2067" s="25" t="s">
        <v>2484</v>
      </c>
      <c r="C2067" s="45">
        <v>45884</v>
      </c>
      <c r="D2067" s="45">
        <v>45890</v>
      </c>
      <c r="E2067" s="8">
        <v>227.5</v>
      </c>
      <c r="F2067" s="8">
        <f t="shared" si="246"/>
        <v>20020</v>
      </c>
      <c r="G2067" s="54">
        <f t="shared" si="247"/>
        <v>100100</v>
      </c>
      <c r="H2067" s="25">
        <v>344712</v>
      </c>
      <c r="I2067" s="25" t="s">
        <v>1652</v>
      </c>
      <c r="J2067" s="25">
        <v>5</v>
      </c>
      <c r="K2067" s="25">
        <v>5</v>
      </c>
      <c r="L2067" s="25">
        <f t="shared" si="242"/>
        <v>0</v>
      </c>
      <c r="M2067" s="25" t="s">
        <v>2567</v>
      </c>
      <c r="N2067" s="45">
        <v>45892</v>
      </c>
      <c r="O2067" s="54">
        <v>188906.25</v>
      </c>
      <c r="P2067" s="25" t="s">
        <v>1021</v>
      </c>
      <c r="Q2067" s="25">
        <v>58154756881</v>
      </c>
      <c r="R2067" s="25" t="s">
        <v>41</v>
      </c>
      <c r="S2067" s="3">
        <v>4</v>
      </c>
      <c r="T2067" s="55"/>
      <c r="U2067" s="25" t="s">
        <v>19</v>
      </c>
      <c r="V2067" s="25" t="str">
        <f>VLOOKUP(P2067,'Customer List'!B:C,2,)</f>
        <v>Banglore</v>
      </c>
      <c r="W2067" s="56"/>
      <c r="X2067" s="45">
        <v>45894</v>
      </c>
      <c r="Y2067" s="25">
        <f t="shared" si="243"/>
        <v>2</v>
      </c>
      <c r="Z2067" s="25" t="str">
        <f t="shared" si="244"/>
        <v>Saturday</v>
      </c>
      <c r="AA2067" s="25" t="str">
        <f t="shared" si="245"/>
        <v>Monday</v>
      </c>
      <c r="AB2067" s="25" t="str">
        <f>VLOOKUP(U2067,'Currency Sheet'!A:C,3,)</f>
        <v>DOLLAR</v>
      </c>
      <c r="AC2067" s="67" t="str">
        <f>VLOOKUP(P2067,'Customer List'!B:D,3,)</f>
        <v>OutStation</v>
      </c>
    </row>
    <row r="2068" spans="1:29" hidden="1" x14ac:dyDescent="0.25">
      <c r="A2068" s="25">
        <f t="shared" si="248"/>
        <v>2067</v>
      </c>
      <c r="B2068" s="25" t="s">
        <v>2484</v>
      </c>
      <c r="C2068" s="45">
        <v>45884</v>
      </c>
      <c r="D2068" s="45">
        <v>45890</v>
      </c>
      <c r="E2068" s="8">
        <v>135.1</v>
      </c>
      <c r="F2068" s="8">
        <f t="shared" si="246"/>
        <v>11888.8</v>
      </c>
      <c r="G2068" s="54">
        <f t="shared" si="247"/>
        <v>11888.8</v>
      </c>
      <c r="H2068" s="25">
        <v>344720</v>
      </c>
      <c r="I2068" s="25" t="s">
        <v>3237</v>
      </c>
      <c r="J2068" s="25">
        <v>1</v>
      </c>
      <c r="K2068" s="25">
        <v>1</v>
      </c>
      <c r="L2068" s="25">
        <f t="shared" si="242"/>
        <v>0</v>
      </c>
      <c r="M2068" s="25" t="s">
        <v>2750</v>
      </c>
      <c r="N2068" s="45">
        <v>45896</v>
      </c>
      <c r="O2068" s="54">
        <v>0</v>
      </c>
      <c r="P2068" s="25" t="s">
        <v>626</v>
      </c>
      <c r="Q2068" s="25" t="s">
        <v>2078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>
        <v>45896</v>
      </c>
      <c r="Y2068" s="25">
        <f t="shared" si="243"/>
        <v>0</v>
      </c>
      <c r="Z2068" s="25" t="str">
        <f t="shared" si="244"/>
        <v>Wednesday</v>
      </c>
      <c r="AA2068" s="25" t="str">
        <f t="shared" si="245"/>
        <v>Wednesday</v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hidden="1" x14ac:dyDescent="0.25">
      <c r="A2069" s="25">
        <f t="shared" si="248"/>
        <v>2068</v>
      </c>
      <c r="B2069" s="25" t="s">
        <v>2484</v>
      </c>
      <c r="C2069" s="45">
        <v>45884</v>
      </c>
      <c r="D2069" s="45">
        <v>45890</v>
      </c>
      <c r="E2069" s="8">
        <v>203.7</v>
      </c>
      <c r="F2069" s="8">
        <f t="shared" si="246"/>
        <v>17925.599999999999</v>
      </c>
      <c r="G2069" s="54">
        <f t="shared" si="247"/>
        <v>17925.599999999999</v>
      </c>
      <c r="H2069" s="25">
        <v>350216</v>
      </c>
      <c r="I2069" s="25" t="s">
        <v>3238</v>
      </c>
      <c r="J2069" s="25">
        <v>1</v>
      </c>
      <c r="K2069" s="25">
        <v>1</v>
      </c>
      <c r="L2069" s="25">
        <f t="shared" si="242"/>
        <v>0</v>
      </c>
      <c r="M2069" s="25" t="s">
        <v>3302</v>
      </c>
      <c r="N2069" s="45">
        <v>45901</v>
      </c>
      <c r="O2069" s="54">
        <v>42849.75</v>
      </c>
      <c r="P2069" s="25" t="s">
        <v>31</v>
      </c>
      <c r="Q2069" s="25" t="s">
        <v>637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/>
      <c r="Y2069" s="25" t="str">
        <f t="shared" si="243"/>
        <v/>
      </c>
      <c r="Z2069" s="25" t="str">
        <f t="shared" si="244"/>
        <v>Monday</v>
      </c>
      <c r="AA2069" s="25" t="str">
        <f t="shared" si="245"/>
        <v/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hidden="1" x14ac:dyDescent="0.25">
      <c r="A2070" s="25">
        <f t="shared" si="248"/>
        <v>2069</v>
      </c>
      <c r="B2070" s="25" t="s">
        <v>2484</v>
      </c>
      <c r="C2070" s="45">
        <v>45884</v>
      </c>
      <c r="D2070" s="45">
        <v>45890</v>
      </c>
      <c r="E2070" s="8">
        <v>185.5</v>
      </c>
      <c r="F2070" s="8">
        <f t="shared" si="246"/>
        <v>16324</v>
      </c>
      <c r="G2070" s="54">
        <f t="shared" si="247"/>
        <v>16324</v>
      </c>
      <c r="H2070" s="25">
        <v>354220</v>
      </c>
      <c r="I2070" s="25" t="s">
        <v>3239</v>
      </c>
      <c r="J2070" s="25">
        <v>1</v>
      </c>
      <c r="K2070" s="25">
        <v>1</v>
      </c>
      <c r="L2070" s="25">
        <f t="shared" si="242"/>
        <v>0</v>
      </c>
      <c r="M2070" s="25" t="s">
        <v>2750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243"/>
        <v>0</v>
      </c>
      <c r="Z2070" s="25" t="str">
        <f t="shared" si="244"/>
        <v>Wednesday</v>
      </c>
      <c r="AA2070" s="25" t="str">
        <f t="shared" si="245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hidden="1" x14ac:dyDescent="0.25">
      <c r="A2071" s="25">
        <f t="shared" si="248"/>
        <v>2070</v>
      </c>
      <c r="B2071" s="25" t="s">
        <v>2484</v>
      </c>
      <c r="C2071" s="45">
        <v>45884</v>
      </c>
      <c r="D2071" s="45">
        <v>45890</v>
      </c>
      <c r="E2071" s="8">
        <v>104.3</v>
      </c>
      <c r="F2071" s="8">
        <f t="shared" si="246"/>
        <v>9178.4</v>
      </c>
      <c r="G2071" s="54">
        <f t="shared" si="247"/>
        <v>9178.4</v>
      </c>
      <c r="H2071" s="25">
        <v>357905</v>
      </c>
      <c r="I2071" s="25" t="s">
        <v>3240</v>
      </c>
      <c r="J2071" s="25">
        <v>1</v>
      </c>
      <c r="K2071" s="25">
        <v>1</v>
      </c>
      <c r="L2071" s="25">
        <f t="shared" si="242"/>
        <v>0</v>
      </c>
      <c r="M2071" s="25" t="s">
        <v>2537</v>
      </c>
      <c r="N2071" s="45">
        <v>45892</v>
      </c>
      <c r="O2071" s="54">
        <v>15704.6</v>
      </c>
      <c r="P2071" s="25" t="s">
        <v>1013</v>
      </c>
      <c r="Q2071" s="25">
        <v>58154748164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43"/>
        <v>2</v>
      </c>
      <c r="Z2071" s="25" t="str">
        <f t="shared" si="244"/>
        <v>Saturday</v>
      </c>
      <c r="AA2071" s="25" t="str">
        <f t="shared" si="245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hidden="1" x14ac:dyDescent="0.25">
      <c r="A2072" s="25">
        <f t="shared" si="248"/>
        <v>2071</v>
      </c>
      <c r="B2072" s="25" t="s">
        <v>2484</v>
      </c>
      <c r="C2072" s="45">
        <v>45884</v>
      </c>
      <c r="D2072" s="45">
        <v>45890</v>
      </c>
      <c r="E2072" s="8">
        <v>115.5</v>
      </c>
      <c r="F2072" s="8">
        <f t="shared" si="246"/>
        <v>10164</v>
      </c>
      <c r="G2072" s="54">
        <f t="shared" si="247"/>
        <v>10164</v>
      </c>
      <c r="H2072" s="25">
        <v>362805</v>
      </c>
      <c r="I2072" s="25" t="s">
        <v>3241</v>
      </c>
      <c r="J2072" s="25">
        <v>1</v>
      </c>
      <c r="K2072" s="25">
        <v>1</v>
      </c>
      <c r="L2072" s="25">
        <f t="shared" si="242"/>
        <v>0</v>
      </c>
      <c r="M2072" s="25" t="s">
        <v>2547</v>
      </c>
      <c r="N2072" s="45">
        <v>45892</v>
      </c>
      <c r="O2072" s="54">
        <v>17325</v>
      </c>
      <c r="P2072" s="25" t="s">
        <v>1057</v>
      </c>
      <c r="Q2072" s="25">
        <v>58154750695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Kolkata</v>
      </c>
      <c r="W2072" s="56"/>
      <c r="X2072" s="45">
        <v>45894</v>
      </c>
      <c r="Y2072" s="25">
        <f t="shared" si="243"/>
        <v>2</v>
      </c>
      <c r="Z2072" s="25" t="str">
        <f t="shared" si="244"/>
        <v>Saturday</v>
      </c>
      <c r="AA2072" s="25" t="str">
        <f t="shared" si="245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hidden="1" x14ac:dyDescent="0.25">
      <c r="A2073" s="25">
        <f t="shared" si="248"/>
        <v>2072</v>
      </c>
      <c r="B2073" s="25" t="s">
        <v>2484</v>
      </c>
      <c r="C2073" s="45">
        <v>45884</v>
      </c>
      <c r="D2073" s="45">
        <v>45890</v>
      </c>
      <c r="E2073" s="8">
        <v>96.6</v>
      </c>
      <c r="F2073" s="8">
        <f t="shared" si="246"/>
        <v>8500.7999999999993</v>
      </c>
      <c r="G2073" s="54">
        <f t="shared" si="247"/>
        <v>8500.7999999999993</v>
      </c>
      <c r="H2073" s="25">
        <v>364805</v>
      </c>
      <c r="I2073" s="25" t="s">
        <v>2967</v>
      </c>
      <c r="J2073" s="25">
        <v>1</v>
      </c>
      <c r="K2073" s="25">
        <v>1</v>
      </c>
      <c r="L2073" s="25">
        <f t="shared" si="242"/>
        <v>0</v>
      </c>
      <c r="M2073" s="25" t="s">
        <v>3297</v>
      </c>
      <c r="N2073" s="45">
        <v>45899</v>
      </c>
      <c r="O2073" s="54">
        <v>14545.2</v>
      </c>
      <c r="P2073" s="25" t="s">
        <v>1084</v>
      </c>
      <c r="Q2073" s="25">
        <v>58155038594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Lucknow</v>
      </c>
      <c r="W2073" s="56"/>
      <c r="X2073" s="45">
        <v>45901</v>
      </c>
      <c r="Y2073" s="25">
        <f t="shared" si="243"/>
        <v>2</v>
      </c>
      <c r="Z2073" s="25" t="str">
        <f t="shared" si="244"/>
        <v>Saturday</v>
      </c>
      <c r="AA2073" s="25" t="str">
        <f t="shared" si="245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hidden="1" x14ac:dyDescent="0.25">
      <c r="A2074" s="25">
        <f t="shared" si="248"/>
        <v>2073</v>
      </c>
      <c r="B2074" s="25" t="s">
        <v>2484</v>
      </c>
      <c r="C2074" s="45">
        <v>45884</v>
      </c>
      <c r="D2074" s="45">
        <v>45890</v>
      </c>
      <c r="E2074" s="8">
        <v>144.19999999999999</v>
      </c>
      <c r="F2074" s="8">
        <f t="shared" si="246"/>
        <v>12689.599999999999</v>
      </c>
      <c r="G2074" s="54">
        <f t="shared" si="247"/>
        <v>12689.599999999999</v>
      </c>
      <c r="H2074" s="25">
        <v>367106</v>
      </c>
      <c r="I2074" s="25" t="s">
        <v>3242</v>
      </c>
      <c r="J2074" s="25">
        <v>1</v>
      </c>
      <c r="K2074" s="25">
        <v>1</v>
      </c>
      <c r="L2074" s="25">
        <f t="shared" si="242"/>
        <v>0</v>
      </c>
      <c r="M2074" s="25" t="s">
        <v>2750</v>
      </c>
      <c r="N2074" s="45">
        <v>45896</v>
      </c>
      <c r="O2074" s="54">
        <v>0</v>
      </c>
      <c r="P2074" s="25" t="s">
        <v>626</v>
      </c>
      <c r="Q2074" s="25" t="s">
        <v>2078</v>
      </c>
      <c r="R2074" s="25" t="s">
        <v>638</v>
      </c>
      <c r="S2074" s="3">
        <v>4</v>
      </c>
      <c r="T2074" s="55"/>
      <c r="U2074" s="25" t="s">
        <v>19</v>
      </c>
      <c r="V2074" s="25" t="str">
        <f>VLOOKUP(P2074,'Customer List'!B:C,2,)</f>
        <v>Delhi</v>
      </c>
      <c r="W2074" s="56"/>
      <c r="X2074" s="45">
        <v>45896</v>
      </c>
      <c r="Y2074" s="25">
        <f t="shared" si="243"/>
        <v>0</v>
      </c>
      <c r="Z2074" s="25" t="str">
        <f t="shared" si="244"/>
        <v>Wednesday</v>
      </c>
      <c r="AA2074" s="25" t="str">
        <f t="shared" si="245"/>
        <v>Wednesday</v>
      </c>
      <c r="AB2074" s="25" t="str">
        <f>VLOOKUP(U2074,'Currency Sheet'!A:C,3,)</f>
        <v>DOLLAR</v>
      </c>
      <c r="AC2074" s="67" t="str">
        <f>VLOOKUP(P2074,'Customer List'!B:D,3,)</f>
        <v>Local</v>
      </c>
    </row>
    <row r="2075" spans="1:29" hidden="1" x14ac:dyDescent="0.25">
      <c r="A2075" s="25">
        <f t="shared" si="248"/>
        <v>2074</v>
      </c>
      <c r="B2075" s="25" t="s">
        <v>2484</v>
      </c>
      <c r="C2075" s="45">
        <v>45884</v>
      </c>
      <c r="D2075" s="45">
        <v>45890</v>
      </c>
      <c r="E2075" s="8">
        <v>81.900000000000006</v>
      </c>
      <c r="F2075" s="8">
        <f t="shared" si="246"/>
        <v>7207.2000000000007</v>
      </c>
      <c r="G2075" s="54">
        <f t="shared" si="247"/>
        <v>7207.2000000000007</v>
      </c>
      <c r="H2075" s="25">
        <v>376804</v>
      </c>
      <c r="I2075" s="25" t="s">
        <v>3243</v>
      </c>
      <c r="J2075" s="25">
        <v>1</v>
      </c>
      <c r="K2075" s="25">
        <v>1</v>
      </c>
      <c r="L2075" s="25">
        <f t="shared" si="242"/>
        <v>0</v>
      </c>
      <c r="M2075" s="25" t="s">
        <v>3297</v>
      </c>
      <c r="N2075" s="45">
        <v>45899</v>
      </c>
      <c r="O2075" s="54">
        <v>12331.8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243"/>
        <v>2</v>
      </c>
      <c r="Z2075" s="25" t="str">
        <f t="shared" si="244"/>
        <v>Saturday</v>
      </c>
      <c r="AA2075" s="25" t="str">
        <f t="shared" si="245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hidden="1" x14ac:dyDescent="0.25">
      <c r="A2076" s="25">
        <f t="shared" si="248"/>
        <v>2075</v>
      </c>
      <c r="B2076" s="25" t="s">
        <v>2484</v>
      </c>
      <c r="C2076" s="45">
        <v>45884</v>
      </c>
      <c r="D2076" s="45">
        <v>45890</v>
      </c>
      <c r="E2076" s="8">
        <v>107.1</v>
      </c>
      <c r="F2076" s="8">
        <f t="shared" si="246"/>
        <v>9424.7999999999993</v>
      </c>
      <c r="G2076" s="54">
        <f t="shared" si="247"/>
        <v>9424.7999999999993</v>
      </c>
      <c r="H2076" s="25">
        <v>393607</v>
      </c>
      <c r="I2076" s="25" t="s">
        <v>3244</v>
      </c>
      <c r="J2076" s="25">
        <v>1</v>
      </c>
      <c r="K2076" s="25">
        <v>1</v>
      </c>
      <c r="L2076" s="25">
        <f t="shared" si="242"/>
        <v>0</v>
      </c>
      <c r="M2076" s="25" t="s">
        <v>2555</v>
      </c>
      <c r="N2076" s="45">
        <v>45892</v>
      </c>
      <c r="O2076" s="54">
        <v>13081.5</v>
      </c>
      <c r="P2076" s="25" t="s">
        <v>885</v>
      </c>
      <c r="Q2076" s="25">
        <v>58154749166</v>
      </c>
      <c r="R2076" s="25" t="s">
        <v>41</v>
      </c>
      <c r="S2076" s="3">
        <v>4</v>
      </c>
      <c r="T2076" s="55"/>
      <c r="U2076" s="25" t="s">
        <v>19</v>
      </c>
      <c r="V2076" s="25" t="str">
        <f>VLOOKUP(P2076,'Customer List'!B:C,2,)</f>
        <v>Kolkata</v>
      </c>
      <c r="W2076" s="56"/>
      <c r="X2076" s="45">
        <v>45894</v>
      </c>
      <c r="Y2076" s="25">
        <f t="shared" si="243"/>
        <v>2</v>
      </c>
      <c r="Z2076" s="25" t="str">
        <f t="shared" si="244"/>
        <v>Saturday</v>
      </c>
      <c r="AA2076" s="25" t="str">
        <f t="shared" si="245"/>
        <v>Monday</v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hidden="1" x14ac:dyDescent="0.25">
      <c r="A2077" s="25">
        <f t="shared" si="248"/>
        <v>2076</v>
      </c>
      <c r="B2077" s="25" t="s">
        <v>2484</v>
      </c>
      <c r="C2077" s="45">
        <v>45884</v>
      </c>
      <c r="D2077" s="45">
        <v>45890</v>
      </c>
      <c r="E2077" s="8">
        <v>135.1</v>
      </c>
      <c r="F2077" s="8">
        <f t="shared" si="246"/>
        <v>11888.8</v>
      </c>
      <c r="G2077" s="54">
        <f t="shared" si="247"/>
        <v>0</v>
      </c>
      <c r="H2077" s="25">
        <v>399711</v>
      </c>
      <c r="I2077" s="25" t="s">
        <v>3245</v>
      </c>
      <c r="J2077" s="25">
        <v>0</v>
      </c>
      <c r="K2077" s="25"/>
      <c r="L2077" s="25">
        <f t="shared" si="242"/>
        <v>0</v>
      </c>
      <c r="M2077" s="25" t="s">
        <v>3651</v>
      </c>
      <c r="N2077" s="45" t="s">
        <v>3651</v>
      </c>
      <c r="O2077" s="54">
        <v>0</v>
      </c>
      <c r="P2077" s="25" t="s">
        <v>2489</v>
      </c>
      <c r="Q2077" s="25"/>
      <c r="R2077" s="25"/>
      <c r="S2077" s="3">
        <v>4</v>
      </c>
      <c r="T2077" s="55" t="s">
        <v>2786</v>
      </c>
      <c r="U2077" s="25" t="s">
        <v>19</v>
      </c>
      <c r="V2077" s="25" t="str">
        <f>VLOOKUP(P2077,'Customer List'!B:C,2,)</f>
        <v>Kolkata</v>
      </c>
      <c r="W2077" s="56"/>
      <c r="X2077" s="45"/>
      <c r="Y2077" s="25" t="str">
        <f t="shared" si="243"/>
        <v/>
      </c>
      <c r="Z2077" s="25" t="str">
        <f t="shared" si="244"/>
        <v>NA</v>
      </c>
      <c r="AA2077" s="25" t="str">
        <f t="shared" si="245"/>
        <v/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hidden="1" x14ac:dyDescent="0.25">
      <c r="A2078" s="25">
        <f t="shared" si="248"/>
        <v>2077</v>
      </c>
      <c r="B2078" s="25" t="s">
        <v>2484</v>
      </c>
      <c r="C2078" s="45">
        <v>45884</v>
      </c>
      <c r="D2078" s="45">
        <v>45890</v>
      </c>
      <c r="E2078" s="8">
        <v>473.9</v>
      </c>
      <c r="F2078" s="8">
        <f t="shared" si="246"/>
        <v>41703.199999999997</v>
      </c>
      <c r="G2078" s="54">
        <f t="shared" si="247"/>
        <v>417032</v>
      </c>
      <c r="H2078" s="25">
        <v>403602</v>
      </c>
      <c r="I2078" s="25" t="s">
        <v>3246</v>
      </c>
      <c r="J2078" s="25">
        <v>10</v>
      </c>
      <c r="K2078" s="25">
        <v>10</v>
      </c>
      <c r="L2078" s="25">
        <f t="shared" si="242"/>
        <v>0</v>
      </c>
      <c r="M2078" s="25" t="s">
        <v>2566</v>
      </c>
      <c r="N2078" s="45">
        <v>45892</v>
      </c>
      <c r="O2078" s="54">
        <v>645750</v>
      </c>
      <c r="P2078" s="25" t="s">
        <v>1021</v>
      </c>
      <c r="Q2078" s="25">
        <v>58154756881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Banglore</v>
      </c>
      <c r="W2078" s="56"/>
      <c r="X2078" s="45">
        <v>45894</v>
      </c>
      <c r="Y2078" s="25">
        <f t="shared" si="243"/>
        <v>2</v>
      </c>
      <c r="Z2078" s="25" t="str">
        <f t="shared" si="244"/>
        <v>Saturday</v>
      </c>
      <c r="AA2078" s="25" t="str">
        <f t="shared" si="245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hidden="1" x14ac:dyDescent="0.25">
      <c r="A2079" s="25">
        <f t="shared" si="248"/>
        <v>2078</v>
      </c>
      <c r="B2079" s="25" t="s">
        <v>2484</v>
      </c>
      <c r="C2079" s="45">
        <v>45884</v>
      </c>
      <c r="D2079" s="45">
        <v>45890</v>
      </c>
      <c r="E2079" s="8">
        <v>45.5</v>
      </c>
      <c r="F2079" s="8">
        <f t="shared" si="246"/>
        <v>4004</v>
      </c>
      <c r="G2079" s="54">
        <f t="shared" si="247"/>
        <v>8008</v>
      </c>
      <c r="H2079" s="25">
        <v>420301</v>
      </c>
      <c r="I2079" s="25" t="s">
        <v>2903</v>
      </c>
      <c r="J2079" s="25">
        <v>2</v>
      </c>
      <c r="K2079" s="25">
        <v>2</v>
      </c>
      <c r="L2079" s="25">
        <f t="shared" si="242"/>
        <v>0</v>
      </c>
      <c r="M2079" s="25" t="s">
        <v>3303</v>
      </c>
      <c r="N2079" s="45">
        <v>45901</v>
      </c>
      <c r="O2079" s="54">
        <v>19142.5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43"/>
        <v/>
      </c>
      <c r="Z2079" s="25" t="str">
        <f t="shared" si="244"/>
        <v>Monday</v>
      </c>
      <c r="AA2079" s="25" t="str">
        <f t="shared" si="245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hidden="1" x14ac:dyDescent="0.25">
      <c r="A2080" s="25">
        <f t="shared" si="248"/>
        <v>2079</v>
      </c>
      <c r="B2080" s="25" t="s">
        <v>2484</v>
      </c>
      <c r="C2080" s="45">
        <v>45884</v>
      </c>
      <c r="D2080" s="45">
        <v>45890</v>
      </c>
      <c r="E2080" s="8">
        <v>29.4</v>
      </c>
      <c r="F2080" s="8">
        <f t="shared" si="246"/>
        <v>2587.1999999999998</v>
      </c>
      <c r="G2080" s="54">
        <f t="shared" si="247"/>
        <v>5174.3999999999996</v>
      </c>
      <c r="H2080" s="25">
        <v>421101</v>
      </c>
      <c r="I2080" s="25" t="s">
        <v>1238</v>
      </c>
      <c r="J2080" s="25">
        <v>2</v>
      </c>
      <c r="K2080" s="25">
        <v>2</v>
      </c>
      <c r="L2080" s="25">
        <f t="shared" si="242"/>
        <v>0</v>
      </c>
      <c r="M2080" s="25" t="s">
        <v>3303</v>
      </c>
      <c r="N2080" s="45">
        <v>45901</v>
      </c>
      <c r="O2080" s="54">
        <v>12368.66</v>
      </c>
      <c r="P2080" s="25" t="s">
        <v>31</v>
      </c>
      <c r="Q2080" s="25" t="s">
        <v>2078</v>
      </c>
      <c r="R2080" s="25" t="s">
        <v>638</v>
      </c>
      <c r="S2080" s="3">
        <v>4</v>
      </c>
      <c r="T2080" s="55"/>
      <c r="U2080" s="25" t="s">
        <v>19</v>
      </c>
      <c r="V2080" s="25" t="str">
        <f>VLOOKUP(P2080,'Customer List'!B:C,2,)</f>
        <v>Delhi</v>
      </c>
      <c r="W2080" s="56"/>
      <c r="X2080" s="45"/>
      <c r="Y2080" s="25" t="str">
        <f t="shared" si="243"/>
        <v/>
      </c>
      <c r="Z2080" s="25" t="str">
        <f t="shared" si="244"/>
        <v>Monday</v>
      </c>
      <c r="AA2080" s="25" t="str">
        <f t="shared" si="245"/>
        <v/>
      </c>
      <c r="AB2080" s="25" t="str">
        <f>VLOOKUP(U2080,'Currency Sheet'!A:C,3,)</f>
        <v>DOLLAR</v>
      </c>
      <c r="AC2080" s="67" t="str">
        <f>VLOOKUP(P2080,'Customer List'!B:D,3,)</f>
        <v>Local</v>
      </c>
    </row>
    <row r="2081" spans="1:29" hidden="1" x14ac:dyDescent="0.25">
      <c r="A2081" s="25">
        <f t="shared" si="248"/>
        <v>2080</v>
      </c>
      <c r="B2081" s="25" t="s">
        <v>2484</v>
      </c>
      <c r="C2081" s="45">
        <v>45884</v>
      </c>
      <c r="D2081" s="45">
        <v>45890</v>
      </c>
      <c r="E2081" s="8">
        <v>37.799999999999997</v>
      </c>
      <c r="F2081" s="8">
        <f t="shared" si="246"/>
        <v>3326.3999999999996</v>
      </c>
      <c r="G2081" s="54">
        <f t="shared" si="247"/>
        <v>3326.3999999999996</v>
      </c>
      <c r="H2081" s="25">
        <v>421301</v>
      </c>
      <c r="I2081" s="25" t="s">
        <v>1611</v>
      </c>
      <c r="J2081" s="25">
        <v>1</v>
      </c>
      <c r="K2081" s="25">
        <v>1</v>
      </c>
      <c r="L2081" s="25">
        <f t="shared" si="242"/>
        <v>0</v>
      </c>
      <c r="M2081" s="25" t="s">
        <v>3297</v>
      </c>
      <c r="N2081" s="45">
        <v>45899</v>
      </c>
      <c r="O2081" s="54">
        <v>5691.6</v>
      </c>
      <c r="P2081" s="25" t="s">
        <v>1084</v>
      </c>
      <c r="Q2081" s="25">
        <v>58155038594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Lucknow</v>
      </c>
      <c r="W2081" s="56"/>
      <c r="X2081" s="45">
        <v>45901</v>
      </c>
      <c r="Y2081" s="25">
        <f t="shared" si="243"/>
        <v>2</v>
      </c>
      <c r="Z2081" s="25" t="str">
        <f t="shared" si="244"/>
        <v>Saturday</v>
      </c>
      <c r="AA2081" s="25" t="str">
        <f t="shared" si="245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hidden="1" x14ac:dyDescent="0.25">
      <c r="A2082" s="25">
        <f t="shared" si="248"/>
        <v>2081</v>
      </c>
      <c r="B2082" s="25" t="s">
        <v>2484</v>
      </c>
      <c r="C2082" s="45">
        <v>45884</v>
      </c>
      <c r="D2082" s="45">
        <v>45890</v>
      </c>
      <c r="E2082" s="8">
        <v>256.75</v>
      </c>
      <c r="F2082" s="8">
        <f t="shared" si="246"/>
        <v>22594</v>
      </c>
      <c r="G2082" s="54">
        <f t="shared" si="247"/>
        <v>67782</v>
      </c>
      <c r="H2082" s="25">
        <v>422304</v>
      </c>
      <c r="I2082" s="25" t="s">
        <v>3247</v>
      </c>
      <c r="J2082" s="25">
        <v>3</v>
      </c>
      <c r="K2082" s="25">
        <v>3</v>
      </c>
      <c r="L2082" s="25">
        <f t="shared" si="242"/>
        <v>0</v>
      </c>
      <c r="M2082" s="25" t="s">
        <v>2542</v>
      </c>
      <c r="N2082" s="45">
        <v>45892</v>
      </c>
      <c r="O2082" s="54">
        <v>110205</v>
      </c>
      <c r="P2082" s="25" t="s">
        <v>2055</v>
      </c>
      <c r="Q2082" s="25">
        <v>58154746893</v>
      </c>
      <c r="R2082" s="25" t="s">
        <v>41</v>
      </c>
      <c r="S2082" s="3">
        <v>4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43"/>
        <v>2</v>
      </c>
      <c r="Z2082" s="25" t="str">
        <f t="shared" si="244"/>
        <v>Saturday</v>
      </c>
      <c r="AA2082" s="25" t="str">
        <f t="shared" si="245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hidden="1" x14ac:dyDescent="0.25">
      <c r="A2083" s="25">
        <f t="shared" si="248"/>
        <v>2082</v>
      </c>
      <c r="B2083" s="25" t="s">
        <v>2484</v>
      </c>
      <c r="C2083" s="45">
        <v>45884</v>
      </c>
      <c r="D2083" s="45">
        <v>45890</v>
      </c>
      <c r="E2083" s="8">
        <v>190.45</v>
      </c>
      <c r="F2083" s="8">
        <f t="shared" si="246"/>
        <v>16759.599999999999</v>
      </c>
      <c r="G2083" s="54">
        <f t="shared" si="247"/>
        <v>16759.599999999999</v>
      </c>
      <c r="H2083" s="25">
        <v>423114</v>
      </c>
      <c r="I2083" s="25" t="s">
        <v>1509</v>
      </c>
      <c r="J2083" s="25">
        <v>1</v>
      </c>
      <c r="K2083" s="25">
        <v>1</v>
      </c>
      <c r="L2083" s="25">
        <f t="shared" si="242"/>
        <v>0</v>
      </c>
      <c r="M2083" s="25" t="s">
        <v>2542</v>
      </c>
      <c r="N2083" s="45">
        <v>45892</v>
      </c>
      <c r="O2083" s="54">
        <v>27249</v>
      </c>
      <c r="P2083" s="25" t="s">
        <v>2055</v>
      </c>
      <c r="Q2083" s="25">
        <v>58154746893</v>
      </c>
      <c r="R2083" s="25" t="s">
        <v>41</v>
      </c>
      <c r="S2083" s="3">
        <v>-20</v>
      </c>
      <c r="T2083" s="55"/>
      <c r="U2083" s="25" t="s">
        <v>19</v>
      </c>
      <c r="V2083" s="25" t="str">
        <f>VLOOKUP(P2083,'Customer List'!B:C,2,)</f>
        <v>Hyderabad</v>
      </c>
      <c r="W2083" s="56"/>
      <c r="X2083" s="45">
        <v>45894</v>
      </c>
      <c r="Y2083" s="25">
        <f t="shared" si="243"/>
        <v>2</v>
      </c>
      <c r="Z2083" s="25" t="str">
        <f t="shared" si="244"/>
        <v>Saturday</v>
      </c>
      <c r="AA2083" s="25" t="str">
        <f t="shared" si="245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hidden="1" x14ac:dyDescent="0.25">
      <c r="A2084" s="25">
        <f t="shared" si="248"/>
        <v>2083</v>
      </c>
      <c r="B2084" s="25" t="s">
        <v>2484</v>
      </c>
      <c r="C2084" s="45">
        <v>45884</v>
      </c>
      <c r="D2084" s="45">
        <v>45890</v>
      </c>
      <c r="E2084" s="8">
        <v>29.4</v>
      </c>
      <c r="F2084" s="8">
        <f t="shared" si="246"/>
        <v>2587.1999999999998</v>
      </c>
      <c r="G2084" s="54">
        <f t="shared" si="247"/>
        <v>2587.1999999999998</v>
      </c>
      <c r="H2084" s="25">
        <v>423501</v>
      </c>
      <c r="I2084" s="25" t="s">
        <v>2800</v>
      </c>
      <c r="J2084" s="25">
        <v>1</v>
      </c>
      <c r="K2084" s="25">
        <v>1</v>
      </c>
      <c r="L2084" s="25">
        <f t="shared" si="242"/>
        <v>0</v>
      </c>
      <c r="M2084" s="25" t="s">
        <v>2550</v>
      </c>
      <c r="N2084" s="45">
        <v>45892</v>
      </c>
      <c r="O2084" s="54">
        <v>4882.5</v>
      </c>
      <c r="P2084" s="25" t="s">
        <v>2490</v>
      </c>
      <c r="Q2084" s="25">
        <v>58154750172</v>
      </c>
      <c r="R2084" s="25" t="s">
        <v>41</v>
      </c>
      <c r="S2084" s="3" t="s">
        <v>300</v>
      </c>
      <c r="T2084" s="55"/>
      <c r="U2084" s="25" t="s">
        <v>19</v>
      </c>
      <c r="V2084" s="25" t="str">
        <f>VLOOKUP(P2084,'Customer List'!B:C,2,)</f>
        <v>Kolkata</v>
      </c>
      <c r="W2084" s="56"/>
      <c r="X2084" s="45">
        <v>45894</v>
      </c>
      <c r="Y2084" s="25">
        <f t="shared" si="243"/>
        <v>2</v>
      </c>
      <c r="Z2084" s="25" t="str">
        <f t="shared" si="244"/>
        <v>Saturday</v>
      </c>
      <c r="AA2084" s="25" t="str">
        <f t="shared" si="245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hidden="1" x14ac:dyDescent="0.25">
      <c r="A2085" s="25">
        <f t="shared" si="248"/>
        <v>2084</v>
      </c>
      <c r="B2085" s="25" t="s">
        <v>2484</v>
      </c>
      <c r="C2085" s="45">
        <v>45884</v>
      </c>
      <c r="D2085" s="45">
        <v>45890</v>
      </c>
      <c r="E2085" s="8">
        <v>164.5</v>
      </c>
      <c r="F2085" s="8">
        <f t="shared" si="246"/>
        <v>14476</v>
      </c>
      <c r="G2085" s="54">
        <f t="shared" si="247"/>
        <v>28952</v>
      </c>
      <c r="H2085" s="25">
        <v>424602</v>
      </c>
      <c r="I2085" s="25" t="s">
        <v>1245</v>
      </c>
      <c r="J2085" s="25">
        <v>2</v>
      </c>
      <c r="K2085" s="25">
        <v>2</v>
      </c>
      <c r="L2085" s="25">
        <f t="shared" si="242"/>
        <v>0</v>
      </c>
      <c r="M2085" s="25" t="s">
        <v>3303</v>
      </c>
      <c r="N2085" s="45">
        <v>45901</v>
      </c>
      <c r="O2085" s="54">
        <v>69207.5</v>
      </c>
      <c r="P2085" s="25" t="s">
        <v>31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/>
      <c r="Y2085" s="25" t="str">
        <f t="shared" si="243"/>
        <v/>
      </c>
      <c r="Z2085" s="25" t="str">
        <f t="shared" si="244"/>
        <v>Monday</v>
      </c>
      <c r="AA2085" s="25" t="str">
        <f t="shared" si="245"/>
        <v/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hidden="1" x14ac:dyDescent="0.25">
      <c r="A2086" s="25">
        <f t="shared" si="248"/>
        <v>2085</v>
      </c>
      <c r="B2086" s="25" t="s">
        <v>2484</v>
      </c>
      <c r="C2086" s="45">
        <v>45884</v>
      </c>
      <c r="D2086" s="45">
        <v>45890</v>
      </c>
      <c r="E2086" s="8">
        <v>87.5</v>
      </c>
      <c r="F2086" s="8">
        <f t="shared" si="246"/>
        <v>7700</v>
      </c>
      <c r="G2086" s="54">
        <f t="shared" si="247"/>
        <v>7700</v>
      </c>
      <c r="H2086" s="25">
        <v>426105</v>
      </c>
      <c r="I2086" s="25" t="s">
        <v>1764</v>
      </c>
      <c r="J2086" s="25">
        <v>1</v>
      </c>
      <c r="K2086" s="25">
        <v>1</v>
      </c>
      <c r="L2086" s="25">
        <f t="shared" si="242"/>
        <v>0</v>
      </c>
      <c r="M2086" s="25" t="s">
        <v>2750</v>
      </c>
      <c r="N2086" s="45">
        <v>45896</v>
      </c>
      <c r="O2086" s="54">
        <v>0</v>
      </c>
      <c r="P2086" s="25" t="s">
        <v>626</v>
      </c>
      <c r="Q2086" s="25" t="s">
        <v>2078</v>
      </c>
      <c r="R2086" s="25" t="s">
        <v>638</v>
      </c>
      <c r="S2086" s="3">
        <v>4</v>
      </c>
      <c r="T2086" s="55"/>
      <c r="U2086" s="25" t="s">
        <v>19</v>
      </c>
      <c r="V2086" s="25" t="str">
        <f>VLOOKUP(P2086,'Customer List'!B:C,2,)</f>
        <v>Delhi</v>
      </c>
      <c r="W2086" s="56"/>
      <c r="X2086" s="45">
        <v>45896</v>
      </c>
      <c r="Y2086" s="25">
        <f t="shared" si="243"/>
        <v>0</v>
      </c>
      <c r="Z2086" s="25" t="str">
        <f t="shared" si="244"/>
        <v>Wednesday</v>
      </c>
      <c r="AA2086" s="25" t="str">
        <f t="shared" si="245"/>
        <v>Wednesday</v>
      </c>
      <c r="AB2086" s="25" t="str">
        <f>VLOOKUP(U2086,'Currency Sheet'!A:C,3,)</f>
        <v>DOLLAR</v>
      </c>
      <c r="AC2086" s="67" t="str">
        <f>VLOOKUP(P2086,'Customer List'!B:D,3,)</f>
        <v>Local</v>
      </c>
    </row>
    <row r="2087" spans="1:29" hidden="1" x14ac:dyDescent="0.25">
      <c r="A2087" s="25">
        <f t="shared" si="248"/>
        <v>2086</v>
      </c>
      <c r="B2087" s="25" t="s">
        <v>2484</v>
      </c>
      <c r="C2087" s="45">
        <v>45884</v>
      </c>
      <c r="D2087" s="45">
        <v>45890</v>
      </c>
      <c r="E2087" s="8">
        <v>245</v>
      </c>
      <c r="F2087" s="8">
        <f t="shared" si="246"/>
        <v>21560</v>
      </c>
      <c r="G2087" s="54">
        <f t="shared" si="247"/>
        <v>21560</v>
      </c>
      <c r="H2087" s="25">
        <v>449504</v>
      </c>
      <c r="I2087" s="25" t="s">
        <v>3248</v>
      </c>
      <c r="J2087" s="25">
        <v>1</v>
      </c>
      <c r="K2087" s="25">
        <v>1</v>
      </c>
      <c r="L2087" s="25">
        <f t="shared" si="242"/>
        <v>0</v>
      </c>
      <c r="M2087" s="25" t="s">
        <v>2550</v>
      </c>
      <c r="N2087" s="45">
        <v>45892</v>
      </c>
      <c r="O2087" s="54">
        <v>40687.5</v>
      </c>
      <c r="P2087" s="25" t="s">
        <v>2490</v>
      </c>
      <c r="Q2087" s="25">
        <v>58154750172</v>
      </c>
      <c r="R2087" s="25" t="s">
        <v>41</v>
      </c>
      <c r="S2087" s="3">
        <v>4</v>
      </c>
      <c r="T2087" s="55"/>
      <c r="U2087" s="25" t="s">
        <v>19</v>
      </c>
      <c r="V2087" s="25" t="str">
        <f>VLOOKUP(P2087,'Customer List'!B:C,2,)</f>
        <v>Kolkata</v>
      </c>
      <c r="W2087" s="56"/>
      <c r="X2087" s="45">
        <v>45894</v>
      </c>
      <c r="Y2087" s="25">
        <f t="shared" si="243"/>
        <v>2</v>
      </c>
      <c r="Z2087" s="25" t="str">
        <f t="shared" si="244"/>
        <v>Saturday</v>
      </c>
      <c r="AA2087" s="25" t="str">
        <f t="shared" si="245"/>
        <v>Monday</v>
      </c>
      <c r="AB2087" s="25" t="str">
        <f>VLOOKUP(U2087,'Currency Sheet'!A:C,3,)</f>
        <v>DOLLAR</v>
      </c>
      <c r="AC2087" s="67" t="str">
        <f>VLOOKUP(P2087,'Customer List'!B:D,3,)</f>
        <v>OutStation</v>
      </c>
    </row>
    <row r="2088" spans="1:29" hidden="1" x14ac:dyDescent="0.25">
      <c r="A2088" s="25">
        <f t="shared" si="248"/>
        <v>2087</v>
      </c>
      <c r="B2088" s="25" t="s">
        <v>2484</v>
      </c>
      <c r="C2088" s="45">
        <v>45884</v>
      </c>
      <c r="D2088" s="45">
        <v>45890</v>
      </c>
      <c r="E2088" s="8">
        <v>247.5</v>
      </c>
      <c r="F2088" s="8">
        <f t="shared" si="246"/>
        <v>21780</v>
      </c>
      <c r="G2088" s="54">
        <f t="shared" si="247"/>
        <v>21780</v>
      </c>
      <c r="H2088" s="25">
        <v>480016</v>
      </c>
      <c r="I2088" s="25" t="s">
        <v>3249</v>
      </c>
      <c r="J2088" s="25">
        <v>1</v>
      </c>
      <c r="K2088" s="25">
        <v>1</v>
      </c>
      <c r="L2088" s="25">
        <f t="shared" si="242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43"/>
        <v>0</v>
      </c>
      <c r="Z2088" s="25" t="str">
        <f t="shared" si="244"/>
        <v>Wednesday</v>
      </c>
      <c r="AA2088" s="25" t="str">
        <f t="shared" si="245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hidden="1" x14ac:dyDescent="0.25">
      <c r="A2089" s="25">
        <f t="shared" si="248"/>
        <v>2088</v>
      </c>
      <c r="B2089" s="25" t="s">
        <v>2484</v>
      </c>
      <c r="C2089" s="45">
        <v>45884</v>
      </c>
      <c r="D2089" s="45">
        <v>45890</v>
      </c>
      <c r="E2089" s="8">
        <v>417.75</v>
      </c>
      <c r="F2089" s="8">
        <f t="shared" si="246"/>
        <v>36762</v>
      </c>
      <c r="G2089" s="54">
        <f t="shared" si="247"/>
        <v>36762</v>
      </c>
      <c r="H2089" s="25">
        <v>480019</v>
      </c>
      <c r="I2089" s="25" t="s">
        <v>3250</v>
      </c>
      <c r="J2089" s="25">
        <v>1</v>
      </c>
      <c r="K2089" s="25">
        <v>1</v>
      </c>
      <c r="L2089" s="25">
        <f t="shared" si="242"/>
        <v>0</v>
      </c>
      <c r="M2089" s="25" t="s">
        <v>2750</v>
      </c>
      <c r="N2089" s="45">
        <v>45896</v>
      </c>
      <c r="O2089" s="54">
        <v>0</v>
      </c>
      <c r="P2089" s="25" t="s">
        <v>626</v>
      </c>
      <c r="Q2089" s="25" t="s">
        <v>2078</v>
      </c>
      <c r="R2089" s="25" t="s">
        <v>638</v>
      </c>
      <c r="S2089" s="3" t="s">
        <v>300</v>
      </c>
      <c r="T2089" s="55"/>
      <c r="U2089" s="25" t="s">
        <v>19</v>
      </c>
      <c r="V2089" s="25" t="str">
        <f>VLOOKUP(P2089,'Customer List'!B:C,2,)</f>
        <v>Delhi</v>
      </c>
      <c r="W2089" s="56"/>
      <c r="X2089" s="45">
        <v>45896</v>
      </c>
      <c r="Y2089" s="25">
        <f t="shared" si="243"/>
        <v>0</v>
      </c>
      <c r="Z2089" s="25" t="str">
        <f t="shared" si="244"/>
        <v>Wednesday</v>
      </c>
      <c r="AA2089" s="25" t="str">
        <f t="shared" si="245"/>
        <v>Wednesday</v>
      </c>
      <c r="AB2089" s="25" t="str">
        <f>VLOOKUP(U2089,'Currency Sheet'!A:C,3,)</f>
        <v>DOLLAR</v>
      </c>
      <c r="AC2089" s="67" t="str">
        <f>VLOOKUP(P2089,'Customer List'!B:D,3,)</f>
        <v>Local</v>
      </c>
    </row>
    <row r="2090" spans="1:29" hidden="1" x14ac:dyDescent="0.25">
      <c r="A2090" s="25">
        <f t="shared" si="248"/>
        <v>2089</v>
      </c>
      <c r="B2090" s="25" t="s">
        <v>2484</v>
      </c>
      <c r="C2090" s="45">
        <v>45884</v>
      </c>
      <c r="D2090" s="45">
        <v>45890</v>
      </c>
      <c r="E2090" s="8">
        <v>143</v>
      </c>
      <c r="F2090" s="8">
        <f t="shared" si="246"/>
        <v>12584</v>
      </c>
      <c r="G2090" s="54">
        <f t="shared" si="247"/>
        <v>12584</v>
      </c>
      <c r="H2090" s="25">
        <v>503808</v>
      </c>
      <c r="I2090" s="25" t="s">
        <v>1618</v>
      </c>
      <c r="J2090" s="25">
        <v>1</v>
      </c>
      <c r="K2090" s="25">
        <v>1</v>
      </c>
      <c r="L2090" s="25">
        <f t="shared" si="242"/>
        <v>0</v>
      </c>
      <c r="M2090" s="25" t="s">
        <v>2542</v>
      </c>
      <c r="N2090" s="45">
        <v>45892</v>
      </c>
      <c r="O2090" s="54">
        <v>20460</v>
      </c>
      <c r="P2090" s="25" t="s">
        <v>2055</v>
      </c>
      <c r="Q2090" s="25">
        <v>58154746893</v>
      </c>
      <c r="R2090" s="25" t="s">
        <v>41</v>
      </c>
      <c r="S2090" s="3">
        <v>4</v>
      </c>
      <c r="T2090" s="55"/>
      <c r="U2090" s="25" t="s">
        <v>19</v>
      </c>
      <c r="V2090" s="25" t="str">
        <f>VLOOKUP(P2090,'Customer List'!B:C,2,)</f>
        <v>Hyderabad</v>
      </c>
      <c r="W2090" s="56"/>
      <c r="X2090" s="45">
        <v>45894</v>
      </c>
      <c r="Y2090" s="25">
        <f t="shared" si="243"/>
        <v>2</v>
      </c>
      <c r="Z2090" s="25" t="str">
        <f t="shared" si="244"/>
        <v>Saturday</v>
      </c>
      <c r="AA2090" s="25" t="str">
        <f t="shared" si="245"/>
        <v>Monday</v>
      </c>
      <c r="AB2090" s="25" t="str">
        <f>VLOOKUP(U2090,'Currency Sheet'!A:C,3,)</f>
        <v>DOLLAR</v>
      </c>
      <c r="AC2090" s="67" t="str">
        <f>VLOOKUP(P2090,'Customer List'!B:D,3,)</f>
        <v>OutStation</v>
      </c>
    </row>
    <row r="2091" spans="1:29" hidden="1" x14ac:dyDescent="0.25">
      <c r="A2091" s="25">
        <f t="shared" si="248"/>
        <v>2090</v>
      </c>
      <c r="B2091" s="25" t="s">
        <v>2484</v>
      </c>
      <c r="C2091" s="45">
        <v>45884</v>
      </c>
      <c r="D2091" s="45">
        <v>45890</v>
      </c>
      <c r="E2091" s="8">
        <v>206.25</v>
      </c>
      <c r="F2091" s="8">
        <f t="shared" si="246"/>
        <v>18150</v>
      </c>
      <c r="G2091" s="54">
        <f t="shared" si="247"/>
        <v>18150</v>
      </c>
      <c r="H2091" s="25">
        <v>505039</v>
      </c>
      <c r="I2091" s="25" t="s">
        <v>140</v>
      </c>
      <c r="J2091" s="25">
        <v>1</v>
      </c>
      <c r="K2091" s="25">
        <v>1</v>
      </c>
      <c r="L2091" s="25">
        <f t="shared" si="242"/>
        <v>0</v>
      </c>
      <c r="M2091" s="25" t="s">
        <v>2750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>
        <v>4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243"/>
        <v>0</v>
      </c>
      <c r="Z2091" s="25" t="str">
        <f t="shared" si="244"/>
        <v>Wednesday</v>
      </c>
      <c r="AA2091" s="25" t="str">
        <f t="shared" si="245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hidden="1" x14ac:dyDescent="0.25">
      <c r="A2092" s="25">
        <f t="shared" si="248"/>
        <v>2091</v>
      </c>
      <c r="B2092" s="25" t="s">
        <v>2484</v>
      </c>
      <c r="C2092" s="45">
        <v>45884</v>
      </c>
      <c r="D2092" s="45">
        <v>45890</v>
      </c>
      <c r="E2092" s="8">
        <v>163.80000000000001</v>
      </c>
      <c r="F2092" s="8">
        <f t="shared" si="246"/>
        <v>14414.400000000001</v>
      </c>
      <c r="G2092" s="54">
        <f t="shared" si="247"/>
        <v>57657.600000000006</v>
      </c>
      <c r="H2092" s="25">
        <v>505814</v>
      </c>
      <c r="I2092" s="25" t="s">
        <v>1657</v>
      </c>
      <c r="J2092" s="25">
        <v>4</v>
      </c>
      <c r="K2092" s="25">
        <v>4</v>
      </c>
      <c r="L2092" s="25">
        <f t="shared" si="242"/>
        <v>0</v>
      </c>
      <c r="M2092" s="25" t="s">
        <v>2542</v>
      </c>
      <c r="N2092" s="45">
        <v>45892</v>
      </c>
      <c r="O2092" s="54">
        <v>93744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43"/>
        <v>2</v>
      </c>
      <c r="Z2092" s="25" t="str">
        <f t="shared" si="244"/>
        <v>Saturday</v>
      </c>
      <c r="AA2092" s="25" t="str">
        <f t="shared" si="245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hidden="1" x14ac:dyDescent="0.25">
      <c r="A2093" s="25">
        <f t="shared" si="248"/>
        <v>2092</v>
      </c>
      <c r="B2093" s="25" t="s">
        <v>2484</v>
      </c>
      <c r="C2093" s="45">
        <v>45884</v>
      </c>
      <c r="D2093" s="45">
        <v>45890</v>
      </c>
      <c r="E2093" s="8">
        <v>174.2</v>
      </c>
      <c r="F2093" s="8">
        <f t="shared" si="246"/>
        <v>15329.599999999999</v>
      </c>
      <c r="G2093" s="54">
        <f t="shared" si="247"/>
        <v>61318.399999999994</v>
      </c>
      <c r="H2093" s="25">
        <v>506313</v>
      </c>
      <c r="I2093" s="25" t="s">
        <v>1847</v>
      </c>
      <c r="J2093" s="25">
        <v>4</v>
      </c>
      <c r="K2093" s="25">
        <v>4</v>
      </c>
      <c r="L2093" s="25">
        <f t="shared" si="242"/>
        <v>0</v>
      </c>
      <c r="M2093" s="25" t="s">
        <v>2542</v>
      </c>
      <c r="N2093" s="45">
        <v>45892</v>
      </c>
      <c r="O2093" s="54">
        <v>99696</v>
      </c>
      <c r="P2093" s="25" t="s">
        <v>2055</v>
      </c>
      <c r="Q2093" s="25">
        <v>58154746893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Hyderabad</v>
      </c>
      <c r="W2093" s="56"/>
      <c r="X2093" s="45">
        <v>45894</v>
      </c>
      <c r="Y2093" s="25">
        <f t="shared" si="243"/>
        <v>2</v>
      </c>
      <c r="Z2093" s="25" t="str">
        <f t="shared" si="244"/>
        <v>Saturday</v>
      </c>
      <c r="AA2093" s="25" t="str">
        <f t="shared" si="245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hidden="1" x14ac:dyDescent="0.25">
      <c r="A2094" s="25">
        <f t="shared" si="248"/>
        <v>2093</v>
      </c>
      <c r="B2094" s="25" t="s">
        <v>2484</v>
      </c>
      <c r="C2094" s="45">
        <v>45884</v>
      </c>
      <c r="D2094" s="45">
        <v>45890</v>
      </c>
      <c r="E2094" s="8">
        <v>86.8</v>
      </c>
      <c r="F2094" s="8">
        <f t="shared" si="246"/>
        <v>7638.4</v>
      </c>
      <c r="G2094" s="54">
        <f t="shared" si="247"/>
        <v>7638.4</v>
      </c>
      <c r="H2094" s="25">
        <v>506907</v>
      </c>
      <c r="I2094" s="25" t="s">
        <v>3251</v>
      </c>
      <c r="J2094" s="25">
        <v>1</v>
      </c>
      <c r="K2094" s="25">
        <v>1</v>
      </c>
      <c r="L2094" s="25">
        <f t="shared" si="242"/>
        <v>0</v>
      </c>
      <c r="M2094" s="25" t="s">
        <v>2545</v>
      </c>
      <c r="N2094" s="45">
        <v>45892</v>
      </c>
      <c r="O2094" s="54">
        <v>14415</v>
      </c>
      <c r="P2094" s="25" t="s">
        <v>2491</v>
      </c>
      <c r="Q2094" s="25">
        <v>58154747490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BANGALORE</v>
      </c>
      <c r="W2094" s="56"/>
      <c r="X2094" s="45">
        <v>45894</v>
      </c>
      <c r="Y2094" s="25">
        <f t="shared" si="243"/>
        <v>2</v>
      </c>
      <c r="Z2094" s="25" t="str">
        <f t="shared" si="244"/>
        <v>Saturday</v>
      </c>
      <c r="AA2094" s="25" t="str">
        <f t="shared" si="245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hidden="1" x14ac:dyDescent="0.25">
      <c r="A2095" s="25">
        <f t="shared" si="248"/>
        <v>2094</v>
      </c>
      <c r="B2095" s="25" t="s">
        <v>2484</v>
      </c>
      <c r="C2095" s="45">
        <v>45884</v>
      </c>
      <c r="D2095" s="45">
        <v>45890</v>
      </c>
      <c r="E2095" s="8">
        <v>295.39999999999998</v>
      </c>
      <c r="F2095" s="8">
        <f t="shared" si="246"/>
        <v>25995.199999999997</v>
      </c>
      <c r="G2095" s="54">
        <f t="shared" si="247"/>
        <v>25995.199999999997</v>
      </c>
      <c r="H2095" s="25">
        <v>512314</v>
      </c>
      <c r="I2095" s="25" t="s">
        <v>3252</v>
      </c>
      <c r="J2095" s="25">
        <v>1</v>
      </c>
      <c r="K2095" s="25">
        <v>1</v>
      </c>
      <c r="L2095" s="25">
        <f t="shared" si="242"/>
        <v>0</v>
      </c>
      <c r="M2095" s="25" t="s">
        <v>3302</v>
      </c>
      <c r="N2095" s="45">
        <v>45901</v>
      </c>
      <c r="O2095" s="54">
        <v>62139.5</v>
      </c>
      <c r="P2095" s="25" t="s">
        <v>31</v>
      </c>
      <c r="Q2095" s="25" t="s">
        <v>637</v>
      </c>
      <c r="R2095" s="25" t="s">
        <v>638</v>
      </c>
      <c r="S2095" s="3">
        <v>4</v>
      </c>
      <c r="T2095" s="55"/>
      <c r="U2095" s="25" t="s">
        <v>19</v>
      </c>
      <c r="V2095" s="25" t="str">
        <f>VLOOKUP(P2095,'Customer List'!B:C,2,)</f>
        <v>Delhi</v>
      </c>
      <c r="W2095" s="56"/>
      <c r="X2095" s="45"/>
      <c r="Y2095" s="25" t="str">
        <f t="shared" si="243"/>
        <v/>
      </c>
      <c r="Z2095" s="25" t="str">
        <f t="shared" si="244"/>
        <v>Monday</v>
      </c>
      <c r="AA2095" s="25" t="str">
        <f t="shared" si="245"/>
        <v/>
      </c>
      <c r="AB2095" s="25" t="str">
        <f>VLOOKUP(U2095,'Currency Sheet'!A:C,3,)</f>
        <v>DOLLAR</v>
      </c>
      <c r="AC2095" s="67" t="str">
        <f>VLOOKUP(P2095,'Customer List'!B:D,3,)</f>
        <v>Local</v>
      </c>
    </row>
    <row r="2096" spans="1:29" hidden="1" x14ac:dyDescent="0.25">
      <c r="A2096" s="25">
        <f t="shared" si="248"/>
        <v>2095</v>
      </c>
      <c r="B2096" s="25" t="s">
        <v>2484</v>
      </c>
      <c r="C2096" s="45">
        <v>45884</v>
      </c>
      <c r="D2096" s="45">
        <v>45890</v>
      </c>
      <c r="E2096" s="8">
        <v>259</v>
      </c>
      <c r="F2096" s="8">
        <f t="shared" si="246"/>
        <v>22792</v>
      </c>
      <c r="G2096" s="54">
        <f t="shared" si="247"/>
        <v>68376</v>
      </c>
      <c r="H2096" s="25">
        <v>626812</v>
      </c>
      <c r="I2096" s="25" t="s">
        <v>1259</v>
      </c>
      <c r="J2096" s="25">
        <v>3</v>
      </c>
      <c r="K2096" s="25">
        <v>3</v>
      </c>
      <c r="L2096" s="25">
        <f t="shared" si="242"/>
        <v>0</v>
      </c>
      <c r="M2096" s="25" t="s">
        <v>2541</v>
      </c>
      <c r="N2096" s="45">
        <v>45892</v>
      </c>
      <c r="O2096" s="54">
        <v>120435</v>
      </c>
      <c r="P2096" s="25" t="s">
        <v>2492</v>
      </c>
      <c r="Q2096" s="25">
        <v>58154747405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Banglore</v>
      </c>
      <c r="W2096" s="56"/>
      <c r="X2096" s="45">
        <v>45893</v>
      </c>
      <c r="Y2096" s="25">
        <f t="shared" si="243"/>
        <v>1</v>
      </c>
      <c r="Z2096" s="25" t="str">
        <f t="shared" si="244"/>
        <v>Saturday</v>
      </c>
      <c r="AA2096" s="25" t="str">
        <f t="shared" si="245"/>
        <v>Sunday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hidden="1" x14ac:dyDescent="0.25">
      <c r="A2097" s="25">
        <f t="shared" si="248"/>
        <v>2096</v>
      </c>
      <c r="B2097" s="25" t="s">
        <v>2484</v>
      </c>
      <c r="C2097" s="45">
        <v>45884</v>
      </c>
      <c r="D2097" s="45">
        <v>45890</v>
      </c>
      <c r="E2097" s="8">
        <v>115.5</v>
      </c>
      <c r="F2097" s="8">
        <f t="shared" si="246"/>
        <v>10164</v>
      </c>
      <c r="G2097" s="54">
        <f t="shared" si="247"/>
        <v>10164</v>
      </c>
      <c r="H2097" s="25">
        <v>648003</v>
      </c>
      <c r="I2097" s="25" t="s">
        <v>1780</v>
      </c>
      <c r="J2097" s="25">
        <v>1</v>
      </c>
      <c r="K2097" s="25">
        <v>1</v>
      </c>
      <c r="L2097" s="25">
        <f t="shared" si="242"/>
        <v>0</v>
      </c>
      <c r="M2097" s="25" t="s">
        <v>2537</v>
      </c>
      <c r="N2097" s="45">
        <v>45892</v>
      </c>
      <c r="O2097" s="54">
        <v>17391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43"/>
        <v>2</v>
      </c>
      <c r="Z2097" s="25" t="str">
        <f t="shared" si="244"/>
        <v>Saturday</v>
      </c>
      <c r="AA2097" s="25" t="str">
        <f t="shared" si="245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hidden="1" x14ac:dyDescent="0.25">
      <c r="A2098" s="25">
        <f t="shared" si="248"/>
        <v>2097</v>
      </c>
      <c r="B2098" s="25" t="s">
        <v>2484</v>
      </c>
      <c r="C2098" s="45">
        <v>45884</v>
      </c>
      <c r="D2098" s="45">
        <v>45890</v>
      </c>
      <c r="E2098" s="8">
        <v>98.7</v>
      </c>
      <c r="F2098" s="8">
        <f t="shared" si="246"/>
        <v>8685.6</v>
      </c>
      <c r="G2098" s="54">
        <f t="shared" si="247"/>
        <v>8685.6</v>
      </c>
      <c r="H2098" s="25">
        <v>651403</v>
      </c>
      <c r="I2098" s="25" t="s">
        <v>1781</v>
      </c>
      <c r="J2098" s="25">
        <v>1</v>
      </c>
      <c r="K2098" s="25">
        <v>1</v>
      </c>
      <c r="L2098" s="25">
        <f t="shared" si="242"/>
        <v>0</v>
      </c>
      <c r="M2098" s="25" t="s">
        <v>2537</v>
      </c>
      <c r="N2098" s="45">
        <v>45892</v>
      </c>
      <c r="O2098" s="54">
        <v>14861.4</v>
      </c>
      <c r="P2098" s="25" t="s">
        <v>1013</v>
      </c>
      <c r="Q2098" s="25">
        <v>58154748164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Kolkata</v>
      </c>
      <c r="W2098" s="56"/>
      <c r="X2098" s="45">
        <v>45894</v>
      </c>
      <c r="Y2098" s="25">
        <f t="shared" si="243"/>
        <v>2</v>
      </c>
      <c r="Z2098" s="25" t="str">
        <f t="shared" si="244"/>
        <v>Saturday</v>
      </c>
      <c r="AA2098" s="25" t="str">
        <f t="shared" si="245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hidden="1" x14ac:dyDescent="0.25">
      <c r="A2099" s="25">
        <f t="shared" si="248"/>
        <v>2098</v>
      </c>
      <c r="B2099" s="25" t="s">
        <v>2484</v>
      </c>
      <c r="C2099" s="45">
        <v>45884</v>
      </c>
      <c r="D2099" s="45">
        <v>45890</v>
      </c>
      <c r="E2099" s="8">
        <v>82.6</v>
      </c>
      <c r="F2099" s="8">
        <f t="shared" si="246"/>
        <v>7268.7999999999993</v>
      </c>
      <c r="G2099" s="54">
        <f t="shared" si="247"/>
        <v>7268.7999999999993</v>
      </c>
      <c r="H2099" s="25">
        <v>740992</v>
      </c>
      <c r="I2099" s="25" t="s">
        <v>3253</v>
      </c>
      <c r="J2099" s="25">
        <v>1</v>
      </c>
      <c r="K2099" s="25">
        <v>1</v>
      </c>
      <c r="L2099" s="25">
        <f t="shared" si="242"/>
        <v>0</v>
      </c>
      <c r="M2099" s="25" t="s">
        <v>2539</v>
      </c>
      <c r="N2099" s="45">
        <v>45892</v>
      </c>
      <c r="O2099" s="54">
        <v>10089</v>
      </c>
      <c r="P2099" s="25" t="s">
        <v>2493</v>
      </c>
      <c r="Q2099" s="25">
        <v>58154751395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Mumbai</v>
      </c>
      <c r="W2099" s="56"/>
      <c r="X2099" s="45">
        <v>45894</v>
      </c>
      <c r="Y2099" s="25">
        <f t="shared" si="243"/>
        <v>2</v>
      </c>
      <c r="Z2099" s="25" t="str">
        <f t="shared" si="244"/>
        <v>Saturday</v>
      </c>
      <c r="AA2099" s="25" t="str">
        <f t="shared" si="245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hidden="1" x14ac:dyDescent="0.25">
      <c r="A2100" s="25">
        <f t="shared" si="248"/>
        <v>2099</v>
      </c>
      <c r="B2100" s="25" t="s">
        <v>2484</v>
      </c>
      <c r="C2100" s="45">
        <v>45884</v>
      </c>
      <c r="D2100" s="45">
        <v>45890</v>
      </c>
      <c r="E2100" s="8">
        <v>1150.8</v>
      </c>
      <c r="F2100" s="8">
        <f t="shared" si="246"/>
        <v>101270.39999999999</v>
      </c>
      <c r="G2100" s="54">
        <f t="shared" si="247"/>
        <v>607622.39999999991</v>
      </c>
      <c r="H2100" s="25">
        <v>741028</v>
      </c>
      <c r="I2100" s="25" t="s">
        <v>3254</v>
      </c>
      <c r="J2100" s="25">
        <v>6</v>
      </c>
      <c r="K2100" s="25">
        <v>6</v>
      </c>
      <c r="L2100" s="25">
        <f t="shared" si="242"/>
        <v>0</v>
      </c>
      <c r="M2100" s="25" t="s">
        <v>2548</v>
      </c>
      <c r="N2100" s="45">
        <v>45892</v>
      </c>
      <c r="O2100" s="54">
        <v>890226</v>
      </c>
      <c r="P2100" s="25" t="s">
        <v>2494</v>
      </c>
      <c r="Q2100" s="25">
        <v>58154749881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Banglore</v>
      </c>
      <c r="W2100" s="56"/>
      <c r="X2100" s="45">
        <v>45894</v>
      </c>
      <c r="Y2100" s="25">
        <f t="shared" si="243"/>
        <v>2</v>
      </c>
      <c r="Z2100" s="25" t="str">
        <f t="shared" si="244"/>
        <v>Saturday</v>
      </c>
      <c r="AA2100" s="25" t="str">
        <f t="shared" si="245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hidden="1" x14ac:dyDescent="0.25">
      <c r="A2101" s="25">
        <f t="shared" ref="A2101:A2164" si="249">A2100+1</f>
        <v>2100</v>
      </c>
      <c r="B2101" s="25" t="s">
        <v>3752</v>
      </c>
      <c r="C2101" s="45">
        <v>45923</v>
      </c>
      <c r="D2101" s="45">
        <v>45925</v>
      </c>
      <c r="E2101" s="8">
        <v>15540</v>
      </c>
      <c r="F2101" s="8">
        <f t="shared" ref="F2101:F2164" si="250">IF(AB2101="DOLLAR",E2101*88,E2101)</f>
        <v>15540</v>
      </c>
      <c r="G2101" s="54">
        <f t="shared" ref="G2101:G2164" si="251">F2101*J2101</f>
        <v>31080</v>
      </c>
      <c r="H2101" s="25" t="s">
        <v>2356</v>
      </c>
      <c r="I2101" s="25" t="s">
        <v>4750</v>
      </c>
      <c r="J2101" s="25">
        <v>2</v>
      </c>
      <c r="K2101" s="25">
        <v>2</v>
      </c>
      <c r="L2101" s="25">
        <f t="shared" ref="L2101:L2164" si="252">J2101-K2101</f>
        <v>0</v>
      </c>
      <c r="M2101" s="25"/>
      <c r="N2101" s="45">
        <v>45937</v>
      </c>
      <c r="O2101" s="54"/>
      <c r="P2101" s="25" t="s">
        <v>289</v>
      </c>
      <c r="Q2101" s="25">
        <v>58156567033</v>
      </c>
      <c r="R2101" s="25"/>
      <c r="S2101" s="3">
        <v>-20</v>
      </c>
      <c r="T2101" s="55"/>
      <c r="U2101" s="25" t="s">
        <v>2357</v>
      </c>
      <c r="V2101" s="25" t="str">
        <f>VLOOKUP(P2101,'Customer List'!B:C,2,)</f>
        <v>Banglore</v>
      </c>
      <c r="W2101" s="56" t="s">
        <v>4685</v>
      </c>
      <c r="X2101" s="45"/>
      <c r="Y2101" s="25"/>
      <c r="Z2101" s="25"/>
      <c r="AA2101" s="25"/>
      <c r="AB2101" s="25" t="str">
        <f>VLOOKUP(U2101,'Currency Sheet'!A:C,3,)</f>
        <v>INR</v>
      </c>
      <c r="AC2101" s="67" t="str">
        <f>VLOOKUP(P2101,'Customer List'!B:D,3,)</f>
        <v>OutStation</v>
      </c>
    </row>
    <row r="2102" spans="1:29" hidden="1" x14ac:dyDescent="0.25">
      <c r="A2102" s="25">
        <f t="shared" si="249"/>
        <v>2101</v>
      </c>
      <c r="B2102" s="25" t="s">
        <v>2495</v>
      </c>
      <c r="C2102" s="45">
        <v>45888</v>
      </c>
      <c r="D2102" s="45">
        <v>45891</v>
      </c>
      <c r="E2102" s="8">
        <v>44.8</v>
      </c>
      <c r="F2102" s="8">
        <f t="shared" si="250"/>
        <v>3942.3999999999996</v>
      </c>
      <c r="G2102" s="54">
        <f t="shared" si="251"/>
        <v>3942.3999999999996</v>
      </c>
      <c r="H2102" s="25">
        <v>31000</v>
      </c>
      <c r="I2102" s="25"/>
      <c r="J2102" s="25">
        <v>1</v>
      </c>
      <c r="K2102" s="25">
        <v>1</v>
      </c>
      <c r="L2102" s="25">
        <f t="shared" si="252"/>
        <v>0</v>
      </c>
      <c r="M2102" s="25" t="s">
        <v>2577</v>
      </c>
      <c r="N2102" s="45">
        <v>45895</v>
      </c>
      <c r="O2102" s="54">
        <v>6944</v>
      </c>
      <c r="P2102" s="25" t="s">
        <v>2576</v>
      </c>
      <c r="Q2102" s="25" t="s">
        <v>637</v>
      </c>
      <c r="R2102" s="25" t="s">
        <v>638</v>
      </c>
      <c r="S2102" s="3" t="s">
        <v>300</v>
      </c>
      <c r="T2102" s="55"/>
      <c r="U2102" s="25" t="s">
        <v>508</v>
      </c>
      <c r="V2102" s="25" t="e">
        <f>VLOOKUP(P2102,'Customer List'!B:C,2,)</f>
        <v>#N/A</v>
      </c>
      <c r="W2102" s="56"/>
      <c r="X2102" s="45">
        <v>45895</v>
      </c>
      <c r="Y2102" s="25">
        <f t="shared" ref="Y2102:Y2165" si="253">IF(X2102="", "", X2102-N2102)</f>
        <v>0</v>
      </c>
      <c r="Z2102" s="25" t="str">
        <f t="shared" ref="Z2102:Z2165" si="254">IF(N2102="", "", TEXT(N2102, "dddd"))</f>
        <v>Tuesday</v>
      </c>
      <c r="AA2102" s="25" t="str">
        <f t="shared" ref="AA2102:AA2165" si="255">IF(X2102="", "", TEXT(X2102, "dddd"))</f>
        <v>Tuesday</v>
      </c>
      <c r="AB2102" s="25" t="str">
        <f>VLOOKUP(U2102,'Currency Sheet'!A:C,3,)</f>
        <v>DOLLAR</v>
      </c>
      <c r="AC2102" s="67" t="e">
        <f>VLOOKUP(P2102,'Customer List'!B:D,3,)</f>
        <v>#N/A</v>
      </c>
    </row>
    <row r="2103" spans="1:29" hidden="1" x14ac:dyDescent="0.25">
      <c r="A2103" s="25">
        <f t="shared" si="249"/>
        <v>2102</v>
      </c>
      <c r="B2103" s="25" t="s">
        <v>2495</v>
      </c>
      <c r="C2103" s="45">
        <v>45888</v>
      </c>
      <c r="D2103" s="45">
        <v>45891</v>
      </c>
      <c r="E2103" s="8">
        <v>27.2</v>
      </c>
      <c r="F2103" s="8">
        <f t="shared" si="250"/>
        <v>2393.6</v>
      </c>
      <c r="G2103" s="54">
        <f t="shared" si="251"/>
        <v>2393.6</v>
      </c>
      <c r="H2103" s="25" t="s">
        <v>2206</v>
      </c>
      <c r="I2103" s="25"/>
      <c r="J2103" s="25">
        <v>1</v>
      </c>
      <c r="K2103" s="25">
        <v>1</v>
      </c>
      <c r="L2103" s="25">
        <f t="shared" si="252"/>
        <v>0</v>
      </c>
      <c r="M2103" s="25" t="s">
        <v>2543</v>
      </c>
      <c r="N2103" s="45">
        <v>45892</v>
      </c>
      <c r="O2103" s="54">
        <v>3952.5</v>
      </c>
      <c r="P2103" s="25" t="s">
        <v>2497</v>
      </c>
      <c r="Q2103" s="25">
        <v>58154750205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Chennai</v>
      </c>
      <c r="W2103" s="56"/>
      <c r="X2103" s="45">
        <v>45894</v>
      </c>
      <c r="Y2103" s="25">
        <f t="shared" si="253"/>
        <v>2</v>
      </c>
      <c r="Z2103" s="25" t="str">
        <f t="shared" si="254"/>
        <v>Saturday</v>
      </c>
      <c r="AA2103" s="25" t="str">
        <f t="shared" si="255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hidden="1" x14ac:dyDescent="0.25">
      <c r="A2104" s="25">
        <f t="shared" si="249"/>
        <v>2103</v>
      </c>
      <c r="B2104" s="25" t="s">
        <v>2495</v>
      </c>
      <c r="C2104" s="45">
        <v>45888</v>
      </c>
      <c r="D2104" s="45">
        <v>45891</v>
      </c>
      <c r="E2104" s="8">
        <v>164</v>
      </c>
      <c r="F2104" s="8">
        <f t="shared" si="250"/>
        <v>14432</v>
      </c>
      <c r="G2104" s="54">
        <f t="shared" si="251"/>
        <v>14432</v>
      </c>
      <c r="H2104" s="25" t="s">
        <v>2496</v>
      </c>
      <c r="I2104" s="25"/>
      <c r="J2104" s="25">
        <v>1</v>
      </c>
      <c r="K2104" s="25">
        <v>1</v>
      </c>
      <c r="L2104" s="25">
        <f t="shared" si="252"/>
        <v>0</v>
      </c>
      <c r="M2104" s="25" t="s">
        <v>2538</v>
      </c>
      <c r="N2104" s="45">
        <v>45892</v>
      </c>
      <c r="O2104" s="54">
        <v>22878</v>
      </c>
      <c r="P2104" s="25" t="s">
        <v>1013</v>
      </c>
      <c r="Q2104" s="25">
        <v>58154748164</v>
      </c>
      <c r="R2104" s="25" t="s">
        <v>41</v>
      </c>
      <c r="S2104" s="3" t="s">
        <v>300</v>
      </c>
      <c r="T2104" s="55"/>
      <c r="U2104" s="25" t="s">
        <v>508</v>
      </c>
      <c r="V2104" s="25" t="str">
        <f>VLOOKUP(P2104,'Customer List'!B:C,2,)</f>
        <v>Kolkata</v>
      </c>
      <c r="W2104" s="56"/>
      <c r="X2104" s="45">
        <v>45894</v>
      </c>
      <c r="Y2104" s="25">
        <f t="shared" si="253"/>
        <v>2</v>
      </c>
      <c r="Z2104" s="25" t="str">
        <f t="shared" si="254"/>
        <v>Saturday</v>
      </c>
      <c r="AA2104" s="25" t="str">
        <f t="shared" si="255"/>
        <v>Monday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hidden="1" x14ac:dyDescent="0.25">
      <c r="A2105" s="25">
        <f t="shared" si="249"/>
        <v>2104</v>
      </c>
      <c r="B2105" s="25" t="s">
        <v>2506</v>
      </c>
      <c r="C2105" s="45">
        <v>45884</v>
      </c>
      <c r="D2105" s="45">
        <v>45891</v>
      </c>
      <c r="E2105" s="8">
        <v>258.39999999999998</v>
      </c>
      <c r="F2105" s="8">
        <f t="shared" si="250"/>
        <v>22739.199999999997</v>
      </c>
      <c r="G2105" s="54">
        <f t="shared" si="251"/>
        <v>22739.199999999997</v>
      </c>
      <c r="H2105" s="25" t="s">
        <v>2507</v>
      </c>
      <c r="I2105" s="25" t="s">
        <v>4434</v>
      </c>
      <c r="J2105" s="25">
        <v>1</v>
      </c>
      <c r="K2105" s="25">
        <v>1</v>
      </c>
      <c r="L2105" s="25">
        <f t="shared" si="252"/>
        <v>0</v>
      </c>
      <c r="M2105" s="25" t="s">
        <v>2558</v>
      </c>
      <c r="N2105" s="45">
        <v>45892</v>
      </c>
      <c r="O2105" s="54">
        <v>35147.199999999997</v>
      </c>
      <c r="P2105" s="25" t="s">
        <v>270</v>
      </c>
      <c r="Q2105" s="25">
        <v>58154748341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Kalyani</v>
      </c>
      <c r="W2105" s="56"/>
      <c r="X2105" s="45">
        <v>45896</v>
      </c>
      <c r="Y2105" s="25">
        <f t="shared" si="253"/>
        <v>4</v>
      </c>
      <c r="Z2105" s="25" t="str">
        <f t="shared" si="254"/>
        <v>Saturday</v>
      </c>
      <c r="AA2105" s="25" t="str">
        <f t="shared" si="255"/>
        <v>Wednesday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hidden="1" x14ac:dyDescent="0.25">
      <c r="A2106" s="25">
        <f t="shared" si="249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50"/>
        <v>32912</v>
      </c>
      <c r="G2106" s="54">
        <f t="shared" si="251"/>
        <v>32912</v>
      </c>
      <c r="H2106" s="25" t="s">
        <v>2508</v>
      </c>
      <c r="I2106" s="25" t="s">
        <v>4435</v>
      </c>
      <c r="J2106" s="25">
        <v>1</v>
      </c>
      <c r="K2106" s="25">
        <v>1</v>
      </c>
      <c r="L2106" s="25">
        <f t="shared" si="252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53"/>
        <v>2</v>
      </c>
      <c r="Z2106" s="25" t="str">
        <f t="shared" si="254"/>
        <v>Saturday</v>
      </c>
      <c r="AA2106" s="25" t="str">
        <f t="shared" si="255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hidden="1" x14ac:dyDescent="0.25">
      <c r="A2107" s="25">
        <f t="shared" si="249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50"/>
        <v>32912</v>
      </c>
      <c r="G2107" s="54">
        <f t="shared" si="251"/>
        <v>32912</v>
      </c>
      <c r="H2107" s="25" t="s">
        <v>2509</v>
      </c>
      <c r="I2107" s="25" t="s">
        <v>4436</v>
      </c>
      <c r="J2107" s="25">
        <v>1</v>
      </c>
      <c r="K2107" s="25">
        <v>1</v>
      </c>
      <c r="L2107" s="25">
        <f t="shared" si="252"/>
        <v>0</v>
      </c>
      <c r="M2107" s="25" t="s">
        <v>2556</v>
      </c>
      <c r="N2107" s="45">
        <v>45892</v>
      </c>
      <c r="O2107" s="54">
        <v>50463</v>
      </c>
      <c r="P2107" s="25" t="s">
        <v>166</v>
      </c>
      <c r="Q2107" s="25">
        <v>58154748691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Lucknow</v>
      </c>
      <c r="W2107" s="56"/>
      <c r="X2107" s="45">
        <v>45894</v>
      </c>
      <c r="Y2107" s="25">
        <f t="shared" si="253"/>
        <v>2</v>
      </c>
      <c r="Z2107" s="25" t="str">
        <f t="shared" si="254"/>
        <v>Saturday</v>
      </c>
      <c r="AA2107" s="25" t="str">
        <f t="shared" si="255"/>
        <v>Monday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hidden="1" x14ac:dyDescent="0.25">
      <c r="A2108" s="25">
        <f t="shared" si="249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50"/>
        <v>32912</v>
      </c>
      <c r="G2108" s="54">
        <f t="shared" si="251"/>
        <v>32912</v>
      </c>
      <c r="H2108" s="25" t="s">
        <v>2510</v>
      </c>
      <c r="I2108" s="25" t="s">
        <v>4437</v>
      </c>
      <c r="J2108" s="25">
        <v>1</v>
      </c>
      <c r="K2108" s="25">
        <v>1</v>
      </c>
      <c r="L2108" s="25">
        <f t="shared" si="252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53"/>
        <v>1</v>
      </c>
      <c r="Z2108" s="25" t="str">
        <f t="shared" si="254"/>
        <v>Monday</v>
      </c>
      <c r="AA2108" s="25" t="str">
        <f t="shared" si="255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hidden="1" x14ac:dyDescent="0.25">
      <c r="A2109" s="25">
        <f t="shared" si="249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50"/>
        <v>32912</v>
      </c>
      <c r="G2109" s="54">
        <f t="shared" si="251"/>
        <v>32912</v>
      </c>
      <c r="H2109" s="25" t="s">
        <v>2511</v>
      </c>
      <c r="I2109" s="25" t="s">
        <v>4438</v>
      </c>
      <c r="J2109" s="25">
        <v>1</v>
      </c>
      <c r="K2109" s="25">
        <v>1</v>
      </c>
      <c r="L2109" s="25">
        <f t="shared" si="252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53"/>
        <v>1</v>
      </c>
      <c r="Z2109" s="25" t="str">
        <f t="shared" si="254"/>
        <v>Monday</v>
      </c>
      <c r="AA2109" s="25" t="str">
        <f t="shared" si="255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hidden="1" x14ac:dyDescent="0.25">
      <c r="A2110" s="25">
        <f t="shared" si="249"/>
        <v>2109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250"/>
        <v>32912</v>
      </c>
      <c r="G2110" s="54">
        <f t="shared" si="251"/>
        <v>32912</v>
      </c>
      <c r="H2110" s="25" t="s">
        <v>2512</v>
      </c>
      <c r="I2110" s="25" t="s">
        <v>4439</v>
      </c>
      <c r="J2110" s="25">
        <v>1</v>
      </c>
      <c r="K2110" s="25">
        <v>1</v>
      </c>
      <c r="L2110" s="25">
        <f t="shared" si="252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2656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253"/>
        <v>1</v>
      </c>
      <c r="Z2110" s="25" t="str">
        <f t="shared" si="254"/>
        <v>Monday</v>
      </c>
      <c r="AA2110" s="25" t="str">
        <f t="shared" si="255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hidden="1" x14ac:dyDescent="0.25">
      <c r="A2111" s="25">
        <f t="shared" si="249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50"/>
        <v>19006.239999999998</v>
      </c>
      <c r="G2111" s="54">
        <f t="shared" si="251"/>
        <v>19006.239999999998</v>
      </c>
      <c r="H2111" s="25" t="s">
        <v>2513</v>
      </c>
      <c r="I2111" s="25" t="s">
        <v>4440</v>
      </c>
      <c r="J2111" s="25">
        <v>1</v>
      </c>
      <c r="K2111" s="25">
        <v>1</v>
      </c>
      <c r="L2111" s="25">
        <f t="shared" si="252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53"/>
        <v>2</v>
      </c>
      <c r="Z2111" s="25" t="str">
        <f t="shared" si="254"/>
        <v>Saturday</v>
      </c>
      <c r="AA2111" s="25" t="str">
        <f t="shared" si="255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hidden="1" x14ac:dyDescent="0.25">
      <c r="A2112" s="25">
        <f t="shared" si="249"/>
        <v>2111</v>
      </c>
      <c r="B2112" s="25" t="s">
        <v>2506</v>
      </c>
      <c r="C2112" s="45">
        <v>45884</v>
      </c>
      <c r="D2112" s="45">
        <v>45891</v>
      </c>
      <c r="E2112" s="8">
        <v>215.98</v>
      </c>
      <c r="F2112" s="8">
        <f t="shared" si="250"/>
        <v>19006.239999999998</v>
      </c>
      <c r="G2112" s="54">
        <f t="shared" si="251"/>
        <v>19006.239999999998</v>
      </c>
      <c r="H2112" s="25" t="s">
        <v>2514</v>
      </c>
      <c r="I2112" s="25" t="s">
        <v>4441</v>
      </c>
      <c r="J2112" s="25">
        <v>1</v>
      </c>
      <c r="K2112" s="25">
        <v>1</v>
      </c>
      <c r="L2112" s="25">
        <f t="shared" si="252"/>
        <v>0</v>
      </c>
      <c r="M2112" s="25" t="s">
        <v>2559</v>
      </c>
      <c r="N2112" s="45">
        <v>45892</v>
      </c>
      <c r="O2112" s="54">
        <v>34711.879999999997</v>
      </c>
      <c r="P2112" s="25" t="s">
        <v>384</v>
      </c>
      <c r="Q2112" s="25">
        <v>58154747921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Pune</v>
      </c>
      <c r="W2112" s="56"/>
      <c r="X2112" s="45">
        <v>45894</v>
      </c>
      <c r="Y2112" s="25">
        <f t="shared" si="253"/>
        <v>2</v>
      </c>
      <c r="Z2112" s="25" t="str">
        <f t="shared" si="254"/>
        <v>Saturday</v>
      </c>
      <c r="AA2112" s="25" t="str">
        <f t="shared" si="255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hidden="1" x14ac:dyDescent="0.25">
      <c r="A2113" s="25">
        <f t="shared" si="249"/>
        <v>2112</v>
      </c>
      <c r="B2113" s="25" t="s">
        <v>2506</v>
      </c>
      <c r="C2113" s="45">
        <v>45884</v>
      </c>
      <c r="D2113" s="45">
        <v>45891</v>
      </c>
      <c r="E2113" s="8">
        <v>336.29</v>
      </c>
      <c r="F2113" s="8">
        <f t="shared" si="250"/>
        <v>29593.52</v>
      </c>
      <c r="G2113" s="54">
        <f t="shared" si="251"/>
        <v>29593.52</v>
      </c>
      <c r="H2113" s="25" t="s">
        <v>2515</v>
      </c>
      <c r="I2113" s="25" t="s">
        <v>4442</v>
      </c>
      <c r="J2113" s="25">
        <v>1</v>
      </c>
      <c r="K2113" s="25">
        <v>1</v>
      </c>
      <c r="L2113" s="25">
        <f t="shared" si="252"/>
        <v>0</v>
      </c>
      <c r="M2113" s="25" t="s">
        <v>2557</v>
      </c>
      <c r="N2113" s="45">
        <v>45892</v>
      </c>
      <c r="O2113" s="54">
        <v>50444.1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53"/>
        <v>2</v>
      </c>
      <c r="Z2113" s="25" t="str">
        <f t="shared" si="254"/>
        <v>Saturday</v>
      </c>
      <c r="AA2113" s="25" t="str">
        <f t="shared" si="255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hidden="1" x14ac:dyDescent="0.25">
      <c r="A2114" s="25">
        <f t="shared" si="249"/>
        <v>2113</v>
      </c>
      <c r="B2114" s="25" t="s">
        <v>2506</v>
      </c>
      <c r="C2114" s="45">
        <v>45884</v>
      </c>
      <c r="D2114" s="45">
        <v>45891</v>
      </c>
      <c r="E2114" s="8">
        <v>327.01</v>
      </c>
      <c r="F2114" s="8">
        <f t="shared" si="250"/>
        <v>28776.879999999997</v>
      </c>
      <c r="G2114" s="54">
        <f t="shared" si="251"/>
        <v>28776.879999999997</v>
      </c>
      <c r="H2114" s="25" t="s">
        <v>2516</v>
      </c>
      <c r="I2114" s="25" t="s">
        <v>4443</v>
      </c>
      <c r="J2114" s="25">
        <v>1</v>
      </c>
      <c r="K2114" s="25">
        <v>1</v>
      </c>
      <c r="L2114" s="25">
        <f t="shared" si="252"/>
        <v>0</v>
      </c>
      <c r="M2114" s="25" t="s">
        <v>2557</v>
      </c>
      <c r="N2114" s="45">
        <v>45892</v>
      </c>
      <c r="O2114" s="54">
        <v>49051.8</v>
      </c>
      <c r="P2114" s="25" t="s">
        <v>310</v>
      </c>
      <c r="Q2114" s="25">
        <v>58154748783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45894</v>
      </c>
      <c r="Y2114" s="25">
        <f t="shared" si="253"/>
        <v>2</v>
      </c>
      <c r="Z2114" s="25" t="str">
        <f t="shared" si="254"/>
        <v>Saturday</v>
      </c>
      <c r="AA2114" s="25" t="str">
        <f t="shared" si="255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hidden="1" x14ac:dyDescent="0.25">
      <c r="A2115" s="25">
        <f t="shared" si="249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si="250"/>
        <v>32912</v>
      </c>
      <c r="G2115" s="54">
        <f t="shared" si="251"/>
        <v>32912</v>
      </c>
      <c r="H2115" s="25" t="s">
        <v>2517</v>
      </c>
      <c r="I2115" s="25" t="s">
        <v>4444</v>
      </c>
      <c r="J2115" s="25">
        <v>1</v>
      </c>
      <c r="K2115" s="25">
        <v>1</v>
      </c>
      <c r="L2115" s="25">
        <f t="shared" si="252"/>
        <v>0</v>
      </c>
      <c r="M2115" s="25" t="s">
        <v>2569</v>
      </c>
      <c r="N2115" s="45">
        <v>45892</v>
      </c>
      <c r="O2115" s="54">
        <v>56070</v>
      </c>
      <c r="P2115" s="25" t="s">
        <v>946</v>
      </c>
      <c r="Q2115" s="25">
        <v>58154757570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45895</v>
      </c>
      <c r="Y2115" s="25">
        <f t="shared" si="253"/>
        <v>3</v>
      </c>
      <c r="Z2115" s="25" t="str">
        <f t="shared" si="254"/>
        <v>Saturday</v>
      </c>
      <c r="AA2115" s="25" t="str">
        <f t="shared" si="255"/>
        <v>Tuesday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hidden="1" x14ac:dyDescent="0.25">
      <c r="A2116" s="25">
        <f t="shared" si="249"/>
        <v>2115</v>
      </c>
      <c r="B2116" s="25" t="s">
        <v>2506</v>
      </c>
      <c r="C2116" s="45">
        <v>45884</v>
      </c>
      <c r="D2116" s="45">
        <v>45891</v>
      </c>
      <c r="E2116" s="8">
        <v>374</v>
      </c>
      <c r="F2116" s="8">
        <f t="shared" si="250"/>
        <v>32912</v>
      </c>
      <c r="G2116" s="54">
        <f t="shared" si="251"/>
        <v>32912</v>
      </c>
      <c r="H2116" s="25" t="s">
        <v>2518</v>
      </c>
      <c r="I2116" s="25" t="s">
        <v>4445</v>
      </c>
      <c r="J2116" s="25">
        <v>1</v>
      </c>
      <c r="K2116" s="25">
        <v>1</v>
      </c>
      <c r="L2116" s="25">
        <f t="shared" si="252"/>
        <v>0</v>
      </c>
      <c r="M2116" s="25" t="s">
        <v>2562</v>
      </c>
      <c r="N2116" s="45">
        <v>45894</v>
      </c>
      <c r="O2116" s="54">
        <v>48060</v>
      </c>
      <c r="P2116" s="25" t="s">
        <v>634</v>
      </c>
      <c r="Q2116" s="25" t="s">
        <v>637</v>
      </c>
      <c r="R2116" s="25" t="s">
        <v>725</v>
      </c>
      <c r="S2116" s="3">
        <v>-20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53"/>
        <v>0</v>
      </c>
      <c r="Z2116" s="25" t="str">
        <f t="shared" si="254"/>
        <v>Monday</v>
      </c>
      <c r="AA2116" s="25" t="str">
        <f t="shared" si="255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hidden="1" x14ac:dyDescent="0.25">
      <c r="A2117" s="25">
        <f t="shared" si="249"/>
        <v>2116</v>
      </c>
      <c r="B2117" s="25" t="s">
        <v>2506</v>
      </c>
      <c r="C2117" s="45">
        <v>45884</v>
      </c>
      <c r="D2117" s="45">
        <v>45891</v>
      </c>
      <c r="E2117" s="8">
        <v>361</v>
      </c>
      <c r="F2117" s="8">
        <f t="shared" si="250"/>
        <v>31768</v>
      </c>
      <c r="G2117" s="54">
        <f t="shared" si="251"/>
        <v>31768</v>
      </c>
      <c r="H2117" s="25" t="s">
        <v>2519</v>
      </c>
      <c r="I2117" s="25" t="s">
        <v>4446</v>
      </c>
      <c r="J2117" s="25">
        <v>1</v>
      </c>
      <c r="K2117" s="25">
        <v>1</v>
      </c>
      <c r="L2117" s="25">
        <f t="shared" si="252"/>
        <v>0</v>
      </c>
      <c r="M2117" s="25" t="s">
        <v>2561</v>
      </c>
      <c r="N2117" s="45">
        <v>45894</v>
      </c>
      <c r="O2117" s="54">
        <v>46350</v>
      </c>
      <c r="P2117" s="25" t="s">
        <v>634</v>
      </c>
      <c r="Q2117" s="25" t="s">
        <v>637</v>
      </c>
      <c r="R2117" s="25" t="s">
        <v>725</v>
      </c>
      <c r="S2117" s="3">
        <v>-80</v>
      </c>
      <c r="T2117" s="55"/>
      <c r="U2117" s="25" t="s">
        <v>321</v>
      </c>
      <c r="V2117" s="25" t="str">
        <f>VLOOKUP(P2117,'Customer List'!B:C,2,)</f>
        <v>Manesar</v>
      </c>
      <c r="W2117" s="56"/>
      <c r="X2117" s="45">
        <v>45894</v>
      </c>
      <c r="Y2117" s="25">
        <f t="shared" si="253"/>
        <v>0</v>
      </c>
      <c r="Z2117" s="25" t="str">
        <f t="shared" si="254"/>
        <v>Monday</v>
      </c>
      <c r="AA2117" s="25" t="str">
        <f t="shared" si="255"/>
        <v>Monday</v>
      </c>
      <c r="AB2117" s="25" t="str">
        <f>VLOOKUP(U2117,'Currency Sheet'!A:C,3,)</f>
        <v>DOLLAR</v>
      </c>
      <c r="AC2117" s="67" t="str">
        <f>VLOOKUP(P2117,'Customer List'!B:D,3,)</f>
        <v>Local</v>
      </c>
    </row>
    <row r="2118" spans="1:29" hidden="1" x14ac:dyDescent="0.25">
      <c r="A2118" s="25">
        <f t="shared" si="249"/>
        <v>2117</v>
      </c>
      <c r="B2118" s="25" t="s">
        <v>2037</v>
      </c>
      <c r="C2118" s="45" t="s">
        <v>2522</v>
      </c>
      <c r="D2118" s="45">
        <v>45892</v>
      </c>
      <c r="E2118" s="8">
        <v>0</v>
      </c>
      <c r="F2118" s="8">
        <f t="shared" si="250"/>
        <v>0</v>
      </c>
      <c r="G2118" s="54">
        <f t="shared" si="251"/>
        <v>0</v>
      </c>
      <c r="H2118" s="25" t="s">
        <v>2523</v>
      </c>
      <c r="I2118" s="25"/>
      <c r="J2118" s="25">
        <v>3</v>
      </c>
      <c r="K2118" s="25"/>
      <c r="L2118" s="25">
        <f t="shared" si="252"/>
        <v>3</v>
      </c>
      <c r="M2118" s="25"/>
      <c r="N2118" s="45"/>
      <c r="O2118" s="54"/>
      <c r="P2118" s="25" t="s">
        <v>2023</v>
      </c>
      <c r="Q2118" s="25"/>
      <c r="R2118" s="25"/>
      <c r="S2118" s="3">
        <v>4</v>
      </c>
      <c r="T2118" s="55" t="s">
        <v>2525</v>
      </c>
      <c r="U2118" s="25" t="s">
        <v>2524</v>
      </c>
      <c r="V2118" s="25" t="str">
        <f>VLOOKUP(P2118,'Customer List'!B:C,2,)</f>
        <v>STOCK</v>
      </c>
      <c r="W2118" s="56" t="s">
        <v>1149</v>
      </c>
      <c r="X2118" s="45"/>
      <c r="Y2118" s="25" t="str">
        <f t="shared" si="253"/>
        <v/>
      </c>
      <c r="Z2118" s="25" t="str">
        <f t="shared" si="254"/>
        <v/>
      </c>
      <c r="AA2118" s="25" t="str">
        <f t="shared" si="255"/>
        <v/>
      </c>
      <c r="AB2118" s="25" t="str">
        <f>VLOOKUP(U2118,'Currency Sheet'!A:C,3,)</f>
        <v>INR</v>
      </c>
      <c r="AC2118" s="67" t="str">
        <f>VLOOKUP(P2118,'Customer List'!B:D,3,)</f>
        <v>STOCK</v>
      </c>
    </row>
    <row r="2119" spans="1:29" hidden="1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95.2</v>
      </c>
      <c r="F2119" s="8">
        <f t="shared" si="250"/>
        <v>8377.6</v>
      </c>
      <c r="G2119" s="54">
        <f t="shared" si="251"/>
        <v>8377.6</v>
      </c>
      <c r="H2119" s="25" t="s">
        <v>2526</v>
      </c>
      <c r="I2119" s="25"/>
      <c r="J2119" s="25">
        <v>1</v>
      </c>
      <c r="K2119" s="25">
        <v>1</v>
      </c>
      <c r="L2119" s="25">
        <f t="shared" si="252"/>
        <v>0</v>
      </c>
      <c r="M2119" s="25" t="s">
        <v>2574</v>
      </c>
      <c r="N2119" s="45">
        <v>45895</v>
      </c>
      <c r="O2119" s="54">
        <v>13328</v>
      </c>
      <c r="P2119" s="25" t="s">
        <v>1013</v>
      </c>
      <c r="Q2119" s="25">
        <v>58154871143</v>
      </c>
      <c r="R2119" s="2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Kolkata</v>
      </c>
      <c r="W2119" s="56"/>
      <c r="X2119" s="45">
        <v>45896</v>
      </c>
      <c r="Y2119" s="25">
        <f t="shared" si="253"/>
        <v>1</v>
      </c>
      <c r="Z2119" s="25" t="str">
        <f t="shared" si="254"/>
        <v>Tuesday</v>
      </c>
      <c r="AA2119" s="25" t="str">
        <f t="shared" si="255"/>
        <v>Wednesday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hidden="1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324.8</v>
      </c>
      <c r="F2120" s="8">
        <f t="shared" si="250"/>
        <v>28582.400000000001</v>
      </c>
      <c r="G2120" s="54">
        <f t="shared" si="251"/>
        <v>28582.400000000001</v>
      </c>
      <c r="H2120" s="25" t="s">
        <v>314</v>
      </c>
      <c r="I2120" s="25"/>
      <c r="J2120" s="25">
        <v>1</v>
      </c>
      <c r="K2120" s="25">
        <v>1</v>
      </c>
      <c r="L2120" s="25">
        <f t="shared" si="252"/>
        <v>0</v>
      </c>
      <c r="M2120" s="25" t="s">
        <v>2573</v>
      </c>
      <c r="N2120" s="45">
        <v>45895</v>
      </c>
      <c r="O2120" s="54">
        <v>42224</v>
      </c>
      <c r="P2120" s="25" t="s">
        <v>2493</v>
      </c>
      <c r="Q2120" s="25">
        <v>58154874831</v>
      </c>
      <c r="R2120" s="4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>Mumbai</v>
      </c>
      <c r="W2120" s="56"/>
      <c r="X2120" s="45">
        <v>45897</v>
      </c>
      <c r="Y2120" s="25">
        <f t="shared" si="253"/>
        <v>2</v>
      </c>
      <c r="Z2120" s="25" t="str">
        <f t="shared" si="254"/>
        <v>Tuesday</v>
      </c>
      <c r="AA2120" s="25" t="str">
        <f t="shared" si="255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hidden="1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88.9</v>
      </c>
      <c r="F2121" s="8">
        <f t="shared" si="250"/>
        <v>7823.2000000000007</v>
      </c>
      <c r="G2121" s="54">
        <f t="shared" si="251"/>
        <v>7823.2000000000007</v>
      </c>
      <c r="H2121" s="25" t="s">
        <v>2527</v>
      </c>
      <c r="I2121" s="25"/>
      <c r="J2121" s="25">
        <v>1</v>
      </c>
      <c r="K2121" s="25">
        <v>1</v>
      </c>
      <c r="L2121" s="25">
        <f t="shared" si="252"/>
        <v>0</v>
      </c>
      <c r="M2121" s="25" t="s">
        <v>2575</v>
      </c>
      <c r="N2121" s="45">
        <v>45895</v>
      </c>
      <c r="O2121" s="54">
        <v>11912.6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53"/>
        <v>2</v>
      </c>
      <c r="Z2121" s="25" t="str">
        <f t="shared" si="254"/>
        <v>Tuesday</v>
      </c>
      <c r="AA2121" s="25" t="str">
        <f t="shared" si="255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hidden="1" x14ac:dyDescent="0.25">
      <c r="A2122" s="25">
        <f t="shared" si="249"/>
        <v>2121</v>
      </c>
      <c r="B2122" s="25">
        <v>90231174</v>
      </c>
      <c r="C2122" s="45">
        <v>45891</v>
      </c>
      <c r="D2122" s="45">
        <v>45894</v>
      </c>
      <c r="E2122" s="8">
        <v>116.2</v>
      </c>
      <c r="F2122" s="8">
        <f t="shared" si="250"/>
        <v>10225.6</v>
      </c>
      <c r="G2122" s="54">
        <f t="shared" si="251"/>
        <v>10225.6</v>
      </c>
      <c r="H2122" s="25" t="s">
        <v>2528</v>
      </c>
      <c r="I2122" s="25"/>
      <c r="J2122" s="25">
        <v>1</v>
      </c>
      <c r="K2122" s="25">
        <v>1</v>
      </c>
      <c r="L2122" s="25">
        <f t="shared" si="252"/>
        <v>0</v>
      </c>
      <c r="M2122" s="25" t="s">
        <v>2575</v>
      </c>
      <c r="N2122" s="45">
        <v>45895</v>
      </c>
      <c r="O2122" s="54">
        <v>15570.8</v>
      </c>
      <c r="P2122" s="25" t="s">
        <v>2529</v>
      </c>
      <c r="Q2122" s="25">
        <v>58154875284</v>
      </c>
      <c r="R2122" s="25" t="s">
        <v>41</v>
      </c>
      <c r="S2122" s="3">
        <v>4</v>
      </c>
      <c r="T2122" s="55"/>
      <c r="U2122" s="25" t="s">
        <v>2791</v>
      </c>
      <c r="V2122" s="25" t="str">
        <f>VLOOKUP(P2122,'Customer List'!B:C,2,)</f>
        <v xml:space="preserve">Bareilly </v>
      </c>
      <c r="W2122" s="56"/>
      <c r="X2122" s="45">
        <v>45897</v>
      </c>
      <c r="Y2122" s="25">
        <f t="shared" si="253"/>
        <v>2</v>
      </c>
      <c r="Z2122" s="25" t="str">
        <f t="shared" si="254"/>
        <v>Tuesday</v>
      </c>
      <c r="AA2122" s="25" t="str">
        <f t="shared" si="255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hidden="1" x14ac:dyDescent="0.25">
      <c r="A2123" s="25">
        <f t="shared" si="249"/>
        <v>2122</v>
      </c>
      <c r="B2123" s="25">
        <v>921468</v>
      </c>
      <c r="C2123" s="45">
        <v>45891</v>
      </c>
      <c r="D2123" s="45">
        <v>45894</v>
      </c>
      <c r="E2123" s="8">
        <v>501.5</v>
      </c>
      <c r="F2123" s="8">
        <f t="shared" si="250"/>
        <v>44132</v>
      </c>
      <c r="G2123" s="54">
        <f t="shared" si="251"/>
        <v>44132</v>
      </c>
      <c r="H2123" s="25" t="s">
        <v>2530</v>
      </c>
      <c r="I2123" s="25"/>
      <c r="J2123" s="25">
        <v>1</v>
      </c>
      <c r="K2123" s="25">
        <v>1</v>
      </c>
      <c r="L2123" s="25">
        <f t="shared" si="252"/>
        <v>0</v>
      </c>
      <c r="M2123" s="25" t="s">
        <v>3296</v>
      </c>
      <c r="N2123" s="45">
        <v>45899</v>
      </c>
      <c r="O2123" s="54">
        <v>59737.5</v>
      </c>
      <c r="P2123" s="25" t="s">
        <v>166</v>
      </c>
      <c r="Q2123" s="25">
        <v>58155038233</v>
      </c>
      <c r="R2123" s="25" t="s">
        <v>41</v>
      </c>
      <c r="S2123" s="3">
        <v>-20</v>
      </c>
      <c r="T2123" s="55"/>
      <c r="U2123" s="25" t="s">
        <v>611</v>
      </c>
      <c r="V2123" s="25" t="str">
        <f>VLOOKUP(P2123,'Customer List'!B:C,2,)</f>
        <v>Lucknow</v>
      </c>
      <c r="W2123" s="56"/>
      <c r="X2123" s="45">
        <v>45901</v>
      </c>
      <c r="Y2123" s="25">
        <f t="shared" si="253"/>
        <v>2</v>
      </c>
      <c r="Z2123" s="25" t="str">
        <f t="shared" si="254"/>
        <v>Saturday</v>
      </c>
      <c r="AA2123" s="25" t="str">
        <f t="shared" si="255"/>
        <v>Monday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hidden="1" x14ac:dyDescent="0.25">
      <c r="A2124" s="25">
        <f t="shared" si="249"/>
        <v>2123</v>
      </c>
      <c r="B2124" s="25">
        <v>177846</v>
      </c>
      <c r="C2124" s="45">
        <v>45891</v>
      </c>
      <c r="D2124" s="45">
        <v>45894</v>
      </c>
      <c r="E2124" s="8">
        <v>378</v>
      </c>
      <c r="F2124" s="8">
        <f t="shared" si="250"/>
        <v>33264</v>
      </c>
      <c r="G2124" s="54">
        <f t="shared" si="251"/>
        <v>33264</v>
      </c>
      <c r="H2124" s="25" t="s">
        <v>2531</v>
      </c>
      <c r="I2124" s="25" t="s">
        <v>4395</v>
      </c>
      <c r="J2124" s="25">
        <v>1</v>
      </c>
      <c r="K2124" s="25">
        <v>1</v>
      </c>
      <c r="L2124" s="25">
        <f t="shared" si="252"/>
        <v>0</v>
      </c>
      <c r="M2124" s="25" t="s">
        <v>2579</v>
      </c>
      <c r="N2124" s="45">
        <v>45895</v>
      </c>
      <c r="O2124" s="54">
        <v>50715</v>
      </c>
      <c r="P2124" s="25" t="s">
        <v>946</v>
      </c>
      <c r="Q2124" s="25">
        <v>58154870631</v>
      </c>
      <c r="R2124" s="25" t="s">
        <v>41</v>
      </c>
      <c r="S2124" s="3">
        <v>4</v>
      </c>
      <c r="T2124" s="55"/>
      <c r="U2124" s="25" t="s">
        <v>424</v>
      </c>
      <c r="V2124" s="25" t="str">
        <f>VLOOKUP(P2124,'Customer List'!B:C,2,)</f>
        <v>Banglore</v>
      </c>
      <c r="W2124" s="56"/>
      <c r="X2124" s="45">
        <v>45898</v>
      </c>
      <c r="Y2124" s="25">
        <f t="shared" si="253"/>
        <v>3</v>
      </c>
      <c r="Z2124" s="25" t="str">
        <f t="shared" si="254"/>
        <v>Tuesday</v>
      </c>
      <c r="AA2124" s="25" t="str">
        <f t="shared" si="255"/>
        <v>Friday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hidden="1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50"/>
        <v>1760</v>
      </c>
      <c r="G2125" s="54">
        <f t="shared" si="251"/>
        <v>105600</v>
      </c>
      <c r="H2125" s="25">
        <v>25021.5</v>
      </c>
      <c r="I2125" s="25" t="s">
        <v>2572</v>
      </c>
      <c r="J2125" s="25">
        <v>60</v>
      </c>
      <c r="K2125" s="25">
        <v>60</v>
      </c>
      <c r="L2125" s="25">
        <f t="shared" si="252"/>
        <v>0</v>
      </c>
      <c r="M2125" s="25" t="s">
        <v>3324</v>
      </c>
      <c r="N2125" s="45">
        <v>45902</v>
      </c>
      <c r="O2125" s="54">
        <v>85000</v>
      </c>
      <c r="P2125" s="25" t="s">
        <v>1089</v>
      </c>
      <c r="Q2125" s="25" t="s">
        <v>2078</v>
      </c>
      <c r="R2125" s="25" t="s">
        <v>638</v>
      </c>
      <c r="S2125" s="3">
        <v>-20</v>
      </c>
      <c r="T2125" s="55" t="s">
        <v>3325</v>
      </c>
      <c r="U2125" s="25" t="s">
        <v>2794</v>
      </c>
      <c r="V2125" s="25" t="str">
        <f>VLOOKUP(P2125,'Customer List'!B:C,2,)</f>
        <v>Delhi</v>
      </c>
      <c r="W2125" s="56"/>
      <c r="X2125" s="45"/>
      <c r="Y2125" s="25" t="str">
        <f t="shared" si="253"/>
        <v/>
      </c>
      <c r="Z2125" s="25" t="str">
        <f t="shared" si="254"/>
        <v>Tuesday</v>
      </c>
      <c r="AA2125" s="25" t="str">
        <f t="shared" si="255"/>
        <v/>
      </c>
      <c r="AB2125" s="25" t="str">
        <f>VLOOKUP(U2125,'Currency Sheet'!A:C,3,)</f>
        <v>DOLLAR</v>
      </c>
      <c r="AC2125" s="67" t="str">
        <f>VLOOKUP(P2125,'Customer List'!B:D,3,)</f>
        <v>Local</v>
      </c>
    </row>
    <row r="2126" spans="1:29" hidden="1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20</v>
      </c>
      <c r="F2126" s="8">
        <f t="shared" si="250"/>
        <v>1760</v>
      </c>
      <c r="G2126" s="54">
        <f t="shared" si="251"/>
        <v>17600</v>
      </c>
      <c r="H2126" s="25">
        <v>25021.5</v>
      </c>
      <c r="I2126" s="25" t="s">
        <v>2572</v>
      </c>
      <c r="J2126" s="25">
        <v>10</v>
      </c>
      <c r="K2126" s="25"/>
      <c r="L2126" s="25">
        <f t="shared" si="252"/>
        <v>10</v>
      </c>
      <c r="M2126" s="25"/>
      <c r="N2126" s="45"/>
      <c r="O2126" s="54"/>
      <c r="P2126" s="25" t="s">
        <v>2031</v>
      </c>
      <c r="Q2126" s="25"/>
      <c r="R2126" s="25"/>
      <c r="S2126" s="3">
        <v>-20</v>
      </c>
      <c r="T2126" s="55"/>
      <c r="U2126" s="25" t="s">
        <v>2794</v>
      </c>
      <c r="V2126" s="25" t="s">
        <v>2031</v>
      </c>
      <c r="W2126" s="56" t="s">
        <v>1149</v>
      </c>
      <c r="X2126" s="45"/>
      <c r="Y2126" s="25" t="str">
        <f t="shared" si="253"/>
        <v/>
      </c>
      <c r="Z2126" s="25" t="str">
        <f t="shared" si="254"/>
        <v/>
      </c>
      <c r="AA2126" s="25" t="str">
        <f t="shared" si="255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hidden="1" x14ac:dyDescent="0.25">
      <c r="A2127" s="25">
        <f t="shared" si="249"/>
        <v>2126</v>
      </c>
      <c r="B2127" s="25" t="s">
        <v>2571</v>
      </c>
      <c r="C2127" s="45">
        <v>45880</v>
      </c>
      <c r="D2127" s="45">
        <v>45891</v>
      </c>
      <c r="E2127" s="8">
        <v>0.1</v>
      </c>
      <c r="F2127" s="8">
        <f t="shared" si="250"/>
        <v>8.8000000000000007</v>
      </c>
      <c r="G2127" s="54">
        <f t="shared" si="251"/>
        <v>61.600000000000009</v>
      </c>
      <c r="H2127" s="25">
        <v>25021.5</v>
      </c>
      <c r="I2127" s="25" t="s">
        <v>2572</v>
      </c>
      <c r="J2127" s="25">
        <v>7</v>
      </c>
      <c r="K2127" s="25"/>
      <c r="L2127" s="25">
        <f t="shared" si="252"/>
        <v>7</v>
      </c>
      <c r="M2127" s="25"/>
      <c r="N2127" s="45"/>
      <c r="O2127" s="54"/>
      <c r="P2127" s="25" t="s">
        <v>2023</v>
      </c>
      <c r="Q2127" s="25"/>
      <c r="R2127" s="25"/>
      <c r="S2127" s="3">
        <v>-20</v>
      </c>
      <c r="T2127" s="55"/>
      <c r="U2127" s="25" t="s">
        <v>2794</v>
      </c>
      <c r="V2127" s="25" t="str">
        <f>VLOOKUP(P2127,'Customer List'!B:C,2,)</f>
        <v>STOCK</v>
      </c>
      <c r="W2127" s="56" t="s">
        <v>1149</v>
      </c>
      <c r="X2127" s="45"/>
      <c r="Y2127" s="25" t="str">
        <f t="shared" si="253"/>
        <v/>
      </c>
      <c r="Z2127" s="25" t="str">
        <f t="shared" si="254"/>
        <v/>
      </c>
      <c r="AA2127" s="25" t="str">
        <f t="shared" si="255"/>
        <v/>
      </c>
      <c r="AB2127" s="25" t="str">
        <f>VLOOKUP(U2127,'Currency Sheet'!A:C,3,)</f>
        <v>DOLLAR</v>
      </c>
      <c r="AC2127" s="67" t="str">
        <f>VLOOKUP(P2127,'Customer List'!B:D,3,)</f>
        <v>STOCK</v>
      </c>
    </row>
    <row r="2128" spans="1:29" hidden="1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50"/>
        <v>2350</v>
      </c>
      <c r="G2128" s="54">
        <f t="shared" si="251"/>
        <v>4700</v>
      </c>
      <c r="H2128" s="25">
        <v>16532</v>
      </c>
      <c r="I2128" s="25" t="s">
        <v>2580</v>
      </c>
      <c r="J2128" s="25">
        <v>2</v>
      </c>
      <c r="K2128" s="25">
        <v>2</v>
      </c>
      <c r="L2128" s="25">
        <f t="shared" si="252"/>
        <v>0</v>
      </c>
      <c r="M2128" s="25" t="s">
        <v>2581</v>
      </c>
      <c r="N2128" s="45">
        <v>45825</v>
      </c>
      <c r="O2128" s="54">
        <f>8100*K2128</f>
        <v>16200</v>
      </c>
      <c r="P2128" s="25"/>
      <c r="Q2128" s="25"/>
      <c r="R2128" s="25"/>
      <c r="S2128" s="3" t="s">
        <v>300</v>
      </c>
      <c r="T2128" s="55"/>
      <c r="U2128" s="25" t="s">
        <v>2092</v>
      </c>
      <c r="V2128" s="25" t="e">
        <f>VLOOKUP(P2128,'Customer List'!B:C,2,)</f>
        <v>#N/A</v>
      </c>
      <c r="W2128" s="56"/>
      <c r="X2128" s="45"/>
      <c r="Y2128" s="25" t="str">
        <f t="shared" si="253"/>
        <v/>
      </c>
      <c r="Z2128" s="25" t="str">
        <f t="shared" si="254"/>
        <v>Tuesday</v>
      </c>
      <c r="AA2128" s="25" t="str">
        <f t="shared" si="255"/>
        <v/>
      </c>
      <c r="AB2128" s="25" t="str">
        <f>VLOOKUP(U2128,'Currency Sheet'!A:C,3,)</f>
        <v>INR</v>
      </c>
      <c r="AC2128" s="67" t="e">
        <f>VLOOKUP(P2128,'Customer List'!B:D,3,)</f>
        <v>#N/A</v>
      </c>
    </row>
    <row r="2129" spans="1:29" hidden="1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50"/>
        <v>2350</v>
      </c>
      <c r="G2129" s="54">
        <f t="shared" si="251"/>
        <v>7050</v>
      </c>
      <c r="H2129" s="25">
        <v>16532</v>
      </c>
      <c r="I2129" s="25" t="s">
        <v>2580</v>
      </c>
      <c r="J2129" s="25">
        <v>3</v>
      </c>
      <c r="K2129" s="25">
        <v>3</v>
      </c>
      <c r="L2129" s="25">
        <f t="shared" si="252"/>
        <v>0</v>
      </c>
      <c r="M2129" s="25" t="s">
        <v>2582</v>
      </c>
      <c r="N2129" s="45">
        <v>45881</v>
      </c>
      <c r="O2129" s="54">
        <v>17299.5</v>
      </c>
      <c r="P2129" s="25" t="s">
        <v>31</v>
      </c>
      <c r="Q2129" s="25" t="s">
        <v>637</v>
      </c>
      <c r="R2129" s="25" t="s">
        <v>638</v>
      </c>
      <c r="S2129" s="3" t="s">
        <v>300</v>
      </c>
      <c r="T2129" s="55"/>
      <c r="U2129" s="25" t="s">
        <v>2092</v>
      </c>
      <c r="V2129" s="25" t="str">
        <f>VLOOKUP(P2129,'Customer List'!B:C,2,)</f>
        <v>Delhi</v>
      </c>
      <c r="W2129" s="56"/>
      <c r="X2129" s="45">
        <v>45881</v>
      </c>
      <c r="Y2129" s="25">
        <f t="shared" si="253"/>
        <v>0</v>
      </c>
      <c r="Z2129" s="25" t="str">
        <f t="shared" si="254"/>
        <v>Tuesday</v>
      </c>
      <c r="AA2129" s="25" t="str">
        <f t="shared" si="255"/>
        <v>Tuesday</v>
      </c>
      <c r="AB2129" s="25" t="str">
        <f>VLOOKUP(U2129,'Currency Sheet'!A:C,3,)</f>
        <v>INR</v>
      </c>
      <c r="AC2129" s="67" t="str">
        <f>VLOOKUP(P2129,'Customer List'!B:D,3,)</f>
        <v>Local</v>
      </c>
    </row>
    <row r="2130" spans="1:29" hidden="1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50"/>
        <v>2350</v>
      </c>
      <c r="G2130" s="54">
        <f t="shared" si="251"/>
        <v>54050</v>
      </c>
      <c r="H2130" s="25">
        <v>16532</v>
      </c>
      <c r="I2130" s="25" t="s">
        <v>2580</v>
      </c>
      <c r="J2130" s="25">
        <v>23</v>
      </c>
      <c r="K2130" s="25"/>
      <c r="L2130" s="25">
        <f t="shared" si="252"/>
        <v>23</v>
      </c>
      <c r="M2130" s="25"/>
      <c r="N2130" s="45"/>
      <c r="O2130" s="54"/>
      <c r="P2130" s="25" t="s">
        <v>3304</v>
      </c>
      <c r="Q2130" s="25"/>
      <c r="R2130" s="25"/>
      <c r="S2130" s="3" t="s">
        <v>300</v>
      </c>
      <c r="T2130" s="55"/>
      <c r="U2130" s="25" t="s">
        <v>2092</v>
      </c>
      <c r="V2130" s="25" t="str">
        <f>VLOOKUP(P2130,'Customer List'!B:C,2,)</f>
        <v>STOCK</v>
      </c>
      <c r="W2130" s="56" t="s">
        <v>1149</v>
      </c>
      <c r="X2130" s="45"/>
      <c r="Y2130" s="25" t="str">
        <f t="shared" si="253"/>
        <v/>
      </c>
      <c r="Z2130" s="25" t="str">
        <f t="shared" si="254"/>
        <v/>
      </c>
      <c r="AA2130" s="25" t="str">
        <f t="shared" si="255"/>
        <v/>
      </c>
      <c r="AB2130" s="25" t="str">
        <f>VLOOKUP(U2130,'Currency Sheet'!A:C,3,)</f>
        <v>INR</v>
      </c>
      <c r="AC2130" s="67" t="str">
        <f>VLOOKUP(P2130,'Customer List'!B:D,3,)</f>
        <v>STOCK</v>
      </c>
    </row>
    <row r="2131" spans="1:29" hidden="1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50"/>
        <v>2350</v>
      </c>
      <c r="G2131" s="54">
        <f t="shared" si="251"/>
        <v>9400</v>
      </c>
      <c r="H2131" s="25">
        <v>16532</v>
      </c>
      <c r="I2131" s="25" t="s">
        <v>2580</v>
      </c>
      <c r="J2131" s="25">
        <v>4</v>
      </c>
      <c r="K2131" s="25">
        <v>4</v>
      </c>
      <c r="L2131" s="25">
        <f t="shared" si="252"/>
        <v>0</v>
      </c>
      <c r="M2131" s="25" t="s">
        <v>3557</v>
      </c>
      <c r="N2131" s="45">
        <v>45913</v>
      </c>
      <c r="O2131" s="54">
        <v>14346</v>
      </c>
      <c r="P2131" s="25" t="s">
        <v>1089</v>
      </c>
      <c r="Q2131" s="25" t="s">
        <v>2078</v>
      </c>
      <c r="R2131" s="25" t="s">
        <v>725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/>
      <c r="Y2131" s="25" t="str">
        <f t="shared" si="253"/>
        <v/>
      </c>
      <c r="Z2131" s="25" t="str">
        <f t="shared" si="254"/>
        <v>Saturday</v>
      </c>
      <c r="AA2131" s="25" t="str">
        <f t="shared" si="255"/>
        <v/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hidden="1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50"/>
        <v>2350</v>
      </c>
      <c r="G2132" s="54">
        <f t="shared" si="251"/>
        <v>16450</v>
      </c>
      <c r="H2132" s="25">
        <v>16532</v>
      </c>
      <c r="I2132" s="25" t="s">
        <v>2580</v>
      </c>
      <c r="J2132" s="25">
        <v>7</v>
      </c>
      <c r="K2132" s="25">
        <v>7</v>
      </c>
      <c r="L2132" s="25">
        <f t="shared" si="252"/>
        <v>0</v>
      </c>
      <c r="M2132" s="25" t="s">
        <v>2581</v>
      </c>
      <c r="N2132" s="45">
        <v>45825</v>
      </c>
      <c r="O2132" s="54">
        <f>8100*K2132</f>
        <v>56700</v>
      </c>
      <c r="P2132" s="25"/>
      <c r="Q2132" s="25"/>
      <c r="R2132" s="25"/>
      <c r="S2132" s="3" t="s">
        <v>300</v>
      </c>
      <c r="T2132" s="55"/>
      <c r="U2132" s="25" t="s">
        <v>2092</v>
      </c>
      <c r="V2132" s="25" t="e">
        <f>VLOOKUP(P2132,'Customer List'!B:C,2,)</f>
        <v>#N/A</v>
      </c>
      <c r="W2132" s="56"/>
      <c r="X2132" s="45"/>
      <c r="Y2132" s="25" t="str">
        <f t="shared" si="253"/>
        <v/>
      </c>
      <c r="Z2132" s="25" t="str">
        <f t="shared" si="254"/>
        <v>Tuesday</v>
      </c>
      <c r="AA2132" s="25" t="str">
        <f t="shared" si="255"/>
        <v/>
      </c>
      <c r="AB2132" s="25" t="str">
        <f>VLOOKUP(U2132,'Currency Sheet'!A:C,3,)</f>
        <v>INR</v>
      </c>
      <c r="AC2132" s="67" t="e">
        <f>VLOOKUP(P2132,'Customer List'!B:D,3,)</f>
        <v>#N/A</v>
      </c>
    </row>
    <row r="2133" spans="1:29" hidden="1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50"/>
        <v>2350</v>
      </c>
      <c r="G2133" s="54">
        <f t="shared" si="251"/>
        <v>4700</v>
      </c>
      <c r="H2133" s="25">
        <v>16532</v>
      </c>
      <c r="I2133" s="25" t="s">
        <v>2580</v>
      </c>
      <c r="J2133" s="25">
        <v>2</v>
      </c>
      <c r="K2133" s="25">
        <v>2</v>
      </c>
      <c r="L2133" s="25">
        <f t="shared" si="252"/>
        <v>0</v>
      </c>
      <c r="M2133" s="25" t="s">
        <v>2583</v>
      </c>
      <c r="N2133" s="45">
        <v>45854</v>
      </c>
      <c r="O2133" s="54">
        <v>0</v>
      </c>
      <c r="P2133" s="25" t="s">
        <v>1015</v>
      </c>
      <c r="Q2133" s="25" t="s">
        <v>1953</v>
      </c>
      <c r="R2133" s="25" t="s">
        <v>638</v>
      </c>
      <c r="S2133" s="3" t="s">
        <v>300</v>
      </c>
      <c r="T2133" s="55" t="s">
        <v>610</v>
      </c>
      <c r="U2133" s="25" t="s">
        <v>2092</v>
      </c>
      <c r="V2133" s="25" t="str">
        <f>VLOOKUP(P2133,'Customer List'!B:C,2,)</f>
        <v>Delhi</v>
      </c>
      <c r="W2133" s="56"/>
      <c r="X2133" s="45"/>
      <c r="Y2133" s="25" t="str">
        <f t="shared" si="253"/>
        <v/>
      </c>
      <c r="Z2133" s="25" t="str">
        <f t="shared" si="254"/>
        <v>Wednesday</v>
      </c>
      <c r="AA2133" s="25" t="str">
        <f t="shared" si="255"/>
        <v/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hidden="1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50"/>
        <v>2350</v>
      </c>
      <c r="G2134" s="54">
        <f t="shared" si="251"/>
        <v>35250</v>
      </c>
      <c r="H2134" s="25">
        <v>16532</v>
      </c>
      <c r="I2134" s="25" t="s">
        <v>2580</v>
      </c>
      <c r="J2134" s="25">
        <v>15</v>
      </c>
      <c r="K2134" s="25">
        <v>0</v>
      </c>
      <c r="L2134" s="25">
        <f t="shared" si="252"/>
        <v>15</v>
      </c>
      <c r="M2134" s="25"/>
      <c r="N2134" s="45"/>
      <c r="O2134" s="54"/>
      <c r="P2134" s="25" t="s">
        <v>1149</v>
      </c>
      <c r="Q2134" s="25"/>
      <c r="R2134" s="25"/>
      <c r="S2134" s="3" t="s">
        <v>300</v>
      </c>
      <c r="T2134" s="55"/>
      <c r="U2134" s="25" t="s">
        <v>2092</v>
      </c>
      <c r="V2134" s="25" t="str">
        <f>VLOOKUP(P2134,'Customer List'!B:C,2,)</f>
        <v>STOCK</v>
      </c>
      <c r="W2134" s="56" t="s">
        <v>1149</v>
      </c>
      <c r="X2134" s="45"/>
      <c r="Y2134" s="25" t="str">
        <f t="shared" si="253"/>
        <v/>
      </c>
      <c r="Z2134" s="25" t="str">
        <f t="shared" si="254"/>
        <v/>
      </c>
      <c r="AA2134" s="25" t="str">
        <f t="shared" si="255"/>
        <v/>
      </c>
      <c r="AB2134" s="25" t="str">
        <f>VLOOKUP(U2134,'Currency Sheet'!A:C,3,)</f>
        <v>INR</v>
      </c>
      <c r="AC2134" s="67" t="str">
        <f>VLOOKUP(P2134,'Customer List'!B:D,3,)</f>
        <v>STOCK</v>
      </c>
    </row>
    <row r="2135" spans="1:29" hidden="1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50"/>
        <v>2350</v>
      </c>
      <c r="G2135" s="54">
        <f t="shared" si="251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52"/>
        <v>0</v>
      </c>
      <c r="M2135" s="25" t="s">
        <v>2584</v>
      </c>
      <c r="N2135" s="45">
        <v>45849</v>
      </c>
      <c r="O2135" s="54">
        <v>0</v>
      </c>
      <c r="P2135" s="25" t="s">
        <v>901</v>
      </c>
      <c r="Q2135" s="25" t="s">
        <v>637</v>
      </c>
      <c r="R2135" s="25" t="s">
        <v>849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45849</v>
      </c>
      <c r="Y2135" s="25">
        <f t="shared" si="253"/>
        <v>0</v>
      </c>
      <c r="Z2135" s="25" t="str">
        <f t="shared" si="254"/>
        <v>Friday</v>
      </c>
      <c r="AA2135" s="25" t="str">
        <f t="shared" si="255"/>
        <v>Friday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hidden="1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50"/>
        <v>2350</v>
      </c>
      <c r="G2136" s="54">
        <f t="shared" si="251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52"/>
        <v>0</v>
      </c>
      <c r="M2136" s="25" t="s">
        <v>636</v>
      </c>
      <c r="N2136" s="45">
        <v>45834</v>
      </c>
      <c r="O2136" s="54">
        <v>0</v>
      </c>
      <c r="P2136" s="25" t="s">
        <v>17</v>
      </c>
      <c r="Q2136" s="25" t="s">
        <v>2078</v>
      </c>
      <c r="R2136" s="25" t="s">
        <v>638</v>
      </c>
      <c r="S2136" s="3" t="s">
        <v>300</v>
      </c>
      <c r="T2136" s="55" t="s">
        <v>610</v>
      </c>
      <c r="U2136" s="25" t="s">
        <v>2092</v>
      </c>
      <c r="V2136" s="25" t="str">
        <f>VLOOKUP(P2136,'Customer List'!B:C,2,)</f>
        <v>Delhi</v>
      </c>
      <c r="W2136" s="56"/>
      <c r="X2136" s="45">
        <v>45834</v>
      </c>
      <c r="Y2136" s="25">
        <f t="shared" si="253"/>
        <v>0</v>
      </c>
      <c r="Z2136" s="25" t="str">
        <f t="shared" si="254"/>
        <v>Thursday</v>
      </c>
      <c r="AA2136" s="25" t="str">
        <f t="shared" si="255"/>
        <v>Thursday</v>
      </c>
      <c r="AB2136" s="25" t="str">
        <f>VLOOKUP(U2136,'Currency Sheet'!A:C,3,)</f>
        <v>INR</v>
      </c>
      <c r="AC2136" s="67" t="str">
        <f>VLOOKUP(P2136,'Customer List'!B:D,3,)</f>
        <v>Local</v>
      </c>
    </row>
    <row r="2137" spans="1:29" hidden="1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50"/>
        <v>2350</v>
      </c>
      <c r="G2137" s="54">
        <f t="shared" si="251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52"/>
        <v>0</v>
      </c>
      <c r="M2137" s="25"/>
      <c r="N2137" s="45"/>
      <c r="O2137" s="54"/>
      <c r="P2137" s="25" t="s">
        <v>2754</v>
      </c>
      <c r="Q2137" s="25" t="s">
        <v>2078</v>
      </c>
      <c r="R2137" s="25" t="s">
        <v>638</v>
      </c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>
        <v>0</v>
      </c>
      <c r="Y2137" s="25">
        <f t="shared" si="253"/>
        <v>0</v>
      </c>
      <c r="Z2137" s="25" t="str">
        <f t="shared" si="254"/>
        <v/>
      </c>
      <c r="AA2137" s="25" t="str">
        <f t="shared" si="255"/>
        <v>Saturday</v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hidden="1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50"/>
        <v>2350</v>
      </c>
      <c r="G2138" s="54">
        <f t="shared" si="251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52"/>
        <v>0</v>
      </c>
      <c r="M2138" s="25" t="s">
        <v>2581</v>
      </c>
      <c r="N2138" s="45">
        <v>45825</v>
      </c>
      <c r="O2138" s="54">
        <f>8100*K2138</f>
        <v>8100</v>
      </c>
      <c r="P2138" s="25"/>
      <c r="Q2138" s="25"/>
      <c r="R2138" s="25"/>
      <c r="S2138" s="3" t="s">
        <v>300</v>
      </c>
      <c r="T2138" s="55"/>
      <c r="U2138" s="25" t="s">
        <v>2092</v>
      </c>
      <c r="V2138" s="25" t="e">
        <f>VLOOKUP(P2138,'Customer List'!B:C,2,)</f>
        <v>#N/A</v>
      </c>
      <c r="W2138" s="56"/>
      <c r="X2138" s="45"/>
      <c r="Y2138" s="25" t="str">
        <f t="shared" si="253"/>
        <v/>
      </c>
      <c r="Z2138" s="25" t="str">
        <f t="shared" si="254"/>
        <v>Tuesday</v>
      </c>
      <c r="AA2138" s="25" t="str">
        <f t="shared" si="255"/>
        <v/>
      </c>
      <c r="AB2138" s="25" t="str">
        <f>VLOOKUP(U2138,'Currency Sheet'!A:C,3,)</f>
        <v>INR</v>
      </c>
      <c r="AC2138" s="67" t="e">
        <f>VLOOKUP(P2138,'Customer List'!B:D,3,)</f>
        <v>#N/A</v>
      </c>
    </row>
    <row r="2139" spans="1:29" hidden="1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50"/>
        <v>2350</v>
      </c>
      <c r="G2139" s="54">
        <f t="shared" si="251"/>
        <v>4700</v>
      </c>
      <c r="H2139" s="25">
        <v>16532</v>
      </c>
      <c r="I2139" s="25" t="s">
        <v>2580</v>
      </c>
      <c r="J2139" s="25">
        <v>2</v>
      </c>
      <c r="K2139" s="25">
        <v>2</v>
      </c>
      <c r="L2139" s="25">
        <f t="shared" si="252"/>
        <v>0</v>
      </c>
      <c r="M2139" s="25" t="s">
        <v>3561</v>
      </c>
      <c r="N2139" s="45">
        <v>45915</v>
      </c>
      <c r="O2139" s="54">
        <v>10561.8</v>
      </c>
      <c r="P2139" s="25" t="s">
        <v>50</v>
      </c>
      <c r="Q2139" s="25" t="s">
        <v>2078</v>
      </c>
      <c r="R2139" s="25" t="s">
        <v>638</v>
      </c>
      <c r="S2139" s="3" t="s">
        <v>300</v>
      </c>
      <c r="T2139" s="55" t="s">
        <v>3562</v>
      </c>
      <c r="U2139" s="25" t="s">
        <v>2092</v>
      </c>
      <c r="V2139" s="25" t="str">
        <f>VLOOKUP(P2139,'Customer List'!B:C,2,)</f>
        <v>Delhi</v>
      </c>
      <c r="W2139" s="56"/>
      <c r="X2139" s="45"/>
      <c r="Y2139" s="25" t="str">
        <f t="shared" si="253"/>
        <v/>
      </c>
      <c r="Z2139" s="25" t="str">
        <f t="shared" si="254"/>
        <v>Monday</v>
      </c>
      <c r="AA2139" s="25" t="str">
        <f t="shared" si="255"/>
        <v/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hidden="1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50"/>
        <v>2350</v>
      </c>
      <c r="G2140" s="54">
        <f t="shared" si="251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252"/>
        <v>0</v>
      </c>
      <c r="M2140" s="25" t="s">
        <v>636</v>
      </c>
      <c r="N2140" s="45">
        <v>45834</v>
      </c>
      <c r="O2140" s="54">
        <v>0</v>
      </c>
      <c r="P2140" s="25" t="s">
        <v>17</v>
      </c>
      <c r="Q2140" s="25" t="s">
        <v>2078</v>
      </c>
      <c r="R2140" s="25" t="s">
        <v>638</v>
      </c>
      <c r="S2140" s="3" t="s">
        <v>300</v>
      </c>
      <c r="T2140" s="55" t="s">
        <v>610</v>
      </c>
      <c r="U2140" s="25" t="s">
        <v>2092</v>
      </c>
      <c r="V2140" s="25" t="str">
        <f>VLOOKUP(P2140,'Customer List'!B:C,2,)</f>
        <v>Delhi</v>
      </c>
      <c r="W2140" s="56"/>
      <c r="X2140" s="45">
        <v>45834</v>
      </c>
      <c r="Y2140" s="25">
        <f t="shared" si="253"/>
        <v>0</v>
      </c>
      <c r="Z2140" s="25" t="str">
        <f t="shared" si="254"/>
        <v>Thursday</v>
      </c>
      <c r="AA2140" s="25" t="str">
        <f t="shared" si="255"/>
        <v>Thursday</v>
      </c>
      <c r="AB2140" s="25" t="str">
        <f>VLOOKUP(U2140,'Currency Sheet'!A:C,3,)</f>
        <v>INR</v>
      </c>
      <c r="AC2140" s="67" t="str">
        <f>VLOOKUP(P2140,'Customer List'!B:D,3,)</f>
        <v>Local</v>
      </c>
    </row>
    <row r="2141" spans="1:29" hidden="1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50"/>
        <v>2350</v>
      </c>
      <c r="G2141" s="54">
        <f t="shared" si="251"/>
        <v>2350</v>
      </c>
      <c r="H2141" s="25">
        <v>16533</v>
      </c>
      <c r="I2141" s="25" t="s">
        <v>2586</v>
      </c>
      <c r="J2141" s="25">
        <v>1</v>
      </c>
      <c r="K2141" s="25">
        <v>1</v>
      </c>
      <c r="L2141" s="25">
        <f t="shared" si="252"/>
        <v>0</v>
      </c>
      <c r="M2141" s="25" t="s">
        <v>2587</v>
      </c>
      <c r="N2141" s="45">
        <v>45889</v>
      </c>
      <c r="O2141" s="54">
        <v>0</v>
      </c>
      <c r="P2141" s="25" t="s">
        <v>1149</v>
      </c>
      <c r="Q2141" s="25" t="s">
        <v>637</v>
      </c>
      <c r="R2141" s="25" t="s">
        <v>638</v>
      </c>
      <c r="S2141" s="3" t="s">
        <v>300</v>
      </c>
      <c r="T2141" s="55" t="s">
        <v>2754</v>
      </c>
      <c r="U2141" s="25" t="s">
        <v>2092</v>
      </c>
      <c r="V2141" s="25" t="str">
        <f>VLOOKUP(P2141,'Customer List'!B:C,2,)</f>
        <v>STOCK</v>
      </c>
      <c r="W2141" s="56"/>
      <c r="X2141" s="45">
        <v>45889</v>
      </c>
      <c r="Y2141" s="25">
        <f t="shared" si="253"/>
        <v>0</v>
      </c>
      <c r="Z2141" s="25" t="str">
        <f t="shared" si="254"/>
        <v>Wednesday</v>
      </c>
      <c r="AA2141" s="25" t="str">
        <f t="shared" si="255"/>
        <v>Wednesday</v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hidden="1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250"/>
        <v>2350</v>
      </c>
      <c r="G2142" s="54">
        <f t="shared" si="251"/>
        <v>21150</v>
      </c>
      <c r="H2142" s="25">
        <v>16533</v>
      </c>
      <c r="I2142" s="25" t="s">
        <v>2586</v>
      </c>
      <c r="J2142" s="25">
        <v>9</v>
      </c>
      <c r="K2142" s="25"/>
      <c r="L2142" s="25">
        <f t="shared" si="252"/>
        <v>9</v>
      </c>
      <c r="M2142" s="25"/>
      <c r="N2142" s="45"/>
      <c r="O2142" s="54"/>
      <c r="P2142" s="25" t="s">
        <v>1149</v>
      </c>
      <c r="Q2142" s="25"/>
      <c r="R2142" s="25"/>
      <c r="S2142" s="3" t="s">
        <v>300</v>
      </c>
      <c r="T2142" s="55"/>
      <c r="U2142" s="25" t="s">
        <v>2092</v>
      </c>
      <c r="V2142" s="25" t="str">
        <f>VLOOKUP(P2142,'Customer List'!B:C,2,)</f>
        <v>STOCK</v>
      </c>
      <c r="W2142" s="56" t="s">
        <v>1149</v>
      </c>
      <c r="X2142" s="45"/>
      <c r="Y2142" s="25" t="str">
        <f t="shared" si="253"/>
        <v/>
      </c>
      <c r="Z2142" s="25" t="str">
        <f t="shared" si="254"/>
        <v/>
      </c>
      <c r="AA2142" s="25" t="str">
        <f t="shared" si="255"/>
        <v/>
      </c>
      <c r="AB2142" s="25" t="str">
        <f>VLOOKUP(U2142,'Currency Sheet'!A:C,3,)</f>
        <v>INR</v>
      </c>
      <c r="AC2142" s="67" t="str">
        <f>VLOOKUP(P2142,'Customer List'!B:D,3,)</f>
        <v>STOCK</v>
      </c>
    </row>
    <row r="2143" spans="1:29" hidden="1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0</v>
      </c>
      <c r="F2143" s="8">
        <f t="shared" si="250"/>
        <v>0</v>
      </c>
      <c r="G2143" s="54">
        <f t="shared" si="251"/>
        <v>0</v>
      </c>
      <c r="H2143" s="25">
        <v>16537</v>
      </c>
      <c r="I2143" s="25" t="s">
        <v>2586</v>
      </c>
      <c r="J2143" s="25">
        <v>2</v>
      </c>
      <c r="K2143" s="25">
        <v>2</v>
      </c>
      <c r="L2143" s="25">
        <f t="shared" si="252"/>
        <v>0</v>
      </c>
      <c r="M2143" s="25" t="s">
        <v>2582</v>
      </c>
      <c r="N2143" s="45">
        <v>45881</v>
      </c>
      <c r="O2143" s="54">
        <v>13989.7</v>
      </c>
      <c r="P2143" s="25" t="s">
        <v>31</v>
      </c>
      <c r="Q2143" s="25" t="s">
        <v>637</v>
      </c>
      <c r="R2143" s="25" t="s">
        <v>638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45881</v>
      </c>
      <c r="Y2143" s="25">
        <f t="shared" si="253"/>
        <v>0</v>
      </c>
      <c r="Z2143" s="25" t="str">
        <f t="shared" si="254"/>
        <v>Tuesday</v>
      </c>
      <c r="AA2143" s="25" t="str">
        <f t="shared" si="255"/>
        <v>Tuesday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hidden="1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50"/>
        <v>8000</v>
      </c>
      <c r="G2144" s="54">
        <f t="shared" si="251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52"/>
        <v>0</v>
      </c>
      <c r="M2144" s="25" t="s">
        <v>2590</v>
      </c>
      <c r="N2144" s="45">
        <v>45873</v>
      </c>
      <c r="O2144" s="54">
        <v>0</v>
      </c>
      <c r="P2144" s="25" t="s">
        <v>2591</v>
      </c>
      <c r="Q2144" s="25" t="s">
        <v>637</v>
      </c>
      <c r="R2144" s="25" t="s">
        <v>849</v>
      </c>
      <c r="S2144" s="3" t="s">
        <v>300</v>
      </c>
      <c r="T2144" s="55"/>
      <c r="U2144" s="25" t="s">
        <v>2092</v>
      </c>
      <c r="V2144" s="25" t="str">
        <f>VLOOKUP(P2144,'Customer List'!B:C,2,)</f>
        <v>DELHI</v>
      </c>
      <c r="W2144" s="56"/>
      <c r="X2144" s="45">
        <v>45873</v>
      </c>
      <c r="Y2144" s="25">
        <f t="shared" si="253"/>
        <v>0</v>
      </c>
      <c r="Z2144" s="25" t="str">
        <f t="shared" si="254"/>
        <v>Monday</v>
      </c>
      <c r="AA2144" s="25" t="str">
        <f t="shared" si="255"/>
        <v>Monday</v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hidden="1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50"/>
        <v>8000</v>
      </c>
      <c r="G2145" s="54">
        <f t="shared" si="251"/>
        <v>8000</v>
      </c>
      <c r="H2145" s="25" t="s">
        <v>2588</v>
      </c>
      <c r="I2145" s="25" t="s">
        <v>2589</v>
      </c>
      <c r="J2145" s="25">
        <v>1</v>
      </c>
      <c r="K2145" s="25">
        <v>1</v>
      </c>
      <c r="L2145" s="25">
        <f t="shared" si="252"/>
        <v>0</v>
      </c>
      <c r="M2145" s="25" t="s">
        <v>2592</v>
      </c>
      <c r="N2145" s="45">
        <v>45840</v>
      </c>
      <c r="O2145" s="54">
        <v>0</v>
      </c>
      <c r="P2145" s="25" t="s">
        <v>2591</v>
      </c>
      <c r="Q2145" s="25" t="s">
        <v>2593</v>
      </c>
      <c r="R2145" s="25" t="s">
        <v>2593</v>
      </c>
      <c r="S2145" s="3" t="s">
        <v>300</v>
      </c>
      <c r="T2145" s="55" t="s">
        <v>2594</v>
      </c>
      <c r="U2145" s="25" t="s">
        <v>2092</v>
      </c>
      <c r="V2145" s="25" t="str">
        <f>VLOOKUP(P2145,'Customer List'!B:C,2,)</f>
        <v>DELHI</v>
      </c>
      <c r="W2145" s="56"/>
      <c r="X2145" s="45"/>
      <c r="Y2145" s="25" t="str">
        <f t="shared" si="253"/>
        <v/>
      </c>
      <c r="Z2145" s="25" t="str">
        <f t="shared" si="254"/>
        <v>Wednesday</v>
      </c>
      <c r="AA2145" s="25" t="str">
        <f t="shared" si="255"/>
        <v/>
      </c>
      <c r="AB2145" s="25" t="str">
        <f>VLOOKUP(U2145,'Currency Sheet'!A:C,3,)</f>
        <v>INR</v>
      </c>
      <c r="AC2145" s="67" t="str">
        <f>VLOOKUP(P2145,'Customer List'!B:D,3,)</f>
        <v>Local</v>
      </c>
    </row>
    <row r="2146" spans="1:29" hidden="1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50"/>
        <v>8000</v>
      </c>
      <c r="G2146" s="54">
        <f t="shared" si="251"/>
        <v>16000</v>
      </c>
      <c r="H2146" s="25" t="s">
        <v>2588</v>
      </c>
      <c r="I2146" s="25" t="s">
        <v>2589</v>
      </c>
      <c r="J2146" s="25">
        <v>2</v>
      </c>
      <c r="K2146" s="25">
        <v>2</v>
      </c>
      <c r="L2146" s="25">
        <f t="shared" si="252"/>
        <v>0</v>
      </c>
      <c r="M2146" s="25" t="s">
        <v>2595</v>
      </c>
      <c r="N2146" s="45">
        <v>45820</v>
      </c>
      <c r="O2146" s="54">
        <v>0</v>
      </c>
      <c r="P2146" s="25" t="s">
        <v>2596</v>
      </c>
      <c r="Q2146" s="25" t="s">
        <v>637</v>
      </c>
      <c r="R2146" s="25" t="s">
        <v>638</v>
      </c>
      <c r="S2146" s="3" t="s">
        <v>300</v>
      </c>
      <c r="T2146" s="55" t="s">
        <v>2597</v>
      </c>
      <c r="U2146" s="25" t="s">
        <v>2092</v>
      </c>
      <c r="V2146" s="25" t="e">
        <f>VLOOKUP(P2146,'Customer List'!B:C,2,)</f>
        <v>#N/A</v>
      </c>
      <c r="W2146" s="56"/>
      <c r="X2146" s="45">
        <v>45820</v>
      </c>
      <c r="Y2146" s="25">
        <f t="shared" si="253"/>
        <v>0</v>
      </c>
      <c r="Z2146" s="25" t="str">
        <f t="shared" si="254"/>
        <v>Thursday</v>
      </c>
      <c r="AA2146" s="25" t="str">
        <f t="shared" si="255"/>
        <v>Thursday</v>
      </c>
      <c r="AB2146" s="25" t="str">
        <f>VLOOKUP(U2146,'Currency Sheet'!A:C,3,)</f>
        <v>INR</v>
      </c>
      <c r="AC2146" s="67" t="e">
        <f>VLOOKUP(P2146,'Customer List'!B:D,3,)</f>
        <v>#N/A</v>
      </c>
    </row>
    <row r="2147" spans="1:29" hidden="1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50"/>
        <v>8000</v>
      </c>
      <c r="G2147" s="54">
        <f t="shared" si="251"/>
        <v>8000</v>
      </c>
      <c r="H2147" s="25" t="s">
        <v>2598</v>
      </c>
      <c r="I2147" s="25" t="s">
        <v>2599</v>
      </c>
      <c r="J2147" s="25">
        <v>1</v>
      </c>
      <c r="K2147" s="25">
        <v>0</v>
      </c>
      <c r="L2147" s="25">
        <f t="shared" si="252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53"/>
        <v/>
      </c>
      <c r="Z2147" s="25" t="str">
        <f t="shared" si="254"/>
        <v/>
      </c>
      <c r="AA2147" s="25" t="str">
        <f t="shared" si="255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hidden="1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50"/>
        <v>8000</v>
      </c>
      <c r="G2148" s="54">
        <f t="shared" si="251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52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53"/>
        <v/>
      </c>
      <c r="Z2148" s="25" t="str">
        <f t="shared" si="254"/>
        <v/>
      </c>
      <c r="AA2148" s="25" t="str">
        <f t="shared" si="255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hidden="1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250"/>
        <v>8000</v>
      </c>
      <c r="G2149" s="54">
        <f t="shared" si="251"/>
        <v>8000</v>
      </c>
      <c r="H2149" s="25" t="s">
        <v>2600</v>
      </c>
      <c r="I2149" s="25" t="s">
        <v>2601</v>
      </c>
      <c r="J2149" s="25">
        <v>1</v>
      </c>
      <c r="K2149" s="25">
        <v>0</v>
      </c>
      <c r="L2149" s="25">
        <f t="shared" si="252"/>
        <v>1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53"/>
        <v/>
      </c>
      <c r="Z2149" s="25" t="str">
        <f t="shared" si="254"/>
        <v/>
      </c>
      <c r="AA2149" s="25" t="str">
        <f t="shared" si="255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hidden="1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2800</v>
      </c>
      <c r="F2150" s="8">
        <f t="shared" si="250"/>
        <v>2800</v>
      </c>
      <c r="G2150" s="54">
        <f t="shared" si="251"/>
        <v>5600</v>
      </c>
      <c r="H2150" s="25" t="s">
        <v>2602</v>
      </c>
      <c r="I2150" s="25" t="s">
        <v>2603</v>
      </c>
      <c r="J2150" s="25">
        <v>2</v>
      </c>
      <c r="K2150" s="25">
        <v>0</v>
      </c>
      <c r="L2150" s="25">
        <f t="shared" si="252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53"/>
        <v/>
      </c>
      <c r="Z2150" s="25" t="str">
        <f t="shared" si="254"/>
        <v/>
      </c>
      <c r="AA2150" s="25" t="str">
        <f t="shared" si="255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hidden="1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50"/>
        <v>13000</v>
      </c>
      <c r="G2151" s="54">
        <f t="shared" si="251"/>
        <v>26000</v>
      </c>
      <c r="H2151" s="25" t="s">
        <v>2604</v>
      </c>
      <c r="I2151" s="25" t="s">
        <v>2605</v>
      </c>
      <c r="J2151" s="25">
        <v>2</v>
      </c>
      <c r="K2151" s="25">
        <v>0</v>
      </c>
      <c r="L2151" s="25">
        <f t="shared" si="252"/>
        <v>2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53"/>
        <v/>
      </c>
      <c r="Z2151" s="25" t="str">
        <f t="shared" si="254"/>
        <v/>
      </c>
      <c r="AA2151" s="25" t="str">
        <f t="shared" si="255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hidden="1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13000</v>
      </c>
      <c r="F2152" s="8">
        <f t="shared" si="250"/>
        <v>13000</v>
      </c>
      <c r="G2152" s="54">
        <f t="shared" si="251"/>
        <v>52000</v>
      </c>
      <c r="H2152" s="25" t="s">
        <v>2604</v>
      </c>
      <c r="I2152" s="25" t="s">
        <v>2605</v>
      </c>
      <c r="J2152" s="25">
        <v>4</v>
      </c>
      <c r="K2152" s="25">
        <v>0</v>
      </c>
      <c r="L2152" s="25">
        <f t="shared" si="252"/>
        <v>4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/>
      <c r="Y2152" s="25" t="str">
        <f t="shared" si="253"/>
        <v/>
      </c>
      <c r="Z2152" s="25" t="str">
        <f t="shared" si="254"/>
        <v/>
      </c>
      <c r="AA2152" s="25" t="str">
        <f t="shared" si="255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hidden="1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8500</v>
      </c>
      <c r="F2153" s="8">
        <f t="shared" si="250"/>
        <v>8500</v>
      </c>
      <c r="G2153" s="54">
        <f t="shared" si="251"/>
        <v>17000</v>
      </c>
      <c r="H2153" s="25" t="s">
        <v>2606</v>
      </c>
      <c r="I2153" s="25" t="s">
        <v>2607</v>
      </c>
      <c r="J2153" s="25">
        <v>2</v>
      </c>
      <c r="K2153" s="25">
        <v>2</v>
      </c>
      <c r="L2153" s="25">
        <f t="shared" si="252"/>
        <v>0</v>
      </c>
      <c r="M2153" s="25" t="s">
        <v>2608</v>
      </c>
      <c r="N2153" s="45">
        <v>45808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53"/>
        <v/>
      </c>
      <c r="Z2153" s="25" t="str">
        <f t="shared" si="254"/>
        <v>Saturday</v>
      </c>
      <c r="AA2153" s="25" t="str">
        <f t="shared" si="255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hidden="1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9000</v>
      </c>
      <c r="F2154" s="8">
        <f t="shared" si="250"/>
        <v>9000</v>
      </c>
      <c r="G2154" s="54">
        <f t="shared" si="251"/>
        <v>27000</v>
      </c>
      <c r="H2154" s="25" t="s">
        <v>2609</v>
      </c>
      <c r="I2154" s="25" t="s">
        <v>2610</v>
      </c>
      <c r="J2154" s="25">
        <v>3</v>
      </c>
      <c r="K2154" s="25">
        <v>3</v>
      </c>
      <c r="L2154" s="25">
        <f t="shared" si="252"/>
        <v>0</v>
      </c>
      <c r="M2154" s="25" t="s">
        <v>2608</v>
      </c>
      <c r="N2154" s="45">
        <v>45838</v>
      </c>
      <c r="O2154" s="54">
        <v>0</v>
      </c>
      <c r="P2154" s="25" t="s">
        <v>2608</v>
      </c>
      <c r="Q2154" s="25"/>
      <c r="R2154" s="25"/>
      <c r="S2154" s="3" t="s">
        <v>300</v>
      </c>
      <c r="T2154" s="55" t="s">
        <v>2608</v>
      </c>
      <c r="U2154" s="25" t="s">
        <v>2092</v>
      </c>
      <c r="V2154" s="25" t="e">
        <f>VLOOKUP(P2154,'Customer List'!B:C,2,)</f>
        <v>#N/A</v>
      </c>
      <c r="W2154" s="56"/>
      <c r="X2154" s="45"/>
      <c r="Y2154" s="25" t="str">
        <f t="shared" si="253"/>
        <v/>
      </c>
      <c r="Z2154" s="25" t="str">
        <f t="shared" si="254"/>
        <v>Monday</v>
      </c>
      <c r="AA2154" s="25" t="str">
        <f t="shared" si="255"/>
        <v/>
      </c>
      <c r="AB2154" s="25" t="str">
        <f>VLOOKUP(U2154,'Currency Sheet'!A:C,3,)</f>
        <v>INR</v>
      </c>
      <c r="AC2154" s="67" t="e">
        <f>VLOOKUP(P2154,'Customer List'!B:D,3,)</f>
        <v>#N/A</v>
      </c>
    </row>
    <row r="2155" spans="1:29" hidden="1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8500</v>
      </c>
      <c r="F2155" s="8">
        <f t="shared" si="250"/>
        <v>8500</v>
      </c>
      <c r="G2155" s="54">
        <f t="shared" si="251"/>
        <v>25500</v>
      </c>
      <c r="H2155" s="25" t="s">
        <v>2606</v>
      </c>
      <c r="I2155" s="25" t="s">
        <v>2607</v>
      </c>
      <c r="J2155" s="25">
        <v>3</v>
      </c>
      <c r="K2155" s="25">
        <v>0</v>
      </c>
      <c r="L2155" s="25">
        <f t="shared" si="252"/>
        <v>3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53"/>
        <v/>
      </c>
      <c r="Z2155" s="25" t="str">
        <f t="shared" si="254"/>
        <v/>
      </c>
      <c r="AA2155" s="25" t="str">
        <f t="shared" si="255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hidden="1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6500</v>
      </c>
      <c r="F2156" s="8">
        <f t="shared" si="250"/>
        <v>6500</v>
      </c>
      <c r="G2156" s="54">
        <f t="shared" si="251"/>
        <v>6500</v>
      </c>
      <c r="H2156" s="25" t="s">
        <v>2611</v>
      </c>
      <c r="I2156" s="25" t="s">
        <v>2612</v>
      </c>
      <c r="J2156" s="25">
        <v>1</v>
      </c>
      <c r="K2156" s="25">
        <v>0</v>
      </c>
      <c r="L2156" s="25">
        <f t="shared" si="252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53"/>
        <v/>
      </c>
      <c r="Z2156" s="25" t="str">
        <f t="shared" si="254"/>
        <v/>
      </c>
      <c r="AA2156" s="25" t="str">
        <f t="shared" si="255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hidden="1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8600</v>
      </c>
      <c r="F2157" s="8">
        <f t="shared" si="250"/>
        <v>8600</v>
      </c>
      <c r="G2157" s="54">
        <f t="shared" si="251"/>
        <v>8600</v>
      </c>
      <c r="H2157" s="25" t="s">
        <v>2613</v>
      </c>
      <c r="I2157" s="25" t="s">
        <v>2614</v>
      </c>
      <c r="J2157" s="25">
        <v>1</v>
      </c>
      <c r="K2157" s="25">
        <v>0</v>
      </c>
      <c r="L2157" s="25">
        <f t="shared" si="252"/>
        <v>1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53"/>
        <v/>
      </c>
      <c r="Z2157" s="25" t="str">
        <f t="shared" si="254"/>
        <v/>
      </c>
      <c r="AA2157" s="25" t="str">
        <f t="shared" si="255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hidden="1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50"/>
        <v>8500</v>
      </c>
      <c r="G2158" s="54">
        <f t="shared" si="251"/>
        <v>34000</v>
      </c>
      <c r="H2158" s="25" t="s">
        <v>2615</v>
      </c>
      <c r="I2158" s="25" t="s">
        <v>2616</v>
      </c>
      <c r="J2158" s="25">
        <v>4</v>
      </c>
      <c r="K2158" s="25">
        <v>0</v>
      </c>
      <c r="L2158" s="25">
        <f t="shared" si="252"/>
        <v>4</v>
      </c>
      <c r="M2158" s="25"/>
      <c r="N2158" s="45"/>
      <c r="O2158" s="54"/>
      <c r="P2158" s="25" t="s">
        <v>166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Lucknow</v>
      </c>
      <c r="W2158" s="56" t="s">
        <v>1149</v>
      </c>
      <c r="X2158" s="45"/>
      <c r="Y2158" s="25" t="str">
        <f t="shared" si="253"/>
        <v/>
      </c>
      <c r="Z2158" s="25" t="str">
        <f t="shared" si="254"/>
        <v/>
      </c>
      <c r="AA2158" s="25" t="str">
        <f t="shared" si="255"/>
        <v/>
      </c>
      <c r="AB2158" s="25" t="str">
        <f>VLOOKUP(U2158,'Currency Sheet'!A:C,3,)</f>
        <v>INR</v>
      </c>
      <c r="AC2158" s="67" t="str">
        <f>VLOOKUP(P2158,'Customer List'!B:D,3,)</f>
        <v>OutStation</v>
      </c>
    </row>
    <row r="2159" spans="1:29" hidden="1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50"/>
        <v>8500</v>
      </c>
      <c r="G2159" s="54">
        <f t="shared" si="251"/>
        <v>17000</v>
      </c>
      <c r="H2159" s="25" t="s">
        <v>2615</v>
      </c>
      <c r="I2159" s="25" t="s">
        <v>2616</v>
      </c>
      <c r="J2159" s="25">
        <v>2</v>
      </c>
      <c r="K2159" s="25">
        <v>2</v>
      </c>
      <c r="L2159" s="25">
        <f t="shared" si="252"/>
        <v>0</v>
      </c>
      <c r="M2159" s="25" t="s">
        <v>3557</v>
      </c>
      <c r="N2159" s="45">
        <v>45913</v>
      </c>
      <c r="O2159" s="54">
        <v>15300</v>
      </c>
      <c r="P2159" s="25" t="s">
        <v>1089</v>
      </c>
      <c r="Q2159" s="25" t="s">
        <v>637</v>
      </c>
      <c r="R2159" s="25" t="s">
        <v>725</v>
      </c>
      <c r="S2159" s="3" t="s">
        <v>300</v>
      </c>
      <c r="T2159" s="55"/>
      <c r="U2159" s="25" t="s">
        <v>2092</v>
      </c>
      <c r="V2159" s="25" t="str">
        <f>VLOOKUP(P2159,'Customer List'!B:C,2,)</f>
        <v>Delhi</v>
      </c>
      <c r="W2159" s="56"/>
      <c r="X2159" s="45"/>
      <c r="Y2159" s="25" t="str">
        <f t="shared" si="253"/>
        <v/>
      </c>
      <c r="Z2159" s="25" t="str">
        <f t="shared" si="254"/>
        <v>Saturday</v>
      </c>
      <c r="AA2159" s="25" t="str">
        <f t="shared" si="255"/>
        <v/>
      </c>
      <c r="AB2159" s="25" t="str">
        <f>VLOOKUP(U2159,'Currency Sheet'!A:C,3,)</f>
        <v>INR</v>
      </c>
      <c r="AC2159" s="67" t="str">
        <f>VLOOKUP(P2159,'Customer List'!B:D,3,)</f>
        <v>Local</v>
      </c>
    </row>
    <row r="2160" spans="1:29" hidden="1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8500</v>
      </c>
      <c r="F2160" s="8">
        <f t="shared" si="250"/>
        <v>8500</v>
      </c>
      <c r="G2160" s="54">
        <f t="shared" si="251"/>
        <v>17000</v>
      </c>
      <c r="H2160" s="25" t="s">
        <v>2617</v>
      </c>
      <c r="I2160" s="25" t="s">
        <v>2618</v>
      </c>
      <c r="J2160" s="25">
        <v>2</v>
      </c>
      <c r="K2160" s="25">
        <v>0</v>
      </c>
      <c r="L2160" s="25">
        <f t="shared" si="252"/>
        <v>2</v>
      </c>
      <c r="M2160" s="25"/>
      <c r="N2160" s="45"/>
      <c r="O2160" s="54"/>
      <c r="P2160" s="25" t="s">
        <v>1149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STOCK</v>
      </c>
      <c r="W2160" s="56" t="s">
        <v>1149</v>
      </c>
      <c r="X2160" s="45"/>
      <c r="Y2160" s="25" t="str">
        <f t="shared" si="253"/>
        <v/>
      </c>
      <c r="Z2160" s="25" t="str">
        <f t="shared" si="254"/>
        <v/>
      </c>
      <c r="AA2160" s="25" t="str">
        <f t="shared" si="255"/>
        <v/>
      </c>
      <c r="AB2160" s="25" t="str">
        <f>VLOOKUP(U2160,'Currency Sheet'!A:C,3,)</f>
        <v>INR</v>
      </c>
      <c r="AC2160" s="67" t="str">
        <f>VLOOKUP(P2160,'Customer List'!B:D,3,)</f>
        <v>STOCK</v>
      </c>
    </row>
    <row r="2161" spans="1:29" hidden="1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50"/>
        <v>9800</v>
      </c>
      <c r="G2161" s="54">
        <f t="shared" si="251"/>
        <v>9800</v>
      </c>
      <c r="H2161" s="25" t="s">
        <v>2619</v>
      </c>
      <c r="I2161" s="25" t="s">
        <v>2620</v>
      </c>
      <c r="J2161" s="25">
        <v>1</v>
      </c>
      <c r="K2161" s="25">
        <v>1</v>
      </c>
      <c r="L2161" s="25">
        <f t="shared" si="252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53"/>
        <v/>
      </c>
      <c r="Z2161" s="25" t="str">
        <f t="shared" si="254"/>
        <v/>
      </c>
      <c r="AA2161" s="25" t="str">
        <f t="shared" si="255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hidden="1" x14ac:dyDescent="0.25">
      <c r="A2162" s="25">
        <f t="shared" si="249"/>
        <v>2161</v>
      </c>
      <c r="B2162" s="25" t="s">
        <v>14</v>
      </c>
      <c r="C2162" s="45">
        <v>45808</v>
      </c>
      <c r="D2162" s="45">
        <v>45808</v>
      </c>
      <c r="E2162" s="8">
        <v>9800</v>
      </c>
      <c r="F2162" s="8">
        <f t="shared" si="250"/>
        <v>9800</v>
      </c>
      <c r="G2162" s="54">
        <f t="shared" si="251"/>
        <v>9800</v>
      </c>
      <c r="H2162" s="25" t="s">
        <v>2621</v>
      </c>
      <c r="I2162" s="25" t="s">
        <v>2622</v>
      </c>
      <c r="J2162" s="25">
        <v>1</v>
      </c>
      <c r="K2162" s="25">
        <v>1</v>
      </c>
      <c r="L2162" s="25">
        <f t="shared" si="252"/>
        <v>0</v>
      </c>
      <c r="M2162" s="25"/>
      <c r="N2162" s="45"/>
      <c r="O2162" s="54"/>
      <c r="P2162" s="25" t="s">
        <v>2585</v>
      </c>
      <c r="Q2162" s="25" t="s">
        <v>2078</v>
      </c>
      <c r="R2162" s="25" t="s">
        <v>638</v>
      </c>
      <c r="S2162" s="3" t="s">
        <v>300</v>
      </c>
      <c r="T2162" s="55"/>
      <c r="U2162" s="25" t="s">
        <v>2092</v>
      </c>
      <c r="V2162" s="25" t="e">
        <f>VLOOKUP(P2162,'Customer List'!B:C,2,)</f>
        <v>#N/A</v>
      </c>
      <c r="W2162" s="56"/>
      <c r="X2162" s="45"/>
      <c r="Y2162" s="25" t="str">
        <f t="shared" si="253"/>
        <v/>
      </c>
      <c r="Z2162" s="25" t="str">
        <f t="shared" si="254"/>
        <v/>
      </c>
      <c r="AA2162" s="25" t="str">
        <f t="shared" si="255"/>
        <v/>
      </c>
      <c r="AB2162" s="25" t="str">
        <f>VLOOKUP(U2162,'Currency Sheet'!A:C,3,)</f>
        <v>INR</v>
      </c>
      <c r="AC2162" s="67" t="e">
        <f>VLOOKUP(P2162,'Customer List'!B:D,3,)</f>
        <v>#N/A</v>
      </c>
    </row>
    <row r="2163" spans="1:29" hidden="1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30000</v>
      </c>
      <c r="F2163" s="8">
        <f t="shared" si="250"/>
        <v>30000</v>
      </c>
      <c r="G2163" s="54">
        <f t="shared" si="251"/>
        <v>30000</v>
      </c>
      <c r="H2163" s="25" t="s">
        <v>2624</v>
      </c>
      <c r="I2163" s="25" t="s">
        <v>2625</v>
      </c>
      <c r="J2163" s="25">
        <v>1</v>
      </c>
      <c r="K2163" s="25">
        <v>1</v>
      </c>
      <c r="L2163" s="25">
        <f t="shared" si="252"/>
        <v>0</v>
      </c>
      <c r="M2163" s="25" t="s">
        <v>2626</v>
      </c>
      <c r="N2163" s="45">
        <v>45848</v>
      </c>
      <c r="O2163" s="54">
        <v>38000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53"/>
        <v>0</v>
      </c>
      <c r="Z2163" s="25" t="str">
        <f t="shared" si="254"/>
        <v>Thursday</v>
      </c>
      <c r="AA2163" s="25" t="str">
        <f t="shared" si="255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hidden="1" x14ac:dyDescent="0.25">
      <c r="A2164" s="25">
        <f t="shared" si="249"/>
        <v>2163</v>
      </c>
      <c r="B2164" s="25" t="s">
        <v>2623</v>
      </c>
      <c r="C2164" s="45">
        <v>45840</v>
      </c>
      <c r="D2164" s="45">
        <v>45846</v>
      </c>
      <c r="E2164" s="8">
        <v>28000</v>
      </c>
      <c r="F2164" s="8">
        <f t="shared" si="250"/>
        <v>28000</v>
      </c>
      <c r="G2164" s="54">
        <f t="shared" si="251"/>
        <v>28000</v>
      </c>
      <c r="H2164" s="25" t="s">
        <v>2627</v>
      </c>
      <c r="I2164" s="25" t="s">
        <v>2628</v>
      </c>
      <c r="J2164" s="25">
        <v>1</v>
      </c>
      <c r="K2164" s="25">
        <v>1</v>
      </c>
      <c r="L2164" s="25">
        <f t="shared" si="252"/>
        <v>0</v>
      </c>
      <c r="M2164" s="25" t="s">
        <v>2626</v>
      </c>
      <c r="N2164" s="45">
        <v>45848</v>
      </c>
      <c r="O2164" s="54">
        <v>37000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45848</v>
      </c>
      <c r="Y2164" s="25">
        <f t="shared" si="253"/>
        <v>0</v>
      </c>
      <c r="Z2164" s="25" t="str">
        <f t="shared" si="254"/>
        <v>Thursday</v>
      </c>
      <c r="AA2164" s="25" t="str">
        <f t="shared" si="255"/>
        <v>Thursday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hidden="1" x14ac:dyDescent="0.25">
      <c r="A2165" s="25">
        <f t="shared" ref="A2165:A2228" si="256">A2164+1</f>
        <v>2164</v>
      </c>
      <c r="B2165" s="25" t="s">
        <v>2629</v>
      </c>
      <c r="C2165" s="45">
        <v>45855</v>
      </c>
      <c r="D2165" s="45">
        <v>45862</v>
      </c>
      <c r="E2165" s="8">
        <v>30000</v>
      </c>
      <c r="F2165" s="8">
        <f t="shared" ref="F2165:F2228" si="257">IF(AB2165="DOLLAR",E2165*88,E2165)</f>
        <v>30000</v>
      </c>
      <c r="G2165" s="54">
        <f t="shared" ref="G2165:G2228" si="258">F2165*J2165</f>
        <v>30000</v>
      </c>
      <c r="H2165" s="25" t="s">
        <v>2630</v>
      </c>
      <c r="I2165" s="25" t="s">
        <v>2631</v>
      </c>
      <c r="J2165" s="25">
        <v>1</v>
      </c>
      <c r="K2165" s="25">
        <v>1</v>
      </c>
      <c r="L2165" s="25">
        <f t="shared" ref="L2165:L2228" si="259">J2165-K2165</f>
        <v>0</v>
      </c>
      <c r="M2165" s="25" t="s">
        <v>2632</v>
      </c>
      <c r="N2165" s="45">
        <v>45866</v>
      </c>
      <c r="O2165" s="54">
        <v>38000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53"/>
        <v>0</v>
      </c>
      <c r="Z2165" s="25" t="str">
        <f t="shared" si="254"/>
        <v>Monday</v>
      </c>
      <c r="AA2165" s="25" t="str">
        <f t="shared" si="255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hidden="1" x14ac:dyDescent="0.25">
      <c r="A2166" s="25">
        <f t="shared" si="256"/>
        <v>2165</v>
      </c>
      <c r="B2166" s="25" t="s">
        <v>2629</v>
      </c>
      <c r="C2166" s="45">
        <v>45855</v>
      </c>
      <c r="D2166" s="45">
        <v>45862</v>
      </c>
      <c r="E2166" s="8">
        <v>7920</v>
      </c>
      <c r="F2166" s="8">
        <f t="shared" si="257"/>
        <v>7920</v>
      </c>
      <c r="G2166" s="54">
        <f t="shared" si="25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59"/>
        <v>0</v>
      </c>
      <c r="M2166" s="25" t="s">
        <v>2635</v>
      </c>
      <c r="N2166" s="45">
        <v>45866</v>
      </c>
      <c r="O2166" s="54">
        <v>23400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45866</v>
      </c>
      <c r="Y2166" s="25">
        <f t="shared" ref="Y2166:Y2229" si="260">IF(X2166="", "", X2166-N2166)</f>
        <v>0</v>
      </c>
      <c r="Z2166" s="25" t="str">
        <f t="shared" ref="Z2166:Z2229" si="261">IF(N2166="", "", TEXT(N2166, "dddd"))</f>
        <v>Monday</v>
      </c>
      <c r="AA2166" s="25" t="str">
        <f t="shared" ref="AA2166:AA2229" si="262">IF(X2166="", "", TEXT(X2166, "dddd"))</f>
        <v>Monday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hidden="1" x14ac:dyDescent="0.25">
      <c r="A2167" s="25">
        <f t="shared" si="256"/>
        <v>2166</v>
      </c>
      <c r="B2167" s="25" t="s">
        <v>2636</v>
      </c>
      <c r="C2167" s="45">
        <v>45855</v>
      </c>
      <c r="D2167" s="45">
        <v>45862</v>
      </c>
      <c r="E2167" s="8">
        <v>7920</v>
      </c>
      <c r="F2167" s="8">
        <f t="shared" si="257"/>
        <v>7920</v>
      </c>
      <c r="G2167" s="54">
        <f t="shared" si="258"/>
        <v>15840</v>
      </c>
      <c r="H2167" s="25" t="s">
        <v>2633</v>
      </c>
      <c r="I2167" s="25" t="s">
        <v>2634</v>
      </c>
      <c r="J2167" s="25">
        <v>2</v>
      </c>
      <c r="K2167" s="25">
        <v>2</v>
      </c>
      <c r="L2167" s="25">
        <f t="shared" si="259"/>
        <v>0</v>
      </c>
      <c r="M2167" s="25" t="s">
        <v>2637</v>
      </c>
      <c r="N2167" s="45">
        <v>45869</v>
      </c>
      <c r="O2167" s="54">
        <v>19008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60"/>
        <v>0</v>
      </c>
      <c r="Z2167" s="25" t="str">
        <f t="shared" si="261"/>
        <v>Thursday</v>
      </c>
      <c r="AA2167" s="25" t="str">
        <f t="shared" si="262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hidden="1" x14ac:dyDescent="0.25">
      <c r="A2168" s="25">
        <f t="shared" si="256"/>
        <v>2167</v>
      </c>
      <c r="B2168" s="25" t="s">
        <v>2636</v>
      </c>
      <c r="C2168" s="45">
        <v>45855</v>
      </c>
      <c r="D2168" s="45">
        <v>45862</v>
      </c>
      <c r="E2168" s="8">
        <v>9400</v>
      </c>
      <c r="F2168" s="8">
        <f t="shared" si="257"/>
        <v>9400</v>
      </c>
      <c r="G2168" s="54">
        <f t="shared" si="258"/>
        <v>18800</v>
      </c>
      <c r="H2168" s="25" t="s">
        <v>2639</v>
      </c>
      <c r="I2168" s="25" t="s">
        <v>2640</v>
      </c>
      <c r="J2168" s="25">
        <v>2</v>
      </c>
      <c r="K2168" s="25">
        <v>2</v>
      </c>
      <c r="L2168" s="25">
        <f t="shared" si="259"/>
        <v>0</v>
      </c>
      <c r="M2168" s="25" t="s">
        <v>2637</v>
      </c>
      <c r="N2168" s="45">
        <v>45869</v>
      </c>
      <c r="O2168" s="54">
        <v>22559.94</v>
      </c>
      <c r="P2168" s="25" t="s">
        <v>50</v>
      </c>
      <c r="Q2168" s="25" t="s">
        <v>637</v>
      </c>
      <c r="R2168" s="25" t="s">
        <v>638</v>
      </c>
      <c r="S2168" s="3" t="s">
        <v>300</v>
      </c>
      <c r="T2168" s="55" t="s">
        <v>2638</v>
      </c>
      <c r="U2168" s="25" t="s">
        <v>2092</v>
      </c>
      <c r="V2168" s="25" t="str">
        <f>VLOOKUP(P2168,'Customer List'!B:C,2,)</f>
        <v>Delhi</v>
      </c>
      <c r="W2168" s="56"/>
      <c r="X2168" s="45">
        <v>45869</v>
      </c>
      <c r="Y2168" s="25">
        <f t="shared" si="260"/>
        <v>0</v>
      </c>
      <c r="Z2168" s="25" t="str">
        <f t="shared" si="261"/>
        <v>Thursday</v>
      </c>
      <c r="AA2168" s="25" t="str">
        <f t="shared" si="262"/>
        <v>Thursday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hidden="1" x14ac:dyDescent="0.25">
      <c r="A2169" s="25">
        <f t="shared" si="256"/>
        <v>2168</v>
      </c>
      <c r="B2169" s="25" t="s">
        <v>2636</v>
      </c>
      <c r="C2169" s="45">
        <v>45855</v>
      </c>
      <c r="D2169" s="45">
        <v>45862</v>
      </c>
      <c r="E2169" s="8">
        <v>9500</v>
      </c>
      <c r="F2169" s="8">
        <f t="shared" si="257"/>
        <v>9500</v>
      </c>
      <c r="G2169" s="54">
        <f t="shared" si="258"/>
        <v>9500</v>
      </c>
      <c r="H2169" s="25" t="s">
        <v>2641</v>
      </c>
      <c r="I2169" s="25" t="s">
        <v>2642</v>
      </c>
      <c r="J2169" s="25">
        <v>1</v>
      </c>
      <c r="K2169" s="25">
        <v>1</v>
      </c>
      <c r="L2169" s="25">
        <f t="shared" si="259"/>
        <v>0</v>
      </c>
      <c r="M2169" s="25" t="s">
        <v>2643</v>
      </c>
      <c r="N2169" s="45">
        <v>45866</v>
      </c>
      <c r="O2169" s="54">
        <v>17100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45866</v>
      </c>
      <c r="Y2169" s="25">
        <f t="shared" si="260"/>
        <v>0</v>
      </c>
      <c r="Z2169" s="25" t="str">
        <f t="shared" si="261"/>
        <v>Monday</v>
      </c>
      <c r="AA2169" s="25" t="str">
        <f t="shared" si="262"/>
        <v>Monday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hidden="1" x14ac:dyDescent="0.25">
      <c r="A2170" s="25">
        <f t="shared" si="256"/>
        <v>2169</v>
      </c>
      <c r="B2170" s="25" t="s">
        <v>2644</v>
      </c>
      <c r="C2170" s="45">
        <v>45863</v>
      </c>
      <c r="D2170" s="45">
        <v>45873</v>
      </c>
      <c r="E2170" s="8">
        <v>7000</v>
      </c>
      <c r="F2170" s="8">
        <f t="shared" si="257"/>
        <v>7000</v>
      </c>
      <c r="G2170" s="54">
        <f t="shared" si="258"/>
        <v>14000</v>
      </c>
      <c r="H2170" s="25" t="s">
        <v>2645</v>
      </c>
      <c r="I2170" s="25" t="s">
        <v>2646</v>
      </c>
      <c r="J2170" s="25">
        <v>2</v>
      </c>
      <c r="K2170" s="25">
        <v>2</v>
      </c>
      <c r="L2170" s="25">
        <f t="shared" si="259"/>
        <v>0</v>
      </c>
      <c r="M2170" s="25" t="s">
        <v>2647</v>
      </c>
      <c r="N2170" s="45">
        <v>45877</v>
      </c>
      <c r="O2170" s="54">
        <v>16200</v>
      </c>
      <c r="P2170" s="25" t="s">
        <v>17</v>
      </c>
      <c r="Q2170" s="25" t="s">
        <v>637</v>
      </c>
      <c r="R2170" s="25" t="s">
        <v>638</v>
      </c>
      <c r="S2170" s="3" t="s">
        <v>300</v>
      </c>
      <c r="T2170" s="55"/>
      <c r="U2170" s="25" t="s">
        <v>2092</v>
      </c>
      <c r="V2170" s="25" t="str">
        <f>VLOOKUP(P2170,'Customer List'!B:C,2,)</f>
        <v>Delhi</v>
      </c>
      <c r="W2170" s="56"/>
      <c r="X2170" s="45">
        <v>45877</v>
      </c>
      <c r="Y2170" s="25">
        <f t="shared" si="260"/>
        <v>0</v>
      </c>
      <c r="Z2170" s="25" t="str">
        <f t="shared" si="261"/>
        <v>Friday</v>
      </c>
      <c r="AA2170" s="25" t="str">
        <f t="shared" si="262"/>
        <v>Friday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hidden="1" x14ac:dyDescent="0.25">
      <c r="A2171" s="25">
        <f t="shared" si="256"/>
        <v>2170</v>
      </c>
      <c r="B2171" s="25" t="s">
        <v>2648</v>
      </c>
      <c r="C2171" s="45">
        <v>45868</v>
      </c>
      <c r="D2171" s="45">
        <v>45873</v>
      </c>
      <c r="E2171" s="8">
        <v>9000</v>
      </c>
      <c r="F2171" s="8">
        <f t="shared" si="257"/>
        <v>9000</v>
      </c>
      <c r="G2171" s="54">
        <f t="shared" si="258"/>
        <v>9000</v>
      </c>
      <c r="H2171" s="25" t="s">
        <v>2609</v>
      </c>
      <c r="I2171" s="25" t="s">
        <v>2649</v>
      </c>
      <c r="J2171" s="25">
        <v>1</v>
      </c>
      <c r="K2171" s="25"/>
      <c r="L2171" s="25">
        <f t="shared" si="259"/>
        <v>1</v>
      </c>
      <c r="M2171" s="25"/>
      <c r="N2171" s="45"/>
      <c r="O2171" s="54"/>
      <c r="P2171" s="25" t="s">
        <v>1149</v>
      </c>
      <c r="Q2171" s="25"/>
      <c r="R2171" s="25"/>
      <c r="S2171" s="3" t="s">
        <v>300</v>
      </c>
      <c r="T2171" s="55"/>
      <c r="U2171" s="25" t="s">
        <v>2092</v>
      </c>
      <c r="V2171" s="25" t="str">
        <f>VLOOKUP(P2171,'Customer List'!B:C,2,)</f>
        <v>STOCK</v>
      </c>
      <c r="W2171" s="56" t="s">
        <v>1149</v>
      </c>
      <c r="X2171" s="45"/>
      <c r="Y2171" s="25" t="str">
        <f t="shared" si="260"/>
        <v/>
      </c>
      <c r="Z2171" s="25" t="str">
        <f t="shared" si="261"/>
        <v/>
      </c>
      <c r="AA2171" s="25" t="str">
        <f t="shared" si="262"/>
        <v/>
      </c>
      <c r="AB2171" s="25" t="str">
        <f>VLOOKUP(U2171,'Currency Sheet'!A:C,3,)</f>
        <v>INR</v>
      </c>
      <c r="AC2171" s="67" t="str">
        <f>VLOOKUP(P2171,'Customer List'!B:D,3,)</f>
        <v>STOCK</v>
      </c>
    </row>
    <row r="2172" spans="1:29" hidden="1" x14ac:dyDescent="0.25">
      <c r="A2172" s="25">
        <f t="shared" si="256"/>
        <v>2171</v>
      </c>
      <c r="B2172" s="25" t="s">
        <v>2650</v>
      </c>
      <c r="C2172" s="45">
        <v>45869</v>
      </c>
      <c r="D2172" s="45">
        <v>45875</v>
      </c>
      <c r="E2172" s="8">
        <v>16000</v>
      </c>
      <c r="F2172" s="8">
        <f t="shared" si="257"/>
        <v>16000</v>
      </c>
      <c r="G2172" s="54">
        <f t="shared" si="258"/>
        <v>16000</v>
      </c>
      <c r="H2172" s="25" t="s">
        <v>2651</v>
      </c>
      <c r="I2172" s="25" t="s">
        <v>2652</v>
      </c>
      <c r="J2172" s="25">
        <v>1</v>
      </c>
      <c r="K2172" s="25">
        <v>1</v>
      </c>
      <c r="L2172" s="25">
        <f t="shared" si="259"/>
        <v>0</v>
      </c>
      <c r="M2172" s="25" t="s">
        <v>2653</v>
      </c>
      <c r="N2172" s="45">
        <v>45877</v>
      </c>
      <c r="O2172" s="54">
        <v>18200</v>
      </c>
      <c r="P2172" s="25" t="s">
        <v>2654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e">
        <f>VLOOKUP(P2172,'Customer List'!B:C,2,)</f>
        <v>#N/A</v>
      </c>
      <c r="W2172" s="56"/>
      <c r="X2172" s="45">
        <v>45877</v>
      </c>
      <c r="Y2172" s="25">
        <f t="shared" si="260"/>
        <v>0</v>
      </c>
      <c r="Z2172" s="25" t="str">
        <f t="shared" si="261"/>
        <v>Friday</v>
      </c>
      <c r="AA2172" s="25" t="str">
        <f t="shared" si="262"/>
        <v>Friday</v>
      </c>
      <c r="AB2172" s="25" t="str">
        <f>VLOOKUP(U2172,'Currency Sheet'!A:C,3,)</f>
        <v>INR</v>
      </c>
      <c r="AC2172" s="67" t="e">
        <f>VLOOKUP(P2172,'Customer List'!B:D,3,)</f>
        <v>#N/A</v>
      </c>
    </row>
    <row r="2173" spans="1:29" hidden="1" x14ac:dyDescent="0.25">
      <c r="A2173" s="25">
        <f t="shared" si="256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si="257"/>
        <v>2390</v>
      </c>
      <c r="G2173" s="54">
        <f t="shared" si="258"/>
        <v>43020</v>
      </c>
      <c r="H2173" s="25">
        <v>16532</v>
      </c>
      <c r="I2173" s="25" t="s">
        <v>2580</v>
      </c>
      <c r="J2173" s="25">
        <v>18</v>
      </c>
      <c r="K2173" s="25"/>
      <c r="L2173" s="25">
        <f t="shared" si="259"/>
        <v>18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60"/>
        <v/>
      </c>
      <c r="Z2173" s="25" t="str">
        <f t="shared" si="261"/>
        <v/>
      </c>
      <c r="AA2173" s="25" t="str">
        <f t="shared" si="262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hidden="1" x14ac:dyDescent="0.25">
      <c r="A2174" s="25">
        <f t="shared" si="256"/>
        <v>2173</v>
      </c>
      <c r="B2174" s="25" t="s">
        <v>2655</v>
      </c>
      <c r="C2174" s="45">
        <v>45877</v>
      </c>
      <c r="D2174" s="45">
        <v>45883</v>
      </c>
      <c r="E2174" s="8">
        <v>2390</v>
      </c>
      <c r="F2174" s="8">
        <f t="shared" si="257"/>
        <v>2390</v>
      </c>
      <c r="G2174" s="54">
        <f t="shared" si="258"/>
        <v>4780</v>
      </c>
      <c r="H2174" s="25">
        <v>16532</v>
      </c>
      <c r="I2174" s="25" t="s">
        <v>2580</v>
      </c>
      <c r="J2174" s="25">
        <v>2</v>
      </c>
      <c r="K2174" s="25">
        <v>2</v>
      </c>
      <c r="L2174" s="25">
        <f t="shared" si="259"/>
        <v>0</v>
      </c>
      <c r="M2174" s="25" t="s">
        <v>3728</v>
      </c>
      <c r="N2174" s="45">
        <v>45924</v>
      </c>
      <c r="O2174" s="54">
        <v>0</v>
      </c>
      <c r="P2174" s="25" t="s">
        <v>131</v>
      </c>
      <c r="Q2174" s="25" t="s">
        <v>2078</v>
      </c>
      <c r="R2174" s="25" t="s">
        <v>638</v>
      </c>
      <c r="S2174" s="3" t="s">
        <v>300</v>
      </c>
      <c r="T2174" s="55"/>
      <c r="U2174" s="25" t="s">
        <v>2092</v>
      </c>
      <c r="V2174" s="25" t="str">
        <f>VLOOKUP(P2174,'Customer List'!B:C,2,)</f>
        <v>Delhi</v>
      </c>
      <c r="W2174" s="56"/>
      <c r="X2174" s="45"/>
      <c r="Y2174" s="25" t="str">
        <f t="shared" si="260"/>
        <v/>
      </c>
      <c r="Z2174" s="25" t="str">
        <f t="shared" si="261"/>
        <v>Wednesday</v>
      </c>
      <c r="AA2174" s="25" t="str">
        <f t="shared" si="262"/>
        <v/>
      </c>
      <c r="AB2174" s="25" t="str">
        <f>VLOOKUP(U2174,'Currency Sheet'!A:C,3,)</f>
        <v>INR</v>
      </c>
      <c r="AC2174" s="67" t="str">
        <f>VLOOKUP(P2174,'Customer List'!B:D,3,)</f>
        <v>Local</v>
      </c>
    </row>
    <row r="2175" spans="1:29" hidden="1" x14ac:dyDescent="0.25">
      <c r="A2175" s="25">
        <f t="shared" si="256"/>
        <v>2174</v>
      </c>
      <c r="B2175" s="25" t="s">
        <v>2655</v>
      </c>
      <c r="C2175" s="45">
        <v>45877</v>
      </c>
      <c r="D2175" s="45">
        <v>45883</v>
      </c>
      <c r="E2175" s="8">
        <v>6500</v>
      </c>
      <c r="F2175" s="8">
        <f t="shared" si="257"/>
        <v>6500</v>
      </c>
      <c r="G2175" s="54">
        <f t="shared" si="258"/>
        <v>26000</v>
      </c>
      <c r="H2175" s="25" t="s">
        <v>2611</v>
      </c>
      <c r="I2175" s="25" t="s">
        <v>4742</v>
      </c>
      <c r="J2175" s="25">
        <v>4</v>
      </c>
      <c r="K2175" s="25"/>
      <c r="L2175" s="25">
        <f t="shared" si="259"/>
        <v>4</v>
      </c>
      <c r="M2175" s="25"/>
      <c r="N2175" s="45"/>
      <c r="O2175" s="54"/>
      <c r="P2175" s="25" t="s">
        <v>1149</v>
      </c>
      <c r="Q2175" s="25"/>
      <c r="R2175" s="25"/>
      <c r="S2175" s="3" t="s">
        <v>300</v>
      </c>
      <c r="T2175" s="55"/>
      <c r="U2175" s="25" t="s">
        <v>2092</v>
      </c>
      <c r="V2175" s="25" t="str">
        <f>VLOOKUP(P2175,'Customer List'!B:C,2,)</f>
        <v>STOCK</v>
      </c>
      <c r="W2175" s="56" t="s">
        <v>1149</v>
      </c>
      <c r="X2175" s="45"/>
      <c r="Y2175" s="25" t="str">
        <f t="shared" si="260"/>
        <v/>
      </c>
      <c r="Z2175" s="25" t="str">
        <f t="shared" si="261"/>
        <v/>
      </c>
      <c r="AA2175" s="25" t="str">
        <f t="shared" si="262"/>
        <v/>
      </c>
      <c r="AB2175" s="25" t="str">
        <f>VLOOKUP(U2175,'Currency Sheet'!A:C,3,)</f>
        <v>INR</v>
      </c>
      <c r="AC2175" s="67" t="str">
        <f>VLOOKUP(P2175,'Customer List'!B:D,3,)</f>
        <v>STOCK</v>
      </c>
    </row>
    <row r="2176" spans="1:29" hidden="1" x14ac:dyDescent="0.25">
      <c r="A2176" s="25">
        <f t="shared" si="256"/>
        <v>2175</v>
      </c>
      <c r="B2176" s="25" t="s">
        <v>2657</v>
      </c>
      <c r="C2176" s="45">
        <v>45888</v>
      </c>
      <c r="D2176" s="45">
        <v>45896</v>
      </c>
      <c r="E2176" s="8">
        <v>156</v>
      </c>
      <c r="F2176" s="8">
        <f t="shared" si="257"/>
        <v>13728</v>
      </c>
      <c r="G2176" s="54">
        <f t="shared" si="258"/>
        <v>13728</v>
      </c>
      <c r="H2176" s="25" t="s">
        <v>2658</v>
      </c>
      <c r="I2176" s="25"/>
      <c r="J2176" s="25">
        <v>1</v>
      </c>
      <c r="K2176" s="25">
        <v>1</v>
      </c>
      <c r="L2176" s="25">
        <f t="shared" si="259"/>
        <v>0</v>
      </c>
      <c r="M2176" s="25" t="s">
        <v>2749</v>
      </c>
      <c r="N2176" s="45">
        <v>45896</v>
      </c>
      <c r="O2176" s="54">
        <v>17550</v>
      </c>
      <c r="P2176" s="25" t="s">
        <v>277</v>
      </c>
      <c r="Q2176" s="25">
        <v>58154916606</v>
      </c>
      <c r="R2176" s="25" t="s">
        <v>41</v>
      </c>
      <c r="S2176" s="3" t="s">
        <v>300</v>
      </c>
      <c r="T2176" s="55"/>
      <c r="U2176" s="25" t="s">
        <v>2792</v>
      </c>
      <c r="V2176" s="25" t="str">
        <f>VLOOKUP(P2176,'Customer List'!B:C,2,)</f>
        <v>Pune</v>
      </c>
      <c r="W2176" s="56"/>
      <c r="X2176" s="45">
        <v>45897</v>
      </c>
      <c r="Y2176" s="25">
        <f t="shared" si="260"/>
        <v>1</v>
      </c>
      <c r="Z2176" s="25" t="str">
        <f t="shared" si="261"/>
        <v>Wednesday</v>
      </c>
      <c r="AA2176" s="25" t="str">
        <f t="shared" si="262"/>
        <v>Thursday</v>
      </c>
      <c r="AB2176" s="25" t="str">
        <f>VLOOKUP(U2176,'Currency Sheet'!A:C,3,)</f>
        <v>DOLLAR</v>
      </c>
      <c r="AC2176" s="67" t="str">
        <f>VLOOKUP(P2176,'Customer List'!B:D,3,)</f>
        <v>OutStation</v>
      </c>
    </row>
    <row r="2177" spans="1:29" hidden="1" x14ac:dyDescent="0.25">
      <c r="A2177" s="25">
        <f t="shared" si="256"/>
        <v>2176</v>
      </c>
      <c r="B2177" s="25" t="s">
        <v>2657</v>
      </c>
      <c r="C2177" s="45">
        <v>45888</v>
      </c>
      <c r="D2177" s="45">
        <v>45896</v>
      </c>
      <c r="E2177" s="8">
        <v>0</v>
      </c>
      <c r="F2177" s="8">
        <f t="shared" si="257"/>
        <v>0</v>
      </c>
      <c r="G2177" s="54">
        <f t="shared" si="258"/>
        <v>0</v>
      </c>
      <c r="H2177" s="25" t="s">
        <v>2659</v>
      </c>
      <c r="I2177" s="25" t="s">
        <v>4743</v>
      </c>
      <c r="J2177" s="25">
        <v>5</v>
      </c>
      <c r="K2177" s="25"/>
      <c r="L2177" s="25">
        <f t="shared" si="259"/>
        <v>5</v>
      </c>
      <c r="M2177" s="25"/>
      <c r="N2177" s="45"/>
      <c r="O2177" s="54"/>
      <c r="P2177" s="25" t="s">
        <v>3437</v>
      </c>
      <c r="Q2177" s="25"/>
      <c r="R2177" s="25"/>
      <c r="S2177" s="3">
        <v>4</v>
      </c>
      <c r="T2177" s="55" t="s">
        <v>606</v>
      </c>
      <c r="U2177" s="25" t="s">
        <v>2792</v>
      </c>
      <c r="V2177" s="25" t="str">
        <f>VLOOKUP(P2177,'Customer List'!B:C,2,)</f>
        <v>delhi</v>
      </c>
      <c r="W2177" s="56" t="s">
        <v>606</v>
      </c>
      <c r="X2177" s="45"/>
      <c r="Y2177" s="25" t="str">
        <f t="shared" si="260"/>
        <v/>
      </c>
      <c r="Z2177" s="25" t="str">
        <f t="shared" si="261"/>
        <v/>
      </c>
      <c r="AA2177" s="25" t="str">
        <f t="shared" si="262"/>
        <v/>
      </c>
      <c r="AB2177" s="25" t="str">
        <f>VLOOKUP(U2177,'Currency Sheet'!A:C,3,)</f>
        <v>DOLLAR</v>
      </c>
      <c r="AC2177" s="67" t="str">
        <f>VLOOKUP(P2177,'Customer List'!B:D,3,)</f>
        <v>Local</v>
      </c>
    </row>
    <row r="2178" spans="1:29" hidden="1" x14ac:dyDescent="0.25">
      <c r="A2178" s="25">
        <f t="shared" si="256"/>
        <v>2177</v>
      </c>
      <c r="B2178" s="25" t="s">
        <v>14</v>
      </c>
      <c r="C2178" s="45">
        <v>45808</v>
      </c>
      <c r="D2178" s="45">
        <v>45808</v>
      </c>
      <c r="E2178" s="8">
        <v>0</v>
      </c>
      <c r="F2178" s="8">
        <f t="shared" si="257"/>
        <v>0</v>
      </c>
      <c r="G2178" s="54">
        <f t="shared" si="258"/>
        <v>0</v>
      </c>
      <c r="H2178" s="25">
        <v>814326</v>
      </c>
      <c r="I2178" s="25" t="s">
        <v>2660</v>
      </c>
      <c r="J2178" s="25">
        <v>2</v>
      </c>
      <c r="K2178" s="25"/>
      <c r="L2178" s="25">
        <f t="shared" si="259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60"/>
        <v/>
      </c>
      <c r="Z2178" s="25" t="str">
        <f t="shared" si="261"/>
        <v/>
      </c>
      <c r="AA2178" s="25" t="str">
        <f t="shared" si="262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hidden="1" x14ac:dyDescent="0.25">
      <c r="A2179" s="25">
        <f t="shared" si="256"/>
        <v>2178</v>
      </c>
      <c r="B2179" s="25" t="s">
        <v>14</v>
      </c>
      <c r="C2179" s="45">
        <v>45808</v>
      </c>
      <c r="D2179" s="45">
        <v>45808</v>
      </c>
      <c r="E2179" s="8">
        <v>1320</v>
      </c>
      <c r="F2179" s="8">
        <f t="shared" si="257"/>
        <v>1320</v>
      </c>
      <c r="G2179" s="54">
        <f t="shared" si="258"/>
        <v>2640</v>
      </c>
      <c r="H2179" s="25">
        <v>194825</v>
      </c>
      <c r="I2179" s="25" t="s">
        <v>2661</v>
      </c>
      <c r="J2179" s="25">
        <v>2</v>
      </c>
      <c r="K2179" s="25"/>
      <c r="L2179" s="25">
        <f t="shared" si="259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60"/>
        <v/>
      </c>
      <c r="Z2179" s="25" t="str">
        <f t="shared" si="261"/>
        <v/>
      </c>
      <c r="AA2179" s="25" t="str">
        <f t="shared" si="262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hidden="1" x14ac:dyDescent="0.25">
      <c r="A2180" s="25">
        <f t="shared" si="256"/>
        <v>2179</v>
      </c>
      <c r="B2180" s="25" t="s">
        <v>14</v>
      </c>
      <c r="C2180" s="45">
        <v>45808</v>
      </c>
      <c r="D2180" s="45">
        <v>45808</v>
      </c>
      <c r="E2180" s="8">
        <v>3266.4</v>
      </c>
      <c r="F2180" s="8">
        <f t="shared" si="257"/>
        <v>3266.4</v>
      </c>
      <c r="G2180" s="54">
        <f t="shared" si="258"/>
        <v>6532.8</v>
      </c>
      <c r="H2180" s="25">
        <v>104772</v>
      </c>
      <c r="I2180" s="25" t="s">
        <v>2662</v>
      </c>
      <c r="J2180" s="25">
        <v>2</v>
      </c>
      <c r="K2180" s="25"/>
      <c r="L2180" s="25">
        <f t="shared" si="259"/>
        <v>2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60"/>
        <v/>
      </c>
      <c r="Z2180" s="25" t="str">
        <f t="shared" si="261"/>
        <v/>
      </c>
      <c r="AA2180" s="25" t="str">
        <f t="shared" si="262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hidden="1" x14ac:dyDescent="0.25">
      <c r="A2181" s="25">
        <f t="shared" si="256"/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si="257"/>
        <v>0</v>
      </c>
      <c r="G2181" s="54">
        <f t="shared" si="258"/>
        <v>0</v>
      </c>
      <c r="H2181" s="25">
        <v>100570</v>
      </c>
      <c r="I2181" s="25" t="s">
        <v>2663</v>
      </c>
      <c r="J2181" s="25">
        <v>1</v>
      </c>
      <c r="K2181" s="25"/>
      <c r="L2181" s="25">
        <f t="shared" si="259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0"/>
        <v/>
      </c>
      <c r="Z2181" s="25" t="str">
        <f t="shared" si="261"/>
        <v/>
      </c>
      <c r="AA2181" s="25" t="str">
        <f t="shared" si="262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hidden="1" x14ac:dyDescent="0.25">
      <c r="A2182" s="25">
        <f t="shared" si="256"/>
        <v>2181</v>
      </c>
      <c r="B2182" s="25" t="s">
        <v>14</v>
      </c>
      <c r="C2182" s="45">
        <v>45808</v>
      </c>
      <c r="D2182" s="45">
        <v>45808</v>
      </c>
      <c r="E2182" s="8">
        <v>0</v>
      </c>
      <c r="F2182" s="8">
        <f t="shared" si="257"/>
        <v>0</v>
      </c>
      <c r="G2182" s="54">
        <f t="shared" si="258"/>
        <v>0</v>
      </c>
      <c r="H2182" s="25">
        <v>152574</v>
      </c>
      <c r="I2182" s="25" t="s">
        <v>2664</v>
      </c>
      <c r="J2182" s="25">
        <v>1</v>
      </c>
      <c r="K2182" s="25"/>
      <c r="L2182" s="25">
        <f t="shared" si="259"/>
        <v>1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0"/>
        <v/>
      </c>
      <c r="Z2182" s="25" t="str">
        <f t="shared" si="261"/>
        <v/>
      </c>
      <c r="AA2182" s="25" t="str">
        <f t="shared" si="262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hidden="1" x14ac:dyDescent="0.25">
      <c r="A2183" s="25">
        <f t="shared" si="256"/>
        <v>2182</v>
      </c>
      <c r="B2183" s="25" t="s">
        <v>14</v>
      </c>
      <c r="C2183" s="45">
        <v>45808</v>
      </c>
      <c r="D2183" s="45">
        <v>45808</v>
      </c>
      <c r="E2183" s="8">
        <v>3811.2</v>
      </c>
      <c r="F2183" s="8">
        <f t="shared" si="257"/>
        <v>3811.2</v>
      </c>
      <c r="G2183" s="54">
        <f t="shared" si="258"/>
        <v>15244.8</v>
      </c>
      <c r="H2183" s="25">
        <v>193982</v>
      </c>
      <c r="I2183" s="25" t="s">
        <v>2665</v>
      </c>
      <c r="J2183" s="25">
        <v>4</v>
      </c>
      <c r="K2183" s="25"/>
      <c r="L2183" s="25">
        <f t="shared" si="259"/>
        <v>4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60"/>
        <v/>
      </c>
      <c r="Z2183" s="25" t="str">
        <f t="shared" si="261"/>
        <v/>
      </c>
      <c r="AA2183" s="25" t="str">
        <f t="shared" si="262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hidden="1" x14ac:dyDescent="0.25">
      <c r="A2184" s="25">
        <f t="shared" si="256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57"/>
        <v>1252.3</v>
      </c>
      <c r="G2184" s="54">
        <f t="shared" si="258"/>
        <v>1252.3</v>
      </c>
      <c r="H2184" s="25">
        <v>1860454</v>
      </c>
      <c r="I2184" s="25" t="s">
        <v>2666</v>
      </c>
      <c r="J2184" s="25">
        <v>1</v>
      </c>
      <c r="K2184" s="25">
        <v>1</v>
      </c>
      <c r="L2184" s="25">
        <f t="shared" si="259"/>
        <v>0</v>
      </c>
      <c r="M2184" s="25" t="s">
        <v>2667</v>
      </c>
      <c r="N2184" s="45">
        <v>45834</v>
      </c>
      <c r="O2184" s="54">
        <v>0</v>
      </c>
      <c r="P2184" s="25" t="s">
        <v>1148</v>
      </c>
      <c r="Q2184" s="25" t="s">
        <v>2078</v>
      </c>
      <c r="R2184" s="25" t="s">
        <v>849</v>
      </c>
      <c r="S2184" s="3" t="s">
        <v>300</v>
      </c>
      <c r="T2184" s="55" t="s">
        <v>2668</v>
      </c>
      <c r="U2184" s="25" t="s">
        <v>2795</v>
      </c>
      <c r="V2184" s="25" t="str">
        <f>VLOOKUP(P2184,'Customer List'!B:C,2,)</f>
        <v>DELHI</v>
      </c>
      <c r="W2184" s="56"/>
      <c r="X2184" s="45">
        <v>45834</v>
      </c>
      <c r="Y2184" s="25">
        <f t="shared" si="260"/>
        <v>0</v>
      </c>
      <c r="Z2184" s="25" t="str">
        <f t="shared" si="261"/>
        <v>Thursday</v>
      </c>
      <c r="AA2184" s="25" t="str">
        <f t="shared" si="262"/>
        <v>Thursday</v>
      </c>
      <c r="AB2184" s="25" t="str">
        <f>VLOOKUP(U2184,'Currency Sheet'!A:C,3,)</f>
        <v>INR</v>
      </c>
      <c r="AC2184" s="67" t="str">
        <f>VLOOKUP(P2184,'Customer List'!B:D,3,)</f>
        <v>Local</v>
      </c>
    </row>
    <row r="2185" spans="1:29" hidden="1" x14ac:dyDescent="0.25">
      <c r="A2185" s="25">
        <f t="shared" si="256"/>
        <v>2184</v>
      </c>
      <c r="B2185" s="25" t="s">
        <v>14</v>
      </c>
      <c r="C2185" s="45">
        <v>45808</v>
      </c>
      <c r="D2185" s="45">
        <v>45808</v>
      </c>
      <c r="E2185" s="8">
        <v>1252.3</v>
      </c>
      <c r="F2185" s="8">
        <f t="shared" si="257"/>
        <v>1252.3</v>
      </c>
      <c r="G2185" s="54">
        <f t="shared" si="258"/>
        <v>1252.3</v>
      </c>
      <c r="H2185" s="25">
        <v>1860454</v>
      </c>
      <c r="I2185" s="25" t="s">
        <v>2666</v>
      </c>
      <c r="J2185" s="25">
        <v>1</v>
      </c>
      <c r="K2185" s="25"/>
      <c r="L2185" s="25">
        <f t="shared" si="259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60"/>
        <v/>
      </c>
      <c r="Z2185" s="25" t="str">
        <f t="shared" si="261"/>
        <v/>
      </c>
      <c r="AA2185" s="25" t="str">
        <f t="shared" si="262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hidden="1" x14ac:dyDescent="0.25">
      <c r="A2186" s="25">
        <f t="shared" si="256"/>
        <v>2185</v>
      </c>
      <c r="B2186" s="25" t="s">
        <v>14</v>
      </c>
      <c r="C2186" s="45">
        <v>45808</v>
      </c>
      <c r="D2186" s="45">
        <v>45808</v>
      </c>
      <c r="E2186" s="8">
        <v>4397.6000000000004</v>
      </c>
      <c r="F2186" s="8">
        <f t="shared" si="257"/>
        <v>4397.6000000000004</v>
      </c>
      <c r="G2186" s="54">
        <f t="shared" si="258"/>
        <v>21988</v>
      </c>
      <c r="H2186" s="25">
        <v>6552050</v>
      </c>
      <c r="I2186" s="25" t="s">
        <v>2669</v>
      </c>
      <c r="J2186" s="25">
        <v>5</v>
      </c>
      <c r="K2186" s="25">
        <v>5</v>
      </c>
      <c r="L2186" s="25">
        <f t="shared" si="259"/>
        <v>0</v>
      </c>
      <c r="M2186" s="25" t="s">
        <v>2670</v>
      </c>
      <c r="N2186" s="45">
        <v>45868</v>
      </c>
      <c r="O2186" s="54">
        <v>0</v>
      </c>
      <c r="P2186" s="25" t="s">
        <v>2670</v>
      </c>
      <c r="Q2186" s="25" t="s">
        <v>2608</v>
      </c>
      <c r="R2186" s="25" t="s">
        <v>2608</v>
      </c>
      <c r="S2186" s="3" t="s">
        <v>300</v>
      </c>
      <c r="T2186" s="55" t="s">
        <v>2670</v>
      </c>
      <c r="U2186" s="25" t="s">
        <v>2795</v>
      </c>
      <c r="V2186" s="25" t="e">
        <f>VLOOKUP(P2186,'Customer List'!B:C,2,)</f>
        <v>#N/A</v>
      </c>
      <c r="W2186" s="56"/>
      <c r="X2186" s="45"/>
      <c r="Y2186" s="25" t="str">
        <f t="shared" si="260"/>
        <v/>
      </c>
      <c r="Z2186" s="25" t="str">
        <f t="shared" si="261"/>
        <v>Wednesday</v>
      </c>
      <c r="AA2186" s="25" t="str">
        <f t="shared" si="262"/>
        <v/>
      </c>
      <c r="AB2186" s="25" t="str">
        <f>VLOOKUP(U2186,'Currency Sheet'!A:C,3,)</f>
        <v>INR</v>
      </c>
      <c r="AC2186" s="67" t="e">
        <f>VLOOKUP(P2186,'Customer List'!B:D,3,)</f>
        <v>#N/A</v>
      </c>
    </row>
    <row r="2187" spans="1:29" hidden="1" x14ac:dyDescent="0.25">
      <c r="A2187" s="25">
        <f t="shared" si="256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57"/>
        <v>13155</v>
      </c>
      <c r="G2187" s="54">
        <f t="shared" si="258"/>
        <v>13155</v>
      </c>
      <c r="H2187" s="25">
        <v>6553050</v>
      </c>
      <c r="I2187" s="25" t="s">
        <v>2671</v>
      </c>
      <c r="J2187" s="25">
        <v>1</v>
      </c>
      <c r="K2187" s="25"/>
      <c r="L2187" s="25">
        <f t="shared" si="259"/>
        <v>1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60"/>
        <v/>
      </c>
      <c r="Z2187" s="25" t="str">
        <f t="shared" si="261"/>
        <v/>
      </c>
      <c r="AA2187" s="25" t="str">
        <f t="shared" si="262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hidden="1" x14ac:dyDescent="0.25">
      <c r="A2188" s="25">
        <f t="shared" si="256"/>
        <v>2187</v>
      </c>
      <c r="B2188" s="25" t="s">
        <v>14</v>
      </c>
      <c r="C2188" s="45">
        <v>45808</v>
      </c>
      <c r="D2188" s="45">
        <v>45808</v>
      </c>
      <c r="E2188" s="8">
        <v>13155</v>
      </c>
      <c r="F2188" s="8">
        <f t="shared" si="257"/>
        <v>13155</v>
      </c>
      <c r="G2188" s="54">
        <f t="shared" si="258"/>
        <v>13155</v>
      </c>
      <c r="H2188" s="25">
        <v>6553050</v>
      </c>
      <c r="I2188" s="25" t="s">
        <v>2671</v>
      </c>
      <c r="J2188" s="25">
        <v>1</v>
      </c>
      <c r="K2188" s="25">
        <v>1</v>
      </c>
      <c r="L2188" s="25">
        <f t="shared" si="259"/>
        <v>0</v>
      </c>
      <c r="M2188" s="25" t="s">
        <v>2670</v>
      </c>
      <c r="N2188" s="45">
        <v>45865</v>
      </c>
      <c r="O2188" s="54">
        <v>0</v>
      </c>
      <c r="P2188" s="25" t="s">
        <v>2670</v>
      </c>
      <c r="Q2188" s="25" t="s">
        <v>2608</v>
      </c>
      <c r="R2188" s="25" t="s">
        <v>2608</v>
      </c>
      <c r="S2188" s="3" t="s">
        <v>300</v>
      </c>
      <c r="T2188" s="55" t="s">
        <v>2670</v>
      </c>
      <c r="U2188" s="25" t="s">
        <v>2795</v>
      </c>
      <c r="V2188" s="25" t="e">
        <f>VLOOKUP(P2188,'Customer List'!B:C,2,)</f>
        <v>#N/A</v>
      </c>
      <c r="W2188" s="56"/>
      <c r="X2188" s="45"/>
      <c r="Y2188" s="25" t="str">
        <f t="shared" si="260"/>
        <v/>
      </c>
      <c r="Z2188" s="25" t="str">
        <f t="shared" si="261"/>
        <v>Sunday</v>
      </c>
      <c r="AA2188" s="25" t="str">
        <f t="shared" si="262"/>
        <v/>
      </c>
      <c r="AB2188" s="25" t="str">
        <f>VLOOKUP(U2188,'Currency Sheet'!A:C,3,)</f>
        <v>INR</v>
      </c>
      <c r="AC2188" s="67" t="e">
        <f>VLOOKUP(P2188,'Customer List'!B:D,3,)</f>
        <v>#N/A</v>
      </c>
    </row>
    <row r="2189" spans="1:29" hidden="1" x14ac:dyDescent="0.25">
      <c r="A2189" s="25">
        <f t="shared" si="256"/>
        <v>2188</v>
      </c>
      <c r="B2189" s="25" t="s">
        <v>14</v>
      </c>
      <c r="C2189" s="45">
        <v>45808</v>
      </c>
      <c r="D2189" s="45">
        <v>45808</v>
      </c>
      <c r="E2189" s="8">
        <v>1912</v>
      </c>
      <c r="F2189" s="8">
        <f t="shared" si="257"/>
        <v>1912</v>
      </c>
      <c r="G2189" s="54">
        <f t="shared" si="258"/>
        <v>3824</v>
      </c>
      <c r="H2189" s="25">
        <v>194002</v>
      </c>
      <c r="I2189" s="25" t="s">
        <v>2672</v>
      </c>
      <c r="J2189" s="25">
        <v>2</v>
      </c>
      <c r="K2189" s="25"/>
      <c r="L2189" s="25">
        <f t="shared" si="259"/>
        <v>2</v>
      </c>
      <c r="M2189" s="25"/>
      <c r="N2189" s="45"/>
      <c r="O2189" s="54"/>
      <c r="P2189" s="25" t="s">
        <v>1149</v>
      </c>
      <c r="Q2189" s="25"/>
      <c r="R2189" s="25"/>
      <c r="S2189" s="3" t="s">
        <v>300</v>
      </c>
      <c r="T2189" s="55"/>
      <c r="U2189" s="25" t="s">
        <v>2795</v>
      </c>
      <c r="V2189" s="25" t="str">
        <f>VLOOKUP(P2189,'Customer List'!B:C,2,)</f>
        <v>STOCK</v>
      </c>
      <c r="W2189" s="56" t="s">
        <v>1149</v>
      </c>
      <c r="X2189" s="45"/>
      <c r="Y2189" s="25" t="str">
        <f t="shared" si="260"/>
        <v/>
      </c>
      <c r="Z2189" s="25" t="str">
        <f t="shared" si="261"/>
        <v/>
      </c>
      <c r="AA2189" s="25" t="str">
        <f t="shared" si="262"/>
        <v/>
      </c>
      <c r="AB2189" s="25" t="str">
        <f>VLOOKUP(U2189,'Currency Sheet'!A:C,3,)</f>
        <v>INR</v>
      </c>
      <c r="AC2189" s="67" t="str">
        <f>VLOOKUP(P2189,'Customer List'!B:D,3,)</f>
        <v>STOCK</v>
      </c>
    </row>
    <row r="2190" spans="1:29" hidden="1" x14ac:dyDescent="0.25">
      <c r="A2190" s="25">
        <f t="shared" si="256"/>
        <v>2189</v>
      </c>
      <c r="B2190" s="25" t="s">
        <v>2673</v>
      </c>
      <c r="C2190" s="45">
        <v>45825</v>
      </c>
      <c r="D2190" s="45">
        <v>45828</v>
      </c>
      <c r="E2190" s="8">
        <v>0</v>
      </c>
      <c r="F2190" s="8">
        <f t="shared" si="257"/>
        <v>0</v>
      </c>
      <c r="G2190" s="54">
        <f t="shared" si="258"/>
        <v>0</v>
      </c>
      <c r="H2190" s="25">
        <v>2100201</v>
      </c>
      <c r="I2190" s="25" t="s">
        <v>2674</v>
      </c>
      <c r="J2190" s="25">
        <v>1</v>
      </c>
      <c r="K2190" s="25">
        <v>1</v>
      </c>
      <c r="L2190" s="25">
        <f t="shared" si="259"/>
        <v>0</v>
      </c>
      <c r="M2190" s="25" t="s">
        <v>2675</v>
      </c>
      <c r="N2190" s="45">
        <v>45841</v>
      </c>
      <c r="O2190" s="54">
        <v>0</v>
      </c>
      <c r="P2190" s="25" t="s">
        <v>17</v>
      </c>
      <c r="Q2190" s="25" t="s">
        <v>637</v>
      </c>
      <c r="R2190" s="25" t="s">
        <v>638</v>
      </c>
      <c r="S2190" s="3" t="s">
        <v>300</v>
      </c>
      <c r="T2190" s="55" t="s">
        <v>2676</v>
      </c>
      <c r="U2190" s="25" t="s">
        <v>2795</v>
      </c>
      <c r="V2190" s="25" t="str">
        <f>VLOOKUP(P2190,'Customer List'!B:C,2,)</f>
        <v>Delhi</v>
      </c>
      <c r="W2190" s="56"/>
      <c r="X2190" s="45">
        <v>45841</v>
      </c>
      <c r="Y2190" s="25">
        <f t="shared" si="260"/>
        <v>0</v>
      </c>
      <c r="Z2190" s="25" t="str">
        <f t="shared" si="261"/>
        <v>Thursday</v>
      </c>
      <c r="AA2190" s="25" t="str">
        <f t="shared" si="262"/>
        <v>Thursday</v>
      </c>
      <c r="AB2190" s="25" t="str">
        <f>VLOOKUP(U2190,'Currency Sheet'!A:C,3,)</f>
        <v>INR</v>
      </c>
      <c r="AC2190" s="67" t="str">
        <f>VLOOKUP(P2190,'Customer List'!B:D,3,)</f>
        <v>Local</v>
      </c>
    </row>
    <row r="2191" spans="1:29" hidden="1" x14ac:dyDescent="0.25">
      <c r="A2191" s="25">
        <f t="shared" si="256"/>
        <v>2190</v>
      </c>
      <c r="B2191" s="25" t="s">
        <v>2677</v>
      </c>
      <c r="C2191" s="45">
        <v>45817</v>
      </c>
      <c r="D2191" s="45">
        <v>45821</v>
      </c>
      <c r="E2191" s="8">
        <v>12906.08</v>
      </c>
      <c r="F2191" s="8">
        <f t="shared" si="257"/>
        <v>12906.08</v>
      </c>
      <c r="G2191" s="54">
        <f t="shared" si="258"/>
        <v>12906.08</v>
      </c>
      <c r="H2191" s="25" t="s">
        <v>2678</v>
      </c>
      <c r="I2191" s="25" t="s">
        <v>2679</v>
      </c>
      <c r="J2191" s="25">
        <v>1</v>
      </c>
      <c r="K2191" s="25">
        <v>1</v>
      </c>
      <c r="L2191" s="25">
        <f t="shared" si="259"/>
        <v>0</v>
      </c>
      <c r="M2191" s="25" t="s">
        <v>2680</v>
      </c>
      <c r="N2191" s="45">
        <v>45824</v>
      </c>
      <c r="O2191" s="54"/>
      <c r="P2191" s="25" t="s">
        <v>584</v>
      </c>
      <c r="Q2191" s="25"/>
      <c r="R2191" s="25"/>
      <c r="S2191" s="3">
        <v>-20</v>
      </c>
      <c r="T2191" s="55"/>
      <c r="U2191" s="25" t="s">
        <v>2795</v>
      </c>
      <c r="V2191" s="25" t="str">
        <f>VLOOKUP(P2191,'Customer List'!B:C,2,)</f>
        <v>Gujrat</v>
      </c>
      <c r="W2191" s="56"/>
      <c r="X2191" s="45"/>
      <c r="Y2191" s="25" t="str">
        <f t="shared" si="260"/>
        <v/>
      </c>
      <c r="Z2191" s="25" t="str">
        <f t="shared" si="261"/>
        <v>Monday</v>
      </c>
      <c r="AA2191" s="25" t="str">
        <f t="shared" si="262"/>
        <v/>
      </c>
      <c r="AB2191" s="25" t="str">
        <f>VLOOKUP(U2191,'Currency Sheet'!A:C,3,)</f>
        <v>INR</v>
      </c>
      <c r="AC2191" s="67" t="str">
        <f>VLOOKUP(P2191,'Customer List'!B:D,3,)</f>
        <v>OutStation</v>
      </c>
    </row>
    <row r="2192" spans="1:29" hidden="1" x14ac:dyDescent="0.25">
      <c r="A2192" s="25">
        <f t="shared" si="256"/>
        <v>2191</v>
      </c>
      <c r="B2192" s="25" t="s">
        <v>2677</v>
      </c>
      <c r="C2192" s="45">
        <v>45817</v>
      </c>
      <c r="D2192" s="45">
        <v>45821</v>
      </c>
      <c r="E2192" s="8">
        <v>20000</v>
      </c>
      <c r="F2192" s="8">
        <f t="shared" si="257"/>
        <v>20000</v>
      </c>
      <c r="G2192" s="54">
        <f t="shared" si="258"/>
        <v>20000</v>
      </c>
      <c r="H2192" s="25" t="s">
        <v>2681</v>
      </c>
      <c r="I2192" s="25" t="s">
        <v>2682</v>
      </c>
      <c r="J2192" s="25">
        <v>1</v>
      </c>
      <c r="K2192" s="25">
        <v>1</v>
      </c>
      <c r="L2192" s="25">
        <f t="shared" si="259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 t="s">
        <v>300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0"/>
        <v>0</v>
      </c>
      <c r="Z2192" s="25" t="str">
        <f t="shared" si="261"/>
        <v>Friday</v>
      </c>
      <c r="AA2192" s="25" t="str">
        <f t="shared" si="262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hidden="1" x14ac:dyDescent="0.25">
      <c r="A2193" s="25">
        <f t="shared" si="256"/>
        <v>2192</v>
      </c>
      <c r="B2193" s="25" t="s">
        <v>2677</v>
      </c>
      <c r="C2193" s="45">
        <v>45817</v>
      </c>
      <c r="D2193" s="45">
        <v>45821</v>
      </c>
      <c r="E2193" s="8">
        <v>9925.69</v>
      </c>
      <c r="F2193" s="8">
        <f t="shared" si="257"/>
        <v>9925.69</v>
      </c>
      <c r="G2193" s="54">
        <f t="shared" si="258"/>
        <v>9925.69</v>
      </c>
      <c r="H2193" s="25" t="s">
        <v>2684</v>
      </c>
      <c r="I2193" s="25" t="s">
        <v>2685</v>
      </c>
      <c r="J2193" s="25">
        <v>1</v>
      </c>
      <c r="K2193" s="25">
        <v>1</v>
      </c>
      <c r="L2193" s="25">
        <f t="shared" si="259"/>
        <v>0</v>
      </c>
      <c r="M2193" s="25" t="s">
        <v>2683</v>
      </c>
      <c r="N2193" s="45">
        <v>45821</v>
      </c>
      <c r="O2193" s="54"/>
      <c r="P2193" s="25" t="s">
        <v>1015</v>
      </c>
      <c r="Q2193" s="25" t="s">
        <v>637</v>
      </c>
      <c r="R2193" s="25" t="s">
        <v>638</v>
      </c>
      <c r="S2193" s="3">
        <v>4</v>
      </c>
      <c r="T2193" s="55"/>
      <c r="U2193" s="25" t="s">
        <v>2795</v>
      </c>
      <c r="V2193" s="25" t="str">
        <f>VLOOKUP(P2193,'Customer List'!B:C,2,)</f>
        <v>Delhi</v>
      </c>
      <c r="W2193" s="56"/>
      <c r="X2193" s="45">
        <v>45821</v>
      </c>
      <c r="Y2193" s="25">
        <f t="shared" si="260"/>
        <v>0</v>
      </c>
      <c r="Z2193" s="25" t="str">
        <f t="shared" si="261"/>
        <v>Friday</v>
      </c>
      <c r="AA2193" s="25" t="str">
        <f t="shared" si="262"/>
        <v>Friday</v>
      </c>
      <c r="AB2193" s="25" t="str">
        <f>VLOOKUP(U2193,'Currency Sheet'!A:C,3,)</f>
        <v>INR</v>
      </c>
      <c r="AC2193" s="67" t="str">
        <f>VLOOKUP(P2193,'Customer List'!B:D,3,)</f>
        <v>Local</v>
      </c>
    </row>
    <row r="2194" spans="1:29" hidden="1" x14ac:dyDescent="0.25">
      <c r="A2194" s="25">
        <f t="shared" si="256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57"/>
        <v>8000</v>
      </c>
      <c r="G2194" s="54">
        <f t="shared" si="258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59"/>
        <v>0</v>
      </c>
      <c r="M2194" s="25" t="s">
        <v>2688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0"/>
        <v/>
      </c>
      <c r="Z2194" s="25" t="str">
        <f t="shared" si="261"/>
        <v>Monday</v>
      </c>
      <c r="AA2194" s="25" t="str">
        <f t="shared" si="262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hidden="1" x14ac:dyDescent="0.25">
      <c r="A2195" s="25">
        <f t="shared" si="256"/>
        <v>2194</v>
      </c>
      <c r="B2195" s="25" t="s">
        <v>2686</v>
      </c>
      <c r="C2195" s="45">
        <v>45824</v>
      </c>
      <c r="D2195" s="45">
        <v>45828</v>
      </c>
      <c r="E2195" s="8">
        <v>8000</v>
      </c>
      <c r="F2195" s="8">
        <f t="shared" si="257"/>
        <v>8000</v>
      </c>
      <c r="G2195" s="54">
        <f t="shared" si="258"/>
        <v>8000</v>
      </c>
      <c r="H2195" s="25">
        <v>903050853</v>
      </c>
      <c r="I2195" s="25" t="s">
        <v>2687</v>
      </c>
      <c r="J2195" s="25">
        <v>1</v>
      </c>
      <c r="K2195" s="25">
        <v>1</v>
      </c>
      <c r="L2195" s="25">
        <f t="shared" si="259"/>
        <v>0</v>
      </c>
      <c r="M2195" s="25" t="s">
        <v>2691</v>
      </c>
      <c r="N2195" s="45">
        <v>45831</v>
      </c>
      <c r="O2195" s="54">
        <v>0</v>
      </c>
      <c r="P2195" s="25" t="s">
        <v>2689</v>
      </c>
      <c r="Q2195" s="25"/>
      <c r="R2195" s="25"/>
      <c r="S2195" s="3" t="s">
        <v>300</v>
      </c>
      <c r="T2195" s="55" t="s">
        <v>2690</v>
      </c>
      <c r="U2195" s="25" t="s">
        <v>2795</v>
      </c>
      <c r="V2195" s="25" t="e">
        <f>VLOOKUP(P2195,'Customer List'!B:C,2,)</f>
        <v>#N/A</v>
      </c>
      <c r="W2195" s="56"/>
      <c r="X2195" s="45"/>
      <c r="Y2195" s="25" t="str">
        <f t="shared" si="260"/>
        <v/>
      </c>
      <c r="Z2195" s="25" t="str">
        <f t="shared" si="261"/>
        <v>Monday</v>
      </c>
      <c r="AA2195" s="25" t="str">
        <f t="shared" si="262"/>
        <v/>
      </c>
      <c r="AB2195" s="25" t="str">
        <f>VLOOKUP(U2195,'Currency Sheet'!A:C,3,)</f>
        <v>INR</v>
      </c>
      <c r="AC2195" s="67" t="e">
        <f>VLOOKUP(P2195,'Customer List'!B:D,3,)</f>
        <v>#N/A</v>
      </c>
    </row>
    <row r="2196" spans="1:29" hidden="1" x14ac:dyDescent="0.25">
      <c r="A2196" s="25">
        <f t="shared" si="256"/>
        <v>2195</v>
      </c>
      <c r="B2196" s="25" t="s">
        <v>2673</v>
      </c>
      <c r="C2196" s="45">
        <v>45825</v>
      </c>
      <c r="D2196" s="45">
        <v>45828</v>
      </c>
      <c r="E2196" s="8">
        <v>2688.75</v>
      </c>
      <c r="F2196" s="8">
        <f t="shared" si="257"/>
        <v>2688.75</v>
      </c>
      <c r="G2196" s="54">
        <f t="shared" si="258"/>
        <v>13443.75</v>
      </c>
      <c r="H2196" s="25" t="s">
        <v>2692</v>
      </c>
      <c r="I2196" s="25" t="s">
        <v>2693</v>
      </c>
      <c r="J2196" s="25">
        <v>5</v>
      </c>
      <c r="K2196" s="25">
        <v>5</v>
      </c>
      <c r="L2196" s="25">
        <f t="shared" si="259"/>
        <v>0</v>
      </c>
      <c r="M2196" s="25" t="s">
        <v>2694</v>
      </c>
      <c r="N2196" s="45">
        <v>45855</v>
      </c>
      <c r="O2196" s="54">
        <v>47500</v>
      </c>
      <c r="P2196" s="25" t="s">
        <v>255</v>
      </c>
      <c r="Q2196" s="25" t="s">
        <v>637</v>
      </c>
      <c r="R2196" s="25" t="s">
        <v>638</v>
      </c>
      <c r="S2196" s="3">
        <v>4</v>
      </c>
      <c r="T2196" s="55" t="s">
        <v>2695</v>
      </c>
      <c r="U2196" s="25" t="s">
        <v>2795</v>
      </c>
      <c r="V2196" s="25" t="str">
        <f>VLOOKUP(P2196,'Customer List'!B:C,2,)</f>
        <v>Delhi</v>
      </c>
      <c r="W2196" s="56"/>
      <c r="X2196" s="45">
        <v>45855</v>
      </c>
      <c r="Y2196" s="25">
        <f t="shared" si="260"/>
        <v>0</v>
      </c>
      <c r="Z2196" s="25" t="str">
        <f t="shared" si="261"/>
        <v>Thursday</v>
      </c>
      <c r="AA2196" s="25" t="str">
        <f t="shared" si="262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hidden="1" x14ac:dyDescent="0.25">
      <c r="A2197" s="25">
        <f t="shared" si="256"/>
        <v>2196</v>
      </c>
      <c r="B2197" s="25" t="s">
        <v>2673</v>
      </c>
      <c r="C2197" s="45">
        <v>45825</v>
      </c>
      <c r="D2197" s="45">
        <v>45828</v>
      </c>
      <c r="E2197" s="8">
        <v>9097.7999999999993</v>
      </c>
      <c r="F2197" s="8">
        <f t="shared" si="257"/>
        <v>9097.7999999999993</v>
      </c>
      <c r="G2197" s="54">
        <f t="shared" si="258"/>
        <v>9097.7999999999993</v>
      </c>
      <c r="H2197" s="25">
        <v>114511012</v>
      </c>
      <c r="I2197" s="25" t="s">
        <v>2696</v>
      </c>
      <c r="J2197" s="25">
        <v>1</v>
      </c>
      <c r="K2197" s="25">
        <v>1</v>
      </c>
      <c r="L2197" s="25">
        <f t="shared" si="259"/>
        <v>0</v>
      </c>
      <c r="M2197" s="25" t="s">
        <v>2675</v>
      </c>
      <c r="N2197" s="45">
        <v>45841</v>
      </c>
      <c r="O2197" s="54">
        <v>10917.36</v>
      </c>
      <c r="P2197" s="25" t="s">
        <v>17</v>
      </c>
      <c r="Q2197" s="25" t="s">
        <v>637</v>
      </c>
      <c r="R2197" s="25" t="s">
        <v>638</v>
      </c>
      <c r="S2197" s="3" t="s">
        <v>300</v>
      </c>
      <c r="T2197" s="55"/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0"/>
        <v>0</v>
      </c>
      <c r="Z2197" s="25" t="str">
        <f t="shared" si="261"/>
        <v>Thursday</v>
      </c>
      <c r="AA2197" s="25" t="str">
        <f t="shared" si="262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hidden="1" x14ac:dyDescent="0.25">
      <c r="A2198" s="25">
        <f t="shared" si="256"/>
        <v>2197</v>
      </c>
      <c r="B2198" s="25" t="s">
        <v>2673</v>
      </c>
      <c r="C2198" s="45">
        <v>45825</v>
      </c>
      <c r="D2198" s="45">
        <v>45828</v>
      </c>
      <c r="E2198" s="8">
        <v>5200.26</v>
      </c>
      <c r="F2198" s="8">
        <f t="shared" si="257"/>
        <v>5200.26</v>
      </c>
      <c r="G2198" s="54">
        <f t="shared" si="258"/>
        <v>5200.26</v>
      </c>
      <c r="H2198" s="25">
        <v>112100200</v>
      </c>
      <c r="I2198" s="25" t="s">
        <v>2697</v>
      </c>
      <c r="J2198" s="25">
        <v>1</v>
      </c>
      <c r="K2198" s="25">
        <v>1</v>
      </c>
      <c r="L2198" s="25">
        <f t="shared" si="259"/>
        <v>0</v>
      </c>
      <c r="M2198" s="25" t="s">
        <v>2675</v>
      </c>
      <c r="N2198" s="45">
        <v>45841</v>
      </c>
      <c r="O2198" s="54">
        <v>6240.31</v>
      </c>
      <c r="P2198" s="25" t="s">
        <v>17</v>
      </c>
      <c r="Q2198" s="25" t="s">
        <v>637</v>
      </c>
      <c r="R2198" s="25" t="s">
        <v>638</v>
      </c>
      <c r="S2198" s="3">
        <v>4</v>
      </c>
      <c r="T2198" s="55" t="s">
        <v>2676</v>
      </c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0"/>
        <v>0</v>
      </c>
      <c r="Z2198" s="25" t="str">
        <f t="shared" si="261"/>
        <v>Thursday</v>
      </c>
      <c r="AA2198" s="25" t="str">
        <f t="shared" si="262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hidden="1" x14ac:dyDescent="0.25">
      <c r="A2199" s="25">
        <f t="shared" si="256"/>
        <v>2198</v>
      </c>
      <c r="B2199" s="25" t="s">
        <v>2698</v>
      </c>
      <c r="C2199" s="45">
        <v>45827</v>
      </c>
      <c r="D2199" s="45">
        <v>45834</v>
      </c>
      <c r="E2199" s="8">
        <v>5384.34</v>
      </c>
      <c r="F2199" s="8">
        <f t="shared" si="257"/>
        <v>5384.34</v>
      </c>
      <c r="G2199" s="54">
        <f t="shared" si="258"/>
        <v>5384.34</v>
      </c>
      <c r="H2199" s="25">
        <v>154210</v>
      </c>
      <c r="I2199" s="25" t="s">
        <v>2699</v>
      </c>
      <c r="J2199" s="25">
        <v>1</v>
      </c>
      <c r="K2199" s="25">
        <v>1</v>
      </c>
      <c r="L2199" s="25">
        <f t="shared" si="259"/>
        <v>0</v>
      </c>
      <c r="M2199" s="25" t="s">
        <v>2700</v>
      </c>
      <c r="N2199" s="45">
        <v>45841</v>
      </c>
      <c r="O2199" s="54">
        <v>6461.21</v>
      </c>
      <c r="P2199" s="25" t="s">
        <v>17</v>
      </c>
      <c r="Q2199" s="25" t="s">
        <v>637</v>
      </c>
      <c r="R2199" s="25" t="s">
        <v>638</v>
      </c>
      <c r="S2199" s="3">
        <v>-20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45841</v>
      </c>
      <c r="Y2199" s="25">
        <f t="shared" si="260"/>
        <v>0</v>
      </c>
      <c r="Z2199" s="25" t="str">
        <f t="shared" si="261"/>
        <v>Thursday</v>
      </c>
      <c r="AA2199" s="25" t="str">
        <f t="shared" si="262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hidden="1" x14ac:dyDescent="0.25">
      <c r="A2200" s="25">
        <f t="shared" si="256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57"/>
        <v>16000</v>
      </c>
      <c r="G2200" s="54">
        <f t="shared" si="258"/>
        <v>160000</v>
      </c>
      <c r="H2200" s="25" t="s">
        <v>2702</v>
      </c>
      <c r="I2200" s="25" t="s">
        <v>2703</v>
      </c>
      <c r="J2200" s="25">
        <v>10</v>
      </c>
      <c r="K2200" s="25"/>
      <c r="L2200" s="25">
        <f t="shared" si="259"/>
        <v>10</v>
      </c>
      <c r="M2200" s="25"/>
      <c r="N2200" s="45"/>
      <c r="O2200" s="54"/>
      <c r="P2200" s="25" t="s">
        <v>1149</v>
      </c>
      <c r="Q2200" s="25"/>
      <c r="R2200" s="25"/>
      <c r="S2200" s="3">
        <v>-20</v>
      </c>
      <c r="T2200" s="55"/>
      <c r="U2200" s="25" t="s">
        <v>2795</v>
      </c>
      <c r="V2200" s="25" t="str">
        <f>VLOOKUP(P2200,'Customer List'!B:C,2,)</f>
        <v>STOCK</v>
      </c>
      <c r="W2200" s="56" t="s">
        <v>1149</v>
      </c>
      <c r="X2200" s="45"/>
      <c r="Y2200" s="25" t="str">
        <f t="shared" si="260"/>
        <v/>
      </c>
      <c r="Z2200" s="25" t="str">
        <f t="shared" si="261"/>
        <v/>
      </c>
      <c r="AA2200" s="25" t="str">
        <f t="shared" si="262"/>
        <v/>
      </c>
      <c r="AB2200" s="25" t="str">
        <f>VLOOKUP(U2200,'Currency Sheet'!A:C,3,)</f>
        <v>INR</v>
      </c>
      <c r="AC2200" s="67" t="str">
        <f>VLOOKUP(P2200,'Customer List'!B:D,3,)</f>
        <v>STOCK</v>
      </c>
    </row>
    <row r="2201" spans="1:29" hidden="1" x14ac:dyDescent="0.25">
      <c r="A2201" s="25">
        <f t="shared" si="256"/>
        <v>2200</v>
      </c>
      <c r="B2201" s="25" t="s">
        <v>2701</v>
      </c>
      <c r="C2201" s="45">
        <v>45828</v>
      </c>
      <c r="D2201" s="45">
        <v>45834</v>
      </c>
      <c r="E2201" s="8">
        <v>16000</v>
      </c>
      <c r="F2201" s="8">
        <f t="shared" si="257"/>
        <v>16000</v>
      </c>
      <c r="G2201" s="54">
        <f t="shared" si="258"/>
        <v>112000</v>
      </c>
      <c r="H2201" s="25" t="s">
        <v>2702</v>
      </c>
      <c r="I2201" s="25" t="s">
        <v>2703</v>
      </c>
      <c r="J2201" s="25">
        <v>7</v>
      </c>
      <c r="K2201" s="25">
        <v>7</v>
      </c>
      <c r="L2201" s="25">
        <f t="shared" si="259"/>
        <v>0</v>
      </c>
      <c r="M2201" s="25" t="s">
        <v>2694</v>
      </c>
      <c r="N2201" s="45">
        <v>45855</v>
      </c>
      <c r="O2201" s="54">
        <v>126000</v>
      </c>
      <c r="P2201" s="25" t="s">
        <v>255</v>
      </c>
      <c r="Q2201" s="25" t="s">
        <v>637</v>
      </c>
      <c r="R2201" s="25" t="s">
        <v>638</v>
      </c>
      <c r="S2201" s="3">
        <v>-20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45855</v>
      </c>
      <c r="Y2201" s="25">
        <f t="shared" si="260"/>
        <v>0</v>
      </c>
      <c r="Z2201" s="25" t="str">
        <f t="shared" si="261"/>
        <v>Thursday</v>
      </c>
      <c r="AA2201" s="25" t="str">
        <f t="shared" si="262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hidden="1" x14ac:dyDescent="0.25">
      <c r="A2202" s="25">
        <f t="shared" si="256"/>
        <v>2201</v>
      </c>
      <c r="B2202" s="25" t="s">
        <v>2704</v>
      </c>
      <c r="C2202" s="45">
        <v>45845</v>
      </c>
      <c r="D2202" s="45">
        <v>45849</v>
      </c>
      <c r="E2202" s="8">
        <v>9414.86</v>
      </c>
      <c r="F2202" s="8">
        <f t="shared" si="257"/>
        <v>9414.86</v>
      </c>
      <c r="G2202" s="54">
        <f t="shared" si="258"/>
        <v>9414.86</v>
      </c>
      <c r="H2202" s="25">
        <v>4520012</v>
      </c>
      <c r="I2202" s="25" t="s">
        <v>2705</v>
      </c>
      <c r="J2202" s="25">
        <v>1</v>
      </c>
      <c r="K2202" s="25">
        <v>1</v>
      </c>
      <c r="L2202" s="25">
        <f t="shared" si="259"/>
        <v>0</v>
      </c>
      <c r="M2202" s="25" t="s">
        <v>2706</v>
      </c>
      <c r="N2202" s="45">
        <v>45866</v>
      </c>
      <c r="O2202" s="54">
        <v>11295.43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0"/>
        <v>0</v>
      </c>
      <c r="Z2202" s="25" t="str">
        <f t="shared" si="261"/>
        <v>Monday</v>
      </c>
      <c r="AA2202" s="25" t="str">
        <f t="shared" si="262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hidden="1" x14ac:dyDescent="0.25">
      <c r="A2203" s="25">
        <f t="shared" si="256"/>
        <v>2202</v>
      </c>
      <c r="B2203" s="25" t="s">
        <v>2704</v>
      </c>
      <c r="C2203" s="45">
        <v>45845</v>
      </c>
      <c r="D2203" s="45">
        <v>45849</v>
      </c>
      <c r="E2203" s="8">
        <v>29251.02</v>
      </c>
      <c r="F2203" s="8">
        <f t="shared" si="257"/>
        <v>29251.02</v>
      </c>
      <c r="G2203" s="54">
        <f t="shared" si="258"/>
        <v>29251.02</v>
      </c>
      <c r="H2203" s="25">
        <v>4430022</v>
      </c>
      <c r="I2203" s="25" t="s">
        <v>2707</v>
      </c>
      <c r="J2203" s="25">
        <v>1</v>
      </c>
      <c r="K2203" s="25">
        <v>1</v>
      </c>
      <c r="L2203" s="25">
        <f t="shared" si="259"/>
        <v>0</v>
      </c>
      <c r="M2203" s="25" t="s">
        <v>2706</v>
      </c>
      <c r="N2203" s="45">
        <v>45866</v>
      </c>
      <c r="O2203" s="54">
        <v>35101.22</v>
      </c>
      <c r="P2203" s="25" t="s">
        <v>17</v>
      </c>
      <c r="Q2203" s="25" t="s">
        <v>637</v>
      </c>
      <c r="R2203" s="25" t="s">
        <v>638</v>
      </c>
      <c r="S2203" s="3" t="s">
        <v>300</v>
      </c>
      <c r="T2203" s="55"/>
      <c r="U2203" s="25" t="s">
        <v>2795</v>
      </c>
      <c r="V2203" s="25" t="str">
        <f>VLOOKUP(P2203,'Customer List'!B:C,2,)</f>
        <v>Delhi</v>
      </c>
      <c r="W2203" s="56"/>
      <c r="X2203" s="45">
        <v>45866</v>
      </c>
      <c r="Y2203" s="25">
        <f t="shared" si="260"/>
        <v>0</v>
      </c>
      <c r="Z2203" s="25" t="str">
        <f t="shared" si="261"/>
        <v>Monday</v>
      </c>
      <c r="AA2203" s="25" t="str">
        <f t="shared" si="262"/>
        <v>Monday</v>
      </c>
      <c r="AB2203" s="25" t="str">
        <f>VLOOKUP(U2203,'Currency Sheet'!A:C,3,)</f>
        <v>INR</v>
      </c>
      <c r="AC2203" s="67" t="str">
        <f>VLOOKUP(P2203,'Customer List'!B:D,3,)</f>
        <v>Local</v>
      </c>
    </row>
    <row r="2204" spans="1:29" hidden="1" x14ac:dyDescent="0.25">
      <c r="A2204" s="25">
        <f t="shared" si="256"/>
        <v>2203</v>
      </c>
      <c r="B2204" s="25" t="s">
        <v>2708</v>
      </c>
      <c r="C2204" s="45">
        <v>45856</v>
      </c>
      <c r="D2204" s="45">
        <v>45861</v>
      </c>
      <c r="E2204" s="8">
        <v>8450</v>
      </c>
      <c r="F2204" s="8">
        <f t="shared" si="257"/>
        <v>8450</v>
      </c>
      <c r="G2204" s="54">
        <f t="shared" si="258"/>
        <v>8450</v>
      </c>
      <c r="H2204" s="25">
        <v>6542050</v>
      </c>
      <c r="I2204" s="25" t="s">
        <v>2709</v>
      </c>
      <c r="J2204" s="25">
        <v>1</v>
      </c>
      <c r="K2204" s="25"/>
      <c r="L2204" s="25">
        <f t="shared" si="259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0"/>
        <v/>
      </c>
      <c r="Z2204" s="25" t="str">
        <f t="shared" si="261"/>
        <v/>
      </c>
      <c r="AA2204" s="25" t="str">
        <f t="shared" si="262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hidden="1" x14ac:dyDescent="0.25">
      <c r="A2205" s="25">
        <f t="shared" si="256"/>
        <v>2204</v>
      </c>
      <c r="B2205" s="25" t="s">
        <v>2708</v>
      </c>
      <c r="C2205" s="45">
        <v>45856</v>
      </c>
      <c r="D2205" s="45">
        <v>45861</v>
      </c>
      <c r="E2205" s="8">
        <v>16355</v>
      </c>
      <c r="F2205" s="8">
        <f t="shared" si="257"/>
        <v>16355</v>
      </c>
      <c r="G2205" s="54">
        <f t="shared" si="258"/>
        <v>16355</v>
      </c>
      <c r="H2205" s="25">
        <v>6539025</v>
      </c>
      <c r="I2205" s="25" t="s">
        <v>2710</v>
      </c>
      <c r="J2205" s="25">
        <v>1</v>
      </c>
      <c r="K2205" s="25"/>
      <c r="L2205" s="25">
        <f t="shared" si="259"/>
        <v>1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0"/>
        <v/>
      </c>
      <c r="Z2205" s="25" t="str">
        <f t="shared" si="261"/>
        <v/>
      </c>
      <c r="AA2205" s="25" t="str">
        <f t="shared" si="262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hidden="1" x14ac:dyDescent="0.25">
      <c r="A2206" s="25">
        <f t="shared" si="256"/>
        <v>2205</v>
      </c>
      <c r="B2206" s="25" t="s">
        <v>2708</v>
      </c>
      <c r="C2206" s="45">
        <v>45856</v>
      </c>
      <c r="D2206" s="45">
        <v>45861</v>
      </c>
      <c r="E2206" s="8">
        <v>5225</v>
      </c>
      <c r="F2206" s="8">
        <f t="shared" si="257"/>
        <v>5225</v>
      </c>
      <c r="G2206" s="54">
        <f t="shared" si="258"/>
        <v>31350</v>
      </c>
      <c r="H2206" s="25">
        <v>6552050</v>
      </c>
      <c r="I2206" s="25" t="s">
        <v>2669</v>
      </c>
      <c r="J2206" s="25">
        <v>6</v>
      </c>
      <c r="K2206" s="25"/>
      <c r="L2206" s="25">
        <f t="shared" si="259"/>
        <v>6</v>
      </c>
      <c r="M2206" s="25"/>
      <c r="N2206" s="45"/>
      <c r="O2206" s="54"/>
      <c r="P2206" s="25" t="s">
        <v>1149</v>
      </c>
      <c r="Q2206" s="25"/>
      <c r="R2206" s="25"/>
      <c r="S2206" s="3" t="s">
        <v>300</v>
      </c>
      <c r="T2206" s="55"/>
      <c r="U2206" s="25" t="s">
        <v>2795</v>
      </c>
      <c r="V2206" s="25" t="str">
        <f>VLOOKUP(P2206,'Customer List'!B:C,2,)</f>
        <v>STOCK</v>
      </c>
      <c r="W2206" s="56" t="s">
        <v>1149</v>
      </c>
      <c r="X2206" s="45"/>
      <c r="Y2206" s="25" t="str">
        <f t="shared" si="260"/>
        <v/>
      </c>
      <c r="Z2206" s="25" t="str">
        <f t="shared" si="261"/>
        <v/>
      </c>
      <c r="AA2206" s="25" t="str">
        <f t="shared" si="262"/>
        <v/>
      </c>
      <c r="AB2206" s="25" t="str">
        <f>VLOOKUP(U2206,'Currency Sheet'!A:C,3,)</f>
        <v>INR</v>
      </c>
      <c r="AC2206" s="67" t="str">
        <f>VLOOKUP(P2206,'Customer List'!B:D,3,)</f>
        <v>STOCK</v>
      </c>
    </row>
    <row r="2207" spans="1:29" hidden="1" x14ac:dyDescent="0.25">
      <c r="A2207" s="25">
        <f t="shared" si="256"/>
        <v>2206</v>
      </c>
      <c r="B2207" s="25" t="s">
        <v>2711</v>
      </c>
      <c r="C2207" s="45">
        <v>45856</v>
      </c>
      <c r="D2207" s="45">
        <v>45863</v>
      </c>
      <c r="E2207" s="8">
        <v>2828.4600000000005</v>
      </c>
      <c r="F2207" s="8">
        <f t="shared" si="257"/>
        <v>2828.4600000000005</v>
      </c>
      <c r="G2207" s="54">
        <f t="shared" si="258"/>
        <v>8485.380000000001</v>
      </c>
      <c r="H2207" s="25">
        <v>2100201</v>
      </c>
      <c r="I2207" s="25" t="s">
        <v>2712</v>
      </c>
      <c r="J2207" s="25">
        <v>3</v>
      </c>
      <c r="K2207" s="25">
        <v>3</v>
      </c>
      <c r="L2207" s="25">
        <f t="shared" si="259"/>
        <v>0</v>
      </c>
      <c r="M2207" s="25" t="s">
        <v>2713</v>
      </c>
      <c r="N2207" s="45">
        <v>45866</v>
      </c>
      <c r="O2207" s="54">
        <v>10182.450000000001</v>
      </c>
      <c r="P2207" s="25" t="s">
        <v>17</v>
      </c>
      <c r="Q2207" s="25" t="s">
        <v>2078</v>
      </c>
      <c r="R2207" s="25" t="s">
        <v>638</v>
      </c>
      <c r="S2207" s="3" t="s">
        <v>300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>
        <v>45866</v>
      </c>
      <c r="Y2207" s="25">
        <f t="shared" si="260"/>
        <v>0</v>
      </c>
      <c r="Z2207" s="25" t="str">
        <f t="shared" si="261"/>
        <v>Monday</v>
      </c>
      <c r="AA2207" s="25" t="str">
        <f t="shared" si="262"/>
        <v>Monday</v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hidden="1" x14ac:dyDescent="0.25">
      <c r="A2208" s="25">
        <f t="shared" si="256"/>
        <v>2207</v>
      </c>
      <c r="B2208" s="25" t="s">
        <v>2711</v>
      </c>
      <c r="C2208" s="45">
        <v>45856</v>
      </c>
      <c r="D2208" s="45">
        <v>45863</v>
      </c>
      <c r="E2208" s="8">
        <v>5930.33</v>
      </c>
      <c r="F2208" s="8">
        <f t="shared" si="257"/>
        <v>5930.33</v>
      </c>
      <c r="G2208" s="54">
        <f t="shared" si="258"/>
        <v>5930.33</v>
      </c>
      <c r="H2208" s="25">
        <v>100575</v>
      </c>
      <c r="I2208" s="25" t="s">
        <v>2714</v>
      </c>
      <c r="J2208" s="25">
        <v>1</v>
      </c>
      <c r="K2208" s="25">
        <v>1</v>
      </c>
      <c r="L2208" s="25">
        <f t="shared" si="259"/>
        <v>0</v>
      </c>
      <c r="M2208" s="25" t="s">
        <v>3348</v>
      </c>
      <c r="N2208" s="45">
        <v>45904</v>
      </c>
      <c r="O2208" s="54">
        <v>7116.39</v>
      </c>
      <c r="P2208" s="25" t="s">
        <v>1015</v>
      </c>
      <c r="Q2208" s="25" t="s">
        <v>637</v>
      </c>
      <c r="R2208" s="25" t="s">
        <v>638</v>
      </c>
      <c r="S2208" s="3">
        <v>4</v>
      </c>
      <c r="T2208" s="55"/>
      <c r="U2208" s="25" t="s">
        <v>2795</v>
      </c>
      <c r="V2208" s="25" t="str">
        <f>VLOOKUP(P2208,'Customer List'!B:C,2,)</f>
        <v>Delhi</v>
      </c>
      <c r="W2208" s="56"/>
      <c r="X2208" s="45"/>
      <c r="Y2208" s="25" t="str">
        <f t="shared" si="260"/>
        <v/>
      </c>
      <c r="Z2208" s="25" t="str">
        <f t="shared" si="261"/>
        <v>Thursday</v>
      </c>
      <c r="AA2208" s="25" t="str">
        <f t="shared" si="262"/>
        <v/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hidden="1" x14ac:dyDescent="0.25">
      <c r="A2209" s="25">
        <f t="shared" si="256"/>
        <v>2208</v>
      </c>
      <c r="B2209" s="25" t="s">
        <v>2711</v>
      </c>
      <c r="C2209" s="45">
        <v>45856</v>
      </c>
      <c r="D2209" s="45">
        <v>45863</v>
      </c>
      <c r="E2209" s="8">
        <v>8995.14</v>
      </c>
      <c r="F2209" s="8">
        <f t="shared" si="257"/>
        <v>8995.14</v>
      </c>
      <c r="G2209" s="54">
        <f t="shared" si="258"/>
        <v>8995.14</v>
      </c>
      <c r="H2209" s="25">
        <v>196055</v>
      </c>
      <c r="I2209" s="25" t="s">
        <v>2715</v>
      </c>
      <c r="J2209" s="25">
        <v>1</v>
      </c>
      <c r="K2209" s="25">
        <v>1</v>
      </c>
      <c r="L2209" s="25">
        <f t="shared" si="259"/>
        <v>0</v>
      </c>
      <c r="M2209" s="25" t="s">
        <v>2716</v>
      </c>
      <c r="N2209" s="45">
        <v>45866</v>
      </c>
      <c r="O2209" s="54">
        <v>0</v>
      </c>
      <c r="P2209" s="25" t="s">
        <v>31</v>
      </c>
      <c r="Q2209" s="25" t="s">
        <v>2078</v>
      </c>
      <c r="R2209" s="25" t="s">
        <v>849</v>
      </c>
      <c r="S2209" s="3" t="s">
        <v>300</v>
      </c>
      <c r="T2209" s="55" t="s">
        <v>610</v>
      </c>
      <c r="U2209" s="25" t="s">
        <v>2795</v>
      </c>
      <c r="V2209" s="25" t="str">
        <f>VLOOKUP(P2209,'Customer List'!B:C,2,)</f>
        <v>Delhi</v>
      </c>
      <c r="W2209" s="56"/>
      <c r="X2209" s="45">
        <v>45866</v>
      </c>
      <c r="Y2209" s="25">
        <f t="shared" si="260"/>
        <v>0</v>
      </c>
      <c r="Z2209" s="25" t="str">
        <f t="shared" si="261"/>
        <v>Monday</v>
      </c>
      <c r="AA2209" s="25" t="str">
        <f t="shared" si="262"/>
        <v>Monday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hidden="1" x14ac:dyDescent="0.25">
      <c r="A2210" s="25">
        <f t="shared" si="256"/>
        <v>2209</v>
      </c>
      <c r="B2210" s="25" t="s">
        <v>2717</v>
      </c>
      <c r="C2210" s="45">
        <v>45856</v>
      </c>
      <c r="D2210" s="45">
        <v>45863</v>
      </c>
      <c r="E2210" s="8">
        <v>39000</v>
      </c>
      <c r="F2210" s="8">
        <f t="shared" si="257"/>
        <v>39000</v>
      </c>
      <c r="G2210" s="54">
        <f t="shared" si="258"/>
        <v>39000</v>
      </c>
      <c r="H2210" s="25">
        <v>2916854</v>
      </c>
      <c r="I2210" s="25"/>
      <c r="J2210" s="25">
        <v>1</v>
      </c>
      <c r="K2210" s="25">
        <v>1</v>
      </c>
      <c r="L2210" s="25">
        <f t="shared" si="259"/>
        <v>0</v>
      </c>
      <c r="M2210" s="25" t="s">
        <v>2718</v>
      </c>
      <c r="N2210" s="45">
        <v>45867</v>
      </c>
      <c r="O2210" s="54">
        <v>48750</v>
      </c>
      <c r="P2210" s="25" t="s">
        <v>461</v>
      </c>
      <c r="Q2210" s="25"/>
      <c r="R2210" s="25"/>
      <c r="S2210" s="3">
        <v>-20</v>
      </c>
      <c r="T2210" s="55"/>
      <c r="U2210" s="25" t="s">
        <v>2795</v>
      </c>
      <c r="V2210" s="25" t="str">
        <f>VLOOKUP(P2210,'Customer List'!B:C,2,)</f>
        <v>Hyderabad</v>
      </c>
      <c r="W2210" s="56"/>
      <c r="X2210" s="45"/>
      <c r="Y2210" s="25" t="str">
        <f t="shared" si="260"/>
        <v/>
      </c>
      <c r="Z2210" s="25" t="str">
        <f t="shared" si="261"/>
        <v>Tuesday</v>
      </c>
      <c r="AA2210" s="25" t="str">
        <f t="shared" si="262"/>
        <v/>
      </c>
      <c r="AB2210" s="25" t="str">
        <f>VLOOKUP(U2210,'Currency Sheet'!A:C,3,)</f>
        <v>INR</v>
      </c>
      <c r="AC2210" s="67" t="str">
        <f>VLOOKUP(P2210,'Customer List'!B:D,3,)</f>
        <v>OutStation</v>
      </c>
    </row>
    <row r="2211" spans="1:29" hidden="1" x14ac:dyDescent="0.25">
      <c r="A2211" s="25">
        <f t="shared" si="256"/>
        <v>2210</v>
      </c>
      <c r="B2211" s="25" t="s">
        <v>2719</v>
      </c>
      <c r="C2211" s="45">
        <v>45859</v>
      </c>
      <c r="D2211" s="45">
        <v>45863</v>
      </c>
      <c r="E2211" s="8">
        <v>5384.34</v>
      </c>
      <c r="F2211" s="8">
        <f t="shared" si="257"/>
        <v>5384.34</v>
      </c>
      <c r="G2211" s="54">
        <f t="shared" si="258"/>
        <v>5384.34</v>
      </c>
      <c r="H2211" s="25">
        <v>154210</v>
      </c>
      <c r="I2211" s="25"/>
      <c r="J2211" s="25">
        <v>1</v>
      </c>
      <c r="K2211" s="25">
        <v>1</v>
      </c>
      <c r="L2211" s="25">
        <f t="shared" si="259"/>
        <v>0</v>
      </c>
      <c r="M2211" s="25" t="s">
        <v>2720</v>
      </c>
      <c r="N2211" s="45">
        <v>45869</v>
      </c>
      <c r="O2211" s="54">
        <v>6461.21</v>
      </c>
      <c r="P2211" s="25" t="s">
        <v>17</v>
      </c>
      <c r="Q2211" s="25" t="s">
        <v>2078</v>
      </c>
      <c r="R2211" s="25" t="s">
        <v>638</v>
      </c>
      <c r="S2211" s="3">
        <v>-20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45869</v>
      </c>
      <c r="Y2211" s="25">
        <f t="shared" si="260"/>
        <v>0</v>
      </c>
      <c r="Z2211" s="25" t="str">
        <f t="shared" si="261"/>
        <v>Thursday</v>
      </c>
      <c r="AA2211" s="25" t="str">
        <f t="shared" si="262"/>
        <v>Thursday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hidden="1" x14ac:dyDescent="0.25">
      <c r="A2212" s="25">
        <f t="shared" si="256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57"/>
        <v>0</v>
      </c>
      <c r="G2212" s="54">
        <f t="shared" si="258"/>
        <v>0</v>
      </c>
      <c r="H2212" s="25">
        <v>116913001</v>
      </c>
      <c r="I2212" s="25" t="s">
        <v>2721</v>
      </c>
      <c r="J2212" s="25">
        <v>1</v>
      </c>
      <c r="K2212" s="25">
        <v>1</v>
      </c>
      <c r="L2212" s="25">
        <f t="shared" si="259"/>
        <v>0</v>
      </c>
      <c r="M2212" s="25" t="s">
        <v>2722</v>
      </c>
      <c r="N2212" s="45">
        <v>45888</v>
      </c>
      <c r="O2212" s="54">
        <v>7120</v>
      </c>
      <c r="P2212" s="25" t="s">
        <v>1015</v>
      </c>
      <c r="Q2212" s="25" t="s">
        <v>2078</v>
      </c>
      <c r="R2212" s="25" t="s">
        <v>849</v>
      </c>
      <c r="S2212" s="3" t="s">
        <v>300</v>
      </c>
      <c r="T2212" s="55"/>
      <c r="U2212" s="25" t="s">
        <v>2795</v>
      </c>
      <c r="V2212" s="25" t="str">
        <f>VLOOKUP(P2212,'Customer List'!B:C,2,)</f>
        <v>Delhi</v>
      </c>
      <c r="W2212" s="56"/>
      <c r="X2212" s="45">
        <v>45888</v>
      </c>
      <c r="Y2212" s="25">
        <f t="shared" si="260"/>
        <v>0</v>
      </c>
      <c r="Z2212" s="25" t="str">
        <f t="shared" si="261"/>
        <v>Tuesday</v>
      </c>
      <c r="AA2212" s="25" t="str">
        <f t="shared" si="262"/>
        <v>Tuesday</v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hidden="1" x14ac:dyDescent="0.25">
      <c r="A2213" s="25">
        <f t="shared" si="256"/>
        <v>2212</v>
      </c>
      <c r="B2213" s="25" t="s">
        <v>14</v>
      </c>
      <c r="C2213" s="45">
        <v>45870</v>
      </c>
      <c r="D2213" s="45">
        <v>45870</v>
      </c>
      <c r="E2213" s="8">
        <v>0</v>
      </c>
      <c r="F2213" s="8">
        <f t="shared" si="257"/>
        <v>0</v>
      </c>
      <c r="G2213" s="54">
        <f t="shared" si="258"/>
        <v>0</v>
      </c>
      <c r="H2213" s="25">
        <v>116910001</v>
      </c>
      <c r="I2213" s="25" t="s">
        <v>2723</v>
      </c>
      <c r="J2213" s="25">
        <v>1</v>
      </c>
      <c r="K2213" s="25"/>
      <c r="L2213" s="25">
        <f t="shared" si="259"/>
        <v>1</v>
      </c>
      <c r="M2213" s="25"/>
      <c r="N2213" s="45"/>
      <c r="O2213" s="54"/>
      <c r="P2213" s="25" t="s">
        <v>1149</v>
      </c>
      <c r="Q2213" s="25"/>
      <c r="R2213" s="25"/>
      <c r="S2213" s="3" t="s">
        <v>300</v>
      </c>
      <c r="T2213" s="55"/>
      <c r="U2213" s="25" t="s">
        <v>2795</v>
      </c>
      <c r="V2213" s="25" t="str">
        <f>VLOOKUP(P2213,'Customer List'!B:C,2,)</f>
        <v>STOCK</v>
      </c>
      <c r="W2213" s="56" t="s">
        <v>1149</v>
      </c>
      <c r="X2213" s="45"/>
      <c r="Y2213" s="25" t="str">
        <f t="shared" si="260"/>
        <v/>
      </c>
      <c r="Z2213" s="25" t="str">
        <f t="shared" si="261"/>
        <v/>
      </c>
      <c r="AA2213" s="25" t="str">
        <f t="shared" si="262"/>
        <v/>
      </c>
      <c r="AB2213" s="25" t="str">
        <f>VLOOKUP(U2213,'Currency Sheet'!A:C,3,)</f>
        <v>INR</v>
      </c>
      <c r="AC2213" s="67" t="str">
        <f>VLOOKUP(P2213,'Customer List'!B:D,3,)</f>
        <v>STOCK</v>
      </c>
    </row>
    <row r="2214" spans="1:29" hidden="1" x14ac:dyDescent="0.25">
      <c r="A2214" s="25">
        <f t="shared" si="256"/>
        <v>2213</v>
      </c>
      <c r="B2214" s="25" t="s">
        <v>2724</v>
      </c>
      <c r="C2214" s="45">
        <v>45868</v>
      </c>
      <c r="D2214" s="45">
        <v>45871</v>
      </c>
      <c r="E2214" s="8">
        <v>25010.3</v>
      </c>
      <c r="F2214" s="8">
        <f t="shared" si="257"/>
        <v>25010.3</v>
      </c>
      <c r="G2214" s="54">
        <f t="shared" si="258"/>
        <v>25010.3</v>
      </c>
      <c r="H2214" s="25">
        <v>194670</v>
      </c>
      <c r="I2214" s="25" t="s">
        <v>2725</v>
      </c>
      <c r="J2214" s="25">
        <v>1</v>
      </c>
      <c r="K2214" s="25">
        <v>1</v>
      </c>
      <c r="L2214" s="25">
        <f t="shared" si="259"/>
        <v>0</v>
      </c>
      <c r="M2214" s="25" t="s">
        <v>3305</v>
      </c>
      <c r="N2214" s="45">
        <v>45901</v>
      </c>
      <c r="O2214" s="54">
        <v>27971.8</v>
      </c>
      <c r="P2214" s="25" t="s">
        <v>31</v>
      </c>
      <c r="Q2214" s="25" t="s">
        <v>637</v>
      </c>
      <c r="R2214" s="25" t="s">
        <v>638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/>
      <c r="Y2214" s="25" t="str">
        <f t="shared" si="260"/>
        <v/>
      </c>
      <c r="Z2214" s="25" t="str">
        <f t="shared" si="261"/>
        <v>Monday</v>
      </c>
      <c r="AA2214" s="25" t="str">
        <f t="shared" si="262"/>
        <v/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hidden="1" x14ac:dyDescent="0.25">
      <c r="A2215" s="25">
        <f t="shared" si="256"/>
        <v>2214</v>
      </c>
      <c r="B2215" s="25" t="s">
        <v>2724</v>
      </c>
      <c r="C2215" s="45">
        <v>45868</v>
      </c>
      <c r="D2215" s="45">
        <v>45871</v>
      </c>
      <c r="E2215" s="8">
        <v>3578.4</v>
      </c>
      <c r="F2215" s="8">
        <f t="shared" si="257"/>
        <v>3578.4</v>
      </c>
      <c r="G2215" s="54">
        <f t="shared" si="258"/>
        <v>3578.4</v>
      </c>
      <c r="H2215" s="25">
        <v>103028</v>
      </c>
      <c r="I2215" s="25" t="s">
        <v>2726</v>
      </c>
      <c r="J2215" s="25">
        <v>1</v>
      </c>
      <c r="K2215" s="25">
        <v>1</v>
      </c>
      <c r="L2215" s="25">
        <f t="shared" si="259"/>
        <v>0</v>
      </c>
      <c r="M2215" s="25" t="s">
        <v>2727</v>
      </c>
      <c r="N2215" s="45">
        <v>45881</v>
      </c>
      <c r="O2215" s="54">
        <v>0</v>
      </c>
      <c r="P2215" s="25" t="s">
        <v>31</v>
      </c>
      <c r="Q2215" s="25" t="s">
        <v>2078</v>
      </c>
      <c r="R2215" s="25" t="s">
        <v>638</v>
      </c>
      <c r="S2215" s="3" t="s">
        <v>300</v>
      </c>
      <c r="T2215" s="55" t="s">
        <v>2728</v>
      </c>
      <c r="U2215" s="25" t="s">
        <v>2795</v>
      </c>
      <c r="V2215" s="25" t="str">
        <f>VLOOKUP(P2215,'Customer List'!B:C,2,)</f>
        <v>Delhi</v>
      </c>
      <c r="W2215" s="56"/>
      <c r="X2215" s="45">
        <v>45881</v>
      </c>
      <c r="Y2215" s="25">
        <f t="shared" si="260"/>
        <v>0</v>
      </c>
      <c r="Z2215" s="25" t="str">
        <f t="shared" si="261"/>
        <v>Tuesday</v>
      </c>
      <c r="AA2215" s="25" t="str">
        <f t="shared" si="262"/>
        <v>Tuesday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hidden="1" x14ac:dyDescent="0.25">
      <c r="A2216" s="25">
        <f t="shared" si="256"/>
        <v>2215</v>
      </c>
      <c r="B2216" s="25" t="s">
        <v>2729</v>
      </c>
      <c r="C2216" s="45">
        <v>45868</v>
      </c>
      <c r="D2216" s="45">
        <v>45871</v>
      </c>
      <c r="E2216" s="8">
        <v>3637.5</v>
      </c>
      <c r="F2216" s="8">
        <f t="shared" si="257"/>
        <v>3637.5</v>
      </c>
      <c r="G2216" s="54">
        <f t="shared" si="258"/>
        <v>3637.5</v>
      </c>
      <c r="H2216" s="25">
        <v>116913050</v>
      </c>
      <c r="I2216" s="25" t="s">
        <v>2730</v>
      </c>
      <c r="J2216" s="25">
        <v>1</v>
      </c>
      <c r="K2216" s="25">
        <v>1</v>
      </c>
      <c r="L2216" s="25">
        <f t="shared" si="259"/>
        <v>0</v>
      </c>
      <c r="M2216" s="25" t="s">
        <v>2731</v>
      </c>
      <c r="N2216" s="45">
        <v>45871</v>
      </c>
      <c r="O2216" s="54">
        <v>0</v>
      </c>
      <c r="P2216" s="25" t="s">
        <v>626</v>
      </c>
      <c r="Q2216" s="25" t="s">
        <v>637</v>
      </c>
      <c r="R2216" s="25" t="s">
        <v>849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>
        <v>45871</v>
      </c>
      <c r="Y2216" s="25">
        <f t="shared" si="260"/>
        <v>0</v>
      </c>
      <c r="Z2216" s="25" t="str">
        <f t="shared" si="261"/>
        <v>Saturday</v>
      </c>
      <c r="AA2216" s="25" t="str">
        <f t="shared" si="262"/>
        <v>Saturday</v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hidden="1" x14ac:dyDescent="0.25">
      <c r="A2217" s="25">
        <f t="shared" si="256"/>
        <v>2216</v>
      </c>
      <c r="B2217" s="25" t="s">
        <v>2729</v>
      </c>
      <c r="C2217" s="45">
        <v>45868</v>
      </c>
      <c r="D2217" s="45">
        <v>45871</v>
      </c>
      <c r="E2217" s="8">
        <v>13825</v>
      </c>
      <c r="F2217" s="8">
        <f t="shared" si="257"/>
        <v>13825</v>
      </c>
      <c r="G2217" s="54">
        <f t="shared" si="258"/>
        <v>13825</v>
      </c>
      <c r="H2217" s="25" t="s">
        <v>2737</v>
      </c>
      <c r="I2217" s="25" t="s">
        <v>2732</v>
      </c>
      <c r="J2217" s="25">
        <v>1</v>
      </c>
      <c r="K2217" s="25">
        <v>1</v>
      </c>
      <c r="L2217" s="25">
        <f t="shared" si="259"/>
        <v>0</v>
      </c>
      <c r="M2217" s="25" t="s">
        <v>3305</v>
      </c>
      <c r="N2217" s="45">
        <v>45901</v>
      </c>
      <c r="O2217" s="54">
        <v>18212.45</v>
      </c>
      <c r="P2217" s="25" t="s">
        <v>31</v>
      </c>
      <c r="Q2217" s="25" t="s">
        <v>637</v>
      </c>
      <c r="R2217" s="25" t="s">
        <v>638</v>
      </c>
      <c r="S2217" s="3">
        <v>4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/>
      <c r="Y2217" s="25" t="str">
        <f t="shared" si="260"/>
        <v/>
      </c>
      <c r="Z2217" s="25" t="str">
        <f t="shared" si="261"/>
        <v>Monday</v>
      </c>
      <c r="AA2217" s="25" t="str">
        <f t="shared" si="262"/>
        <v/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hidden="1" x14ac:dyDescent="0.25">
      <c r="A2218" s="25">
        <f t="shared" si="256"/>
        <v>2217</v>
      </c>
      <c r="B2218" s="25" t="s">
        <v>2733</v>
      </c>
      <c r="C2218" s="45">
        <v>45868</v>
      </c>
      <c r="D2218" s="45">
        <v>45871</v>
      </c>
      <c r="E2218" s="8">
        <v>4494</v>
      </c>
      <c r="F2218" s="8">
        <f t="shared" si="257"/>
        <v>4494</v>
      </c>
      <c r="G2218" s="54">
        <f t="shared" si="258"/>
        <v>4494</v>
      </c>
      <c r="H2218" s="25" t="s">
        <v>2734</v>
      </c>
      <c r="I2218" s="25" t="s">
        <v>2735</v>
      </c>
      <c r="J2218" s="25">
        <v>1</v>
      </c>
      <c r="K2218" s="25">
        <v>1</v>
      </c>
      <c r="L2218" s="25">
        <f t="shared" si="259"/>
        <v>0</v>
      </c>
      <c r="M2218" s="25" t="s">
        <v>2232</v>
      </c>
      <c r="N2218" s="45">
        <v>45873</v>
      </c>
      <c r="O2218" s="54">
        <v>13050</v>
      </c>
      <c r="P2218" s="25" t="s">
        <v>626</v>
      </c>
      <c r="Q2218" s="25" t="s">
        <v>637</v>
      </c>
      <c r="R2218" s="25" t="s">
        <v>638</v>
      </c>
      <c r="S2218" s="3" t="s">
        <v>300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>
        <v>45873</v>
      </c>
      <c r="Y2218" s="25">
        <f t="shared" si="260"/>
        <v>0</v>
      </c>
      <c r="Z2218" s="25" t="str">
        <f t="shared" si="261"/>
        <v>Monday</v>
      </c>
      <c r="AA2218" s="25" t="str">
        <f t="shared" si="262"/>
        <v>Monday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hidden="1" x14ac:dyDescent="0.25">
      <c r="A2219" s="25">
        <f t="shared" si="256"/>
        <v>2218</v>
      </c>
      <c r="B2219" s="25" t="s">
        <v>2736</v>
      </c>
      <c r="C2219" s="45">
        <v>45877</v>
      </c>
      <c r="D2219" s="45">
        <v>45883</v>
      </c>
      <c r="E2219" s="8">
        <v>13825</v>
      </c>
      <c r="F2219" s="8">
        <f t="shared" si="257"/>
        <v>13825</v>
      </c>
      <c r="G2219" s="54">
        <f t="shared" si="258"/>
        <v>27650</v>
      </c>
      <c r="H2219" s="25" t="s">
        <v>2737</v>
      </c>
      <c r="I2219" s="25"/>
      <c r="J2219" s="25">
        <v>2</v>
      </c>
      <c r="K2219" s="25">
        <v>2</v>
      </c>
      <c r="L2219" s="25">
        <f t="shared" si="259"/>
        <v>0</v>
      </c>
      <c r="M2219" s="25" t="s">
        <v>3305</v>
      </c>
      <c r="N2219" s="45">
        <v>45901</v>
      </c>
      <c r="O2219" s="54">
        <v>36424.9</v>
      </c>
      <c r="P2219" s="25" t="s">
        <v>31</v>
      </c>
      <c r="Q2219" s="25" t="s">
        <v>637</v>
      </c>
      <c r="R2219" s="25" t="s">
        <v>638</v>
      </c>
      <c r="S2219" s="3">
        <v>4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/>
      <c r="Y2219" s="25" t="str">
        <f t="shared" si="260"/>
        <v/>
      </c>
      <c r="Z2219" s="25" t="str">
        <f t="shared" si="261"/>
        <v>Monday</v>
      </c>
      <c r="AA2219" s="25" t="str">
        <f t="shared" si="262"/>
        <v/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hidden="1" x14ac:dyDescent="0.25">
      <c r="A2220" s="25">
        <f t="shared" si="256"/>
        <v>2219</v>
      </c>
      <c r="B2220" s="25" t="s">
        <v>2736</v>
      </c>
      <c r="C2220" s="45">
        <v>45877</v>
      </c>
      <c r="D2220" s="45">
        <v>45883</v>
      </c>
      <c r="E2220" s="8">
        <v>6675</v>
      </c>
      <c r="F2220" s="8">
        <f t="shared" si="257"/>
        <v>6675</v>
      </c>
      <c r="G2220" s="54">
        <f t="shared" si="258"/>
        <v>6675</v>
      </c>
      <c r="H2220" s="25">
        <v>116913100</v>
      </c>
      <c r="I2220" s="25"/>
      <c r="J2220" s="25">
        <v>1</v>
      </c>
      <c r="K2220" s="25">
        <v>1</v>
      </c>
      <c r="L2220" s="25">
        <f t="shared" si="259"/>
        <v>0</v>
      </c>
      <c r="M2220" s="25" t="s">
        <v>2722</v>
      </c>
      <c r="N2220" s="45">
        <v>45888</v>
      </c>
      <c r="O2220" s="54">
        <v>3880</v>
      </c>
      <c r="P2220" s="25" t="s">
        <v>1015</v>
      </c>
      <c r="Q2220" s="25" t="s">
        <v>637</v>
      </c>
      <c r="R2220" s="25" t="s">
        <v>638</v>
      </c>
      <c r="S2220" s="3" t="s">
        <v>300</v>
      </c>
      <c r="T2220" s="55" t="s">
        <v>2738</v>
      </c>
      <c r="U2220" s="25" t="s">
        <v>2795</v>
      </c>
      <c r="V2220" s="25" t="str">
        <f>VLOOKUP(P2220,'Customer List'!B:C,2,)</f>
        <v>Delhi</v>
      </c>
      <c r="W2220" s="56"/>
      <c r="X2220" s="45">
        <v>45888</v>
      </c>
      <c r="Y2220" s="25">
        <f t="shared" si="260"/>
        <v>0</v>
      </c>
      <c r="Z2220" s="25" t="str">
        <f t="shared" si="261"/>
        <v>Tuesday</v>
      </c>
      <c r="AA2220" s="25" t="str">
        <f t="shared" si="262"/>
        <v>Tuesday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hidden="1" x14ac:dyDescent="0.25">
      <c r="A2221" s="25">
        <f t="shared" si="256"/>
        <v>2220</v>
      </c>
      <c r="B2221" s="25" t="s">
        <v>2739</v>
      </c>
      <c r="C2221" s="45">
        <v>45877</v>
      </c>
      <c r="D2221" s="45">
        <v>45883</v>
      </c>
      <c r="E2221" s="8">
        <v>6457.19</v>
      </c>
      <c r="F2221" s="8">
        <f t="shared" si="257"/>
        <v>6457.19</v>
      </c>
      <c r="G2221" s="54">
        <f t="shared" si="258"/>
        <v>6457.19</v>
      </c>
      <c r="H2221" s="25">
        <v>114025022</v>
      </c>
      <c r="I2221" s="25"/>
      <c r="J2221" s="25">
        <v>1</v>
      </c>
      <c r="K2221" s="25">
        <v>1</v>
      </c>
      <c r="L2221" s="25">
        <f t="shared" si="259"/>
        <v>0</v>
      </c>
      <c r="M2221" s="25" t="s">
        <v>2778</v>
      </c>
      <c r="N2221" s="45">
        <v>45897</v>
      </c>
      <c r="O2221" s="54">
        <v>7748.62</v>
      </c>
      <c r="P2221" s="25" t="s">
        <v>17</v>
      </c>
      <c r="Q2221" s="25" t="s">
        <v>637</v>
      </c>
      <c r="R2221" s="25" t="s">
        <v>638</v>
      </c>
      <c r="S2221" s="3" t="s">
        <v>300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>
        <v>45897</v>
      </c>
      <c r="Y2221" s="25">
        <f t="shared" si="260"/>
        <v>0</v>
      </c>
      <c r="Z2221" s="25" t="str">
        <f t="shared" si="261"/>
        <v>Thursday</v>
      </c>
      <c r="AA2221" s="25" t="str">
        <f t="shared" si="262"/>
        <v>Thursday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hidden="1" x14ac:dyDescent="0.25">
      <c r="A2222" s="25">
        <f t="shared" si="256"/>
        <v>2221</v>
      </c>
      <c r="B2222" s="25" t="s">
        <v>2739</v>
      </c>
      <c r="C2222" s="45">
        <v>45877</v>
      </c>
      <c r="D2222" s="45">
        <v>45883</v>
      </c>
      <c r="E2222" s="8">
        <v>4491.2299999999996</v>
      </c>
      <c r="F2222" s="8">
        <f t="shared" si="257"/>
        <v>4491.2299999999996</v>
      </c>
      <c r="G2222" s="54">
        <f t="shared" si="258"/>
        <v>4491.2299999999996</v>
      </c>
      <c r="H2222" s="25" t="s">
        <v>2740</v>
      </c>
      <c r="I2222" s="25" t="s">
        <v>4744</v>
      </c>
      <c r="J2222" s="25">
        <v>1</v>
      </c>
      <c r="K2222" s="25"/>
      <c r="L2222" s="25">
        <f t="shared" si="259"/>
        <v>1</v>
      </c>
      <c r="M2222" s="25"/>
      <c r="N2222" s="45"/>
      <c r="O2222" s="54"/>
      <c r="P2222" s="25" t="s">
        <v>1149</v>
      </c>
      <c r="Q2222" s="25"/>
      <c r="R2222" s="25"/>
      <c r="S2222" s="3">
        <v>-20</v>
      </c>
      <c r="T2222" s="55"/>
      <c r="U2222" s="25" t="s">
        <v>2795</v>
      </c>
      <c r="V2222" s="25" t="str">
        <f>VLOOKUP(P2222,'Customer List'!B:C,2,)</f>
        <v>STOCK</v>
      </c>
      <c r="W2222" s="56" t="s">
        <v>1149</v>
      </c>
      <c r="X2222" s="45"/>
      <c r="Y2222" s="25" t="str">
        <f t="shared" si="260"/>
        <v/>
      </c>
      <c r="Z2222" s="25" t="str">
        <f t="shared" si="261"/>
        <v/>
      </c>
      <c r="AA2222" s="25" t="str">
        <f t="shared" si="262"/>
        <v/>
      </c>
      <c r="AB2222" s="25" t="str">
        <f>VLOOKUP(U2222,'Currency Sheet'!A:C,3,)</f>
        <v>INR</v>
      </c>
      <c r="AC2222" s="67" t="str">
        <f>VLOOKUP(P2222,'Customer List'!B:D,3,)</f>
        <v>STOCK</v>
      </c>
    </row>
    <row r="2223" spans="1:29" hidden="1" x14ac:dyDescent="0.25">
      <c r="A2223" s="25">
        <f t="shared" si="256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57"/>
        <v>2800</v>
      </c>
      <c r="G2223" s="54">
        <f t="shared" si="258"/>
        <v>2800</v>
      </c>
      <c r="H2223" s="25">
        <v>850494</v>
      </c>
      <c r="I2223" s="25"/>
      <c r="J2223" s="25">
        <v>1</v>
      </c>
      <c r="K2223" s="25">
        <v>1</v>
      </c>
      <c r="L2223" s="25">
        <f t="shared" si="259"/>
        <v>0</v>
      </c>
      <c r="M2223" s="25" t="s">
        <v>2742</v>
      </c>
      <c r="N2223" s="45">
        <v>45889</v>
      </c>
      <c r="O2223" s="54">
        <v>0</v>
      </c>
      <c r="P2223" s="25" t="s">
        <v>1015</v>
      </c>
      <c r="Q2223" s="25" t="s">
        <v>2078</v>
      </c>
      <c r="R2223" s="25" t="s">
        <v>638</v>
      </c>
      <c r="S2223" s="3" t="s">
        <v>300</v>
      </c>
      <c r="T2223" s="55"/>
      <c r="U2223" s="25" t="s">
        <v>2795</v>
      </c>
      <c r="V2223" s="25" t="str">
        <f>VLOOKUP(P2223,'Customer List'!B:C,2,)</f>
        <v>Delhi</v>
      </c>
      <c r="W2223" s="56"/>
      <c r="X2223" s="45">
        <v>45889</v>
      </c>
      <c r="Y2223" s="25">
        <f t="shared" si="260"/>
        <v>0</v>
      </c>
      <c r="Z2223" s="25" t="str">
        <f t="shared" si="261"/>
        <v>Wednesday</v>
      </c>
      <c r="AA2223" s="25" t="str">
        <f t="shared" si="262"/>
        <v>Wednesday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hidden="1" x14ac:dyDescent="0.25">
      <c r="A2224" s="25">
        <f t="shared" si="256"/>
        <v>2223</v>
      </c>
      <c r="B2224" s="25" t="s">
        <v>2741</v>
      </c>
      <c r="C2224" s="45">
        <v>45880</v>
      </c>
      <c r="D2224" s="45">
        <v>45887</v>
      </c>
      <c r="E2224" s="8">
        <v>2800</v>
      </c>
      <c r="F2224" s="8">
        <f t="shared" si="257"/>
        <v>2800</v>
      </c>
      <c r="G2224" s="54">
        <f t="shared" si="258"/>
        <v>2800</v>
      </c>
      <c r="H2224" s="25">
        <v>850494</v>
      </c>
      <c r="I2224" s="25" t="s">
        <v>4745</v>
      </c>
      <c r="J2224" s="25">
        <v>1</v>
      </c>
      <c r="K2224" s="25"/>
      <c r="L2224" s="25">
        <f t="shared" si="259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0"/>
        <v/>
      </c>
      <c r="Z2224" s="25" t="str">
        <f t="shared" si="261"/>
        <v/>
      </c>
      <c r="AA2224" s="25" t="str">
        <f t="shared" si="262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hidden="1" x14ac:dyDescent="0.25">
      <c r="A2225" s="25">
        <f t="shared" si="256"/>
        <v>2224</v>
      </c>
      <c r="B2225" s="25" t="s">
        <v>2741</v>
      </c>
      <c r="C2225" s="45">
        <v>45880</v>
      </c>
      <c r="D2225" s="45">
        <v>45887</v>
      </c>
      <c r="E2225" s="8">
        <v>16767</v>
      </c>
      <c r="F2225" s="8">
        <f t="shared" si="257"/>
        <v>16767</v>
      </c>
      <c r="G2225" s="54">
        <f t="shared" si="258"/>
        <v>16767</v>
      </c>
      <c r="H2225" s="25">
        <v>16006980</v>
      </c>
      <c r="I2225" s="25" t="s">
        <v>4746</v>
      </c>
      <c r="J2225" s="25">
        <v>1</v>
      </c>
      <c r="K2225" s="25">
        <v>1</v>
      </c>
      <c r="L2225" s="25">
        <f t="shared" si="259"/>
        <v>0</v>
      </c>
      <c r="M2225" s="25"/>
      <c r="N2225" s="45">
        <v>45936</v>
      </c>
      <c r="O2225" s="54"/>
      <c r="P2225" s="25" t="s">
        <v>17</v>
      </c>
      <c r="Q2225" s="25" t="s">
        <v>2078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 t="s">
        <v>1149</v>
      </c>
      <c r="X2225" s="45"/>
      <c r="Y2225" s="25" t="str">
        <f t="shared" si="260"/>
        <v/>
      </c>
      <c r="Z2225" s="25" t="str">
        <f t="shared" si="261"/>
        <v>Monday</v>
      </c>
      <c r="AA2225" s="25" t="str">
        <f t="shared" si="262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hidden="1" x14ac:dyDescent="0.25">
      <c r="A2226" s="25">
        <f t="shared" si="256"/>
        <v>2225</v>
      </c>
      <c r="B2226" s="25" t="s">
        <v>2743</v>
      </c>
      <c r="C2226" s="45">
        <v>45889</v>
      </c>
      <c r="D2226" s="45">
        <v>45892</v>
      </c>
      <c r="E2226" s="8">
        <v>1577.8</v>
      </c>
      <c r="F2226" s="8">
        <f t="shared" si="257"/>
        <v>1577.8</v>
      </c>
      <c r="G2226" s="54">
        <f t="shared" si="258"/>
        <v>1577.8</v>
      </c>
      <c r="H2226" s="25">
        <v>102797</v>
      </c>
      <c r="I2226" s="25"/>
      <c r="J2226" s="25">
        <v>1</v>
      </c>
      <c r="K2226" s="25">
        <v>1</v>
      </c>
      <c r="L2226" s="25">
        <f t="shared" si="259"/>
        <v>0</v>
      </c>
      <c r="M2226" s="25" t="s">
        <v>3305</v>
      </c>
      <c r="N2226" s="45">
        <v>45901</v>
      </c>
      <c r="O2226" s="54">
        <v>25529.35</v>
      </c>
      <c r="P2226" s="25" t="s">
        <v>31</v>
      </c>
      <c r="Q2226" s="25" t="s">
        <v>637</v>
      </c>
      <c r="R2226" s="25" t="s">
        <v>638</v>
      </c>
      <c r="S2226" s="3" t="s">
        <v>300</v>
      </c>
      <c r="T2226" s="55"/>
      <c r="U2226" s="25" t="s">
        <v>2795</v>
      </c>
      <c r="V2226" s="25" t="str">
        <f>VLOOKUP(P2226,'Customer List'!B:C,2,)</f>
        <v>Delhi</v>
      </c>
      <c r="W2226" s="56"/>
      <c r="X2226" s="45"/>
      <c r="Y2226" s="25" t="str">
        <f t="shared" si="260"/>
        <v/>
      </c>
      <c r="Z2226" s="25" t="str">
        <f t="shared" si="261"/>
        <v>Monday</v>
      </c>
      <c r="AA2226" s="25" t="str">
        <f t="shared" si="262"/>
        <v/>
      </c>
      <c r="AB2226" s="25" t="str">
        <f>VLOOKUP(U2226,'Currency Sheet'!A:C,3,)</f>
        <v>INR</v>
      </c>
      <c r="AC2226" s="67" t="str">
        <f>VLOOKUP(P2226,'Customer List'!B:D,3,)</f>
        <v>Local</v>
      </c>
    </row>
    <row r="2227" spans="1:29" hidden="1" x14ac:dyDescent="0.25">
      <c r="A2227" s="25">
        <f t="shared" si="256"/>
        <v>2226</v>
      </c>
      <c r="B2227" s="25" t="s">
        <v>2743</v>
      </c>
      <c r="C2227" s="45">
        <v>45889</v>
      </c>
      <c r="D2227" s="45">
        <v>45892</v>
      </c>
      <c r="E2227" s="8">
        <v>6268.5</v>
      </c>
      <c r="F2227" s="8">
        <f t="shared" si="257"/>
        <v>6268.5</v>
      </c>
      <c r="G2227" s="54">
        <f t="shared" si="258"/>
        <v>6268.5</v>
      </c>
      <c r="H2227" s="25">
        <v>152624</v>
      </c>
      <c r="I2227" s="25" t="s">
        <v>4747</v>
      </c>
      <c r="J2227" s="25">
        <v>1</v>
      </c>
      <c r="K2227" s="25"/>
      <c r="L2227" s="25">
        <f t="shared" si="259"/>
        <v>1</v>
      </c>
      <c r="M2227" s="25"/>
      <c r="N2227" s="45"/>
      <c r="O2227" s="54"/>
      <c r="P2227" s="25" t="s">
        <v>1149</v>
      </c>
      <c r="Q2227" s="25"/>
      <c r="R2227" s="25"/>
      <c r="S2227" s="3" t="s">
        <v>300</v>
      </c>
      <c r="T2227" s="55"/>
      <c r="U2227" s="25" t="s">
        <v>2795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0"/>
        <v/>
      </c>
      <c r="Z2227" s="25" t="str">
        <f t="shared" si="261"/>
        <v/>
      </c>
      <c r="AA2227" s="25" t="str">
        <f t="shared" si="262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hidden="1" x14ac:dyDescent="0.25">
      <c r="A2228" s="25">
        <f t="shared" si="256"/>
        <v>2227</v>
      </c>
      <c r="B2228" s="25" t="s">
        <v>2745</v>
      </c>
      <c r="C2228" s="45">
        <v>45891</v>
      </c>
      <c r="D2228" s="45">
        <v>45896</v>
      </c>
      <c r="E2228" s="8">
        <v>9030.4</v>
      </c>
      <c r="F2228" s="8">
        <f t="shared" si="257"/>
        <v>9030.4</v>
      </c>
      <c r="G2228" s="54">
        <f t="shared" si="258"/>
        <v>9030.4</v>
      </c>
      <c r="H2228" s="25" t="s">
        <v>2746</v>
      </c>
      <c r="I2228" s="25" t="s">
        <v>4748</v>
      </c>
      <c r="J2228" s="25">
        <v>1</v>
      </c>
      <c r="K2228" s="25"/>
      <c r="L2228" s="25">
        <f t="shared" si="259"/>
        <v>1</v>
      </c>
      <c r="M2228" s="25"/>
      <c r="N2228" s="45"/>
      <c r="O2228" s="54"/>
      <c r="P2228" s="25" t="s">
        <v>2031</v>
      </c>
      <c r="Q2228" s="25"/>
      <c r="R2228" s="25"/>
      <c r="S2228" s="3">
        <v>-20</v>
      </c>
      <c r="T2228" s="55"/>
      <c r="U2228" s="25" t="s">
        <v>2747</v>
      </c>
      <c r="V2228" s="25" t="str">
        <f>VLOOKUP(P2228,'Customer List'!B:C,2,)</f>
        <v>STOCK</v>
      </c>
      <c r="W2228" s="56" t="s">
        <v>1149</v>
      </c>
      <c r="X2228" s="45"/>
      <c r="Y2228" s="25" t="str">
        <f t="shared" si="260"/>
        <v/>
      </c>
      <c r="Z2228" s="25" t="str">
        <f t="shared" si="261"/>
        <v/>
      </c>
      <c r="AA2228" s="25" t="str">
        <f t="shared" si="262"/>
        <v/>
      </c>
      <c r="AB2228" s="25" t="str">
        <f>VLOOKUP(U2228,'Currency Sheet'!A:C,3,)</f>
        <v>INR</v>
      </c>
      <c r="AC2228" s="67" t="str">
        <f>VLOOKUP(P2228,'Customer List'!B:D,3,)</f>
        <v>STOCK</v>
      </c>
    </row>
    <row r="2229" spans="1:29" hidden="1" x14ac:dyDescent="0.25">
      <c r="A2229" s="25">
        <f t="shared" ref="A2229:A2292" si="263">A2228+1</f>
        <v>2228</v>
      </c>
      <c r="B2229" s="25" t="s">
        <v>2783</v>
      </c>
      <c r="C2229" s="45">
        <v>45891</v>
      </c>
      <c r="D2229" s="45">
        <v>45897</v>
      </c>
      <c r="E2229" s="8">
        <v>146.19999999999999</v>
      </c>
      <c r="F2229" s="8">
        <f t="shared" ref="F2229:F2292" si="264">IF(AB2229="DOLLAR",E2229*88,E2229)</f>
        <v>12865.599999999999</v>
      </c>
      <c r="G2229" s="54">
        <f t="shared" ref="G2229:G2292" si="265">F2229*J2229</f>
        <v>25731.199999999997</v>
      </c>
      <c r="H2229" s="25">
        <v>100422</v>
      </c>
      <c r="I2229" s="25" t="s">
        <v>1538</v>
      </c>
      <c r="J2229" s="25">
        <v>2</v>
      </c>
      <c r="K2229" s="25">
        <v>2</v>
      </c>
      <c r="L2229" s="25">
        <f t="shared" ref="L2229:L2292" si="266">J2229-K2229</f>
        <v>0</v>
      </c>
      <c r="M2229" s="25" t="s">
        <v>3319</v>
      </c>
      <c r="N2229" s="45">
        <v>45902</v>
      </c>
      <c r="O2229" s="54">
        <v>30637.5</v>
      </c>
      <c r="P2229" s="25" t="s">
        <v>255</v>
      </c>
      <c r="Q2229" s="25" t="s">
        <v>2078</v>
      </c>
      <c r="R2229" s="25" t="s">
        <v>849</v>
      </c>
      <c r="S2229" s="3">
        <v>4</v>
      </c>
      <c r="T2229" s="55"/>
      <c r="U2229" s="25" t="s">
        <v>19</v>
      </c>
      <c r="V2229" s="25" t="str">
        <f>VLOOKUP(P2229,'Customer List'!B:C,2,)</f>
        <v>Delhi</v>
      </c>
      <c r="W2229" s="56"/>
      <c r="X2229" s="45"/>
      <c r="Y2229" s="25" t="str">
        <f t="shared" si="260"/>
        <v/>
      </c>
      <c r="Z2229" s="25" t="str">
        <f t="shared" si="261"/>
        <v>Tuesday</v>
      </c>
      <c r="AA2229" s="25" t="str">
        <f t="shared" si="262"/>
        <v/>
      </c>
      <c r="AB2229" s="25" t="str">
        <f>VLOOKUP(U2229,'Currency Sheet'!A:C,3,)</f>
        <v>DOLLAR</v>
      </c>
      <c r="AC2229" s="67" t="str">
        <f>VLOOKUP(P2229,'Customer List'!B:D,3,)</f>
        <v>Local</v>
      </c>
    </row>
    <row r="2230" spans="1:29" hidden="1" x14ac:dyDescent="0.25">
      <c r="A2230" s="25">
        <f t="shared" si="263"/>
        <v>2229</v>
      </c>
      <c r="B2230" s="25" t="s">
        <v>2783</v>
      </c>
      <c r="C2230" s="45">
        <v>45891</v>
      </c>
      <c r="D2230" s="45">
        <v>45897</v>
      </c>
      <c r="E2230" s="8">
        <v>82.6</v>
      </c>
      <c r="F2230" s="8">
        <f t="shared" si="264"/>
        <v>7268.7999999999993</v>
      </c>
      <c r="G2230" s="54">
        <f t="shared" si="265"/>
        <v>14537.599999999999</v>
      </c>
      <c r="H2230" s="25">
        <v>100433</v>
      </c>
      <c r="I2230" s="25" t="s">
        <v>157</v>
      </c>
      <c r="J2230" s="25">
        <v>2</v>
      </c>
      <c r="K2230" s="25">
        <v>2</v>
      </c>
      <c r="L2230" s="25">
        <f t="shared" si="266"/>
        <v>0</v>
      </c>
      <c r="M2230" s="25" t="s">
        <v>3307</v>
      </c>
      <c r="N2230" s="45">
        <v>45901</v>
      </c>
      <c r="O2230" s="54">
        <v>0</v>
      </c>
      <c r="P2230" s="25" t="s">
        <v>2520</v>
      </c>
      <c r="Q2230" s="25" t="s">
        <v>3330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MOHALI (PUNJAB)</v>
      </c>
      <c r="W2230" s="56"/>
      <c r="X2230" s="45">
        <v>45905</v>
      </c>
      <c r="Y2230" s="25">
        <f t="shared" ref="Y2230:Y2293" si="267">IF(X2230="", "", X2230-N2230)</f>
        <v>4</v>
      </c>
      <c r="Z2230" s="25" t="str">
        <f t="shared" ref="Z2230:Z2293" si="268">IF(N2230="", "", TEXT(N2230, "dddd"))</f>
        <v>Monday</v>
      </c>
      <c r="AA2230" s="25" t="str">
        <f t="shared" ref="AA2230:AA2293" si="269">IF(X2230="", "", TEXT(X2230, "dddd"))</f>
        <v>Friday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hidden="1" x14ac:dyDescent="0.25">
      <c r="A2231" s="25">
        <f t="shared" si="263"/>
        <v>2230</v>
      </c>
      <c r="B2231" s="25" t="s">
        <v>2783</v>
      </c>
      <c r="C2231" s="45">
        <v>45891</v>
      </c>
      <c r="D2231" s="45">
        <v>45897</v>
      </c>
      <c r="E2231" s="8">
        <v>138.6</v>
      </c>
      <c r="F2231" s="8">
        <f t="shared" si="264"/>
        <v>12196.8</v>
      </c>
      <c r="G2231" s="54">
        <f t="shared" si="265"/>
        <v>12196.8</v>
      </c>
      <c r="H2231" s="25">
        <v>100526</v>
      </c>
      <c r="I2231" s="25" t="s">
        <v>3255</v>
      </c>
      <c r="J2231" s="25">
        <v>1</v>
      </c>
      <c r="K2231" s="25">
        <v>1</v>
      </c>
      <c r="L2231" s="25">
        <f t="shared" si="266"/>
        <v>0</v>
      </c>
      <c r="M2231" s="25" t="s">
        <v>3289</v>
      </c>
      <c r="N2231" s="45">
        <v>45899</v>
      </c>
      <c r="O2231" s="54">
        <v>22096.799999999999</v>
      </c>
      <c r="P2231" s="25" t="s">
        <v>212</v>
      </c>
      <c r="Q2231" s="25">
        <v>58155038421</v>
      </c>
      <c r="R2231" s="25" t="s">
        <v>41</v>
      </c>
      <c r="S2231" s="3">
        <v>4</v>
      </c>
      <c r="T2231" s="55"/>
      <c r="U2231" s="25" t="s">
        <v>19</v>
      </c>
      <c r="V2231" s="25" t="str">
        <f>VLOOKUP(P2231,'Customer List'!B:C,2,)</f>
        <v>Banglore</v>
      </c>
      <c r="W2231" s="56"/>
      <c r="X2231" s="45">
        <v>45901</v>
      </c>
      <c r="Y2231" s="25">
        <f t="shared" si="267"/>
        <v>2</v>
      </c>
      <c r="Z2231" s="25" t="str">
        <f t="shared" si="268"/>
        <v>Saturday</v>
      </c>
      <c r="AA2231" s="25" t="str">
        <f t="shared" si="269"/>
        <v>Monday</v>
      </c>
      <c r="AB2231" s="25" t="str">
        <f>VLOOKUP(U2231,'Currency Sheet'!A:C,3,)</f>
        <v>DOLLAR</v>
      </c>
      <c r="AC2231" s="67" t="str">
        <f>VLOOKUP(P2231,'Customer List'!B:D,3,)</f>
        <v>OutStation</v>
      </c>
    </row>
    <row r="2232" spans="1:29" hidden="1" x14ac:dyDescent="0.25">
      <c r="A2232" s="25">
        <f t="shared" si="263"/>
        <v>2231</v>
      </c>
      <c r="B2232" s="25" t="s">
        <v>2783</v>
      </c>
      <c r="C2232" s="45">
        <v>45891</v>
      </c>
      <c r="D2232" s="45">
        <v>45897</v>
      </c>
      <c r="E2232" s="8">
        <v>67.319999999999993</v>
      </c>
      <c r="F2232" s="8">
        <f t="shared" si="264"/>
        <v>5924.16</v>
      </c>
      <c r="G2232" s="54">
        <f t="shared" si="265"/>
        <v>5924.16</v>
      </c>
      <c r="H2232" s="25">
        <v>100706</v>
      </c>
      <c r="I2232" s="25" t="s">
        <v>70</v>
      </c>
      <c r="J2232" s="25">
        <v>1</v>
      </c>
      <c r="K2232" s="25">
        <v>1</v>
      </c>
      <c r="L2232" s="25">
        <f t="shared" si="266"/>
        <v>0</v>
      </c>
      <c r="M2232" s="25" t="s">
        <v>3319</v>
      </c>
      <c r="N2232" s="45">
        <v>45902</v>
      </c>
      <c r="O2232" s="54">
        <v>7053.75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/>
      <c r="Y2232" s="25" t="str">
        <f t="shared" si="267"/>
        <v/>
      </c>
      <c r="Z2232" s="25" t="str">
        <f t="shared" si="268"/>
        <v>Tuesday</v>
      </c>
      <c r="AA2232" s="25" t="str">
        <f t="shared" si="269"/>
        <v/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hidden="1" x14ac:dyDescent="0.25">
      <c r="A2233" s="25">
        <f t="shared" si="263"/>
        <v>2232</v>
      </c>
      <c r="B2233" s="25" t="s">
        <v>2783</v>
      </c>
      <c r="C2233" s="45">
        <v>45891</v>
      </c>
      <c r="D2233" s="45">
        <v>45897</v>
      </c>
      <c r="E2233" s="8">
        <v>60.9</v>
      </c>
      <c r="F2233" s="8">
        <f t="shared" si="264"/>
        <v>5359.2</v>
      </c>
      <c r="G2233" s="54">
        <f t="shared" si="265"/>
        <v>10718.4</v>
      </c>
      <c r="H2233" s="25">
        <v>100733</v>
      </c>
      <c r="I2233" s="25" t="s">
        <v>1852</v>
      </c>
      <c r="J2233" s="25">
        <v>2</v>
      </c>
      <c r="K2233" s="25">
        <v>2</v>
      </c>
      <c r="L2233" s="25">
        <f t="shared" si="266"/>
        <v>0</v>
      </c>
      <c r="M2233" s="25" t="s">
        <v>3307</v>
      </c>
      <c r="N2233" s="45">
        <v>45901</v>
      </c>
      <c r="O2233" s="54">
        <v>0</v>
      </c>
      <c r="P2233" s="25" t="s">
        <v>2520</v>
      </c>
      <c r="Q2233" s="25" t="s">
        <v>3330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MOHALI (PUNJAB)</v>
      </c>
      <c r="W2233" s="56"/>
      <c r="X2233" s="45">
        <v>45905</v>
      </c>
      <c r="Y2233" s="25">
        <f t="shared" si="267"/>
        <v>4</v>
      </c>
      <c r="Z2233" s="25" t="str">
        <f t="shared" si="268"/>
        <v>Monday</v>
      </c>
      <c r="AA2233" s="25" t="str">
        <f t="shared" si="269"/>
        <v>Friday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hidden="1" x14ac:dyDescent="0.25">
      <c r="A2234" s="25">
        <f t="shared" si="263"/>
        <v>2233</v>
      </c>
      <c r="B2234" s="25" t="s">
        <v>2783</v>
      </c>
      <c r="C2234" s="45">
        <v>45891</v>
      </c>
      <c r="D2234" s="45">
        <v>45897</v>
      </c>
      <c r="E2234" s="8">
        <v>146.88</v>
      </c>
      <c r="F2234" s="8">
        <f t="shared" si="264"/>
        <v>12925.439999999999</v>
      </c>
      <c r="G2234" s="54">
        <f t="shared" si="265"/>
        <v>25850.879999999997</v>
      </c>
      <c r="H2234" s="25">
        <v>101226</v>
      </c>
      <c r="I2234" s="25" t="s">
        <v>1283</v>
      </c>
      <c r="J2234" s="25">
        <v>2</v>
      </c>
      <c r="K2234" s="25">
        <v>2</v>
      </c>
      <c r="L2234" s="25">
        <f t="shared" si="266"/>
        <v>0</v>
      </c>
      <c r="M2234" s="25" t="s">
        <v>3319</v>
      </c>
      <c r="N2234" s="45">
        <v>45902</v>
      </c>
      <c r="O2234" s="54">
        <v>30780</v>
      </c>
      <c r="P2234" s="25" t="s">
        <v>255</v>
      </c>
      <c r="Q2234" s="25" t="s">
        <v>2078</v>
      </c>
      <c r="R2234" s="25" t="s">
        <v>849</v>
      </c>
      <c r="S2234" s="3">
        <v>4</v>
      </c>
      <c r="T2234" s="55"/>
      <c r="U2234" s="25" t="s">
        <v>19</v>
      </c>
      <c r="V2234" s="25" t="str">
        <f>VLOOKUP(P2234,'Customer List'!B:C,2,)</f>
        <v>Delhi</v>
      </c>
      <c r="W2234" s="56"/>
      <c r="X2234" s="45"/>
      <c r="Y2234" s="25" t="str">
        <f t="shared" si="267"/>
        <v/>
      </c>
      <c r="Z2234" s="25" t="str">
        <f t="shared" si="268"/>
        <v>Tuesday</v>
      </c>
      <c r="AA2234" s="25" t="str">
        <f t="shared" si="269"/>
        <v/>
      </c>
      <c r="AB2234" s="25" t="str">
        <f>VLOOKUP(U2234,'Currency Sheet'!A:C,3,)</f>
        <v>DOLLAR</v>
      </c>
      <c r="AC2234" s="67" t="str">
        <f>VLOOKUP(P2234,'Customer List'!B:D,3,)</f>
        <v>Local</v>
      </c>
    </row>
    <row r="2235" spans="1:29" hidden="1" x14ac:dyDescent="0.25">
      <c r="A2235" s="25">
        <f t="shared" si="263"/>
        <v>2234</v>
      </c>
      <c r="B2235" s="25" t="s">
        <v>2783</v>
      </c>
      <c r="C2235" s="45">
        <v>45891</v>
      </c>
      <c r="D2235" s="45">
        <v>45897</v>
      </c>
      <c r="E2235" s="8">
        <v>63</v>
      </c>
      <c r="F2235" s="8">
        <f t="shared" si="264"/>
        <v>5544</v>
      </c>
      <c r="G2235" s="54">
        <f t="shared" si="265"/>
        <v>5544</v>
      </c>
      <c r="H2235" s="25">
        <v>101227</v>
      </c>
      <c r="I2235" s="25" t="s">
        <v>1795</v>
      </c>
      <c r="J2235" s="25">
        <v>1</v>
      </c>
      <c r="K2235" s="25">
        <v>1</v>
      </c>
      <c r="L2235" s="25">
        <f t="shared" si="266"/>
        <v>0</v>
      </c>
      <c r="M2235" s="25" t="s">
        <v>3291</v>
      </c>
      <c r="N2235" s="45">
        <v>45899</v>
      </c>
      <c r="O2235" s="54">
        <v>6840</v>
      </c>
      <c r="P2235" s="25" t="s">
        <v>841</v>
      </c>
      <c r="Q2235" s="25">
        <v>58155032191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Hyderabad</v>
      </c>
      <c r="W2235" s="56"/>
      <c r="X2235" s="45">
        <v>45901</v>
      </c>
      <c r="Y2235" s="25">
        <f t="shared" si="267"/>
        <v>2</v>
      </c>
      <c r="Z2235" s="25" t="str">
        <f t="shared" si="268"/>
        <v>Saturday</v>
      </c>
      <c r="AA2235" s="25" t="str">
        <f t="shared" si="269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hidden="1" x14ac:dyDescent="0.25">
      <c r="A2236" s="25">
        <f t="shared" si="263"/>
        <v>2235</v>
      </c>
      <c r="B2236" s="25" t="s">
        <v>2783</v>
      </c>
      <c r="C2236" s="45">
        <v>45891</v>
      </c>
      <c r="D2236" s="45">
        <v>45897</v>
      </c>
      <c r="E2236" s="8">
        <v>160.30000000000001</v>
      </c>
      <c r="F2236" s="8">
        <f t="shared" si="264"/>
        <v>14106.400000000001</v>
      </c>
      <c r="G2236" s="54">
        <f t="shared" si="265"/>
        <v>14106.400000000001</v>
      </c>
      <c r="H2236" s="25">
        <v>101320</v>
      </c>
      <c r="I2236" s="25" t="s">
        <v>2823</v>
      </c>
      <c r="J2236" s="25">
        <v>1</v>
      </c>
      <c r="K2236" s="25">
        <v>1</v>
      </c>
      <c r="L2236" s="25">
        <f t="shared" si="266"/>
        <v>0</v>
      </c>
      <c r="M2236" s="25" t="s">
        <v>3294</v>
      </c>
      <c r="N2236" s="45">
        <v>45899</v>
      </c>
      <c r="O2236" s="54">
        <v>21297</v>
      </c>
      <c r="P2236" s="25" t="s">
        <v>2052</v>
      </c>
      <c r="Q2236" s="25">
        <v>58155031992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Pune</v>
      </c>
      <c r="W2236" s="56"/>
      <c r="X2236" s="45">
        <v>45901</v>
      </c>
      <c r="Y2236" s="25">
        <f t="shared" si="267"/>
        <v>2</v>
      </c>
      <c r="Z2236" s="25" t="str">
        <f t="shared" si="268"/>
        <v>Saturday</v>
      </c>
      <c r="AA2236" s="25" t="str">
        <f t="shared" si="269"/>
        <v>Monday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hidden="1" x14ac:dyDescent="0.25">
      <c r="A2237" s="25">
        <f t="shared" si="263"/>
        <v>2236</v>
      </c>
      <c r="B2237" s="25" t="s">
        <v>2783</v>
      </c>
      <c r="C2237" s="45">
        <v>45891</v>
      </c>
      <c r="D2237" s="45">
        <v>45897</v>
      </c>
      <c r="E2237" s="8">
        <v>60.2</v>
      </c>
      <c r="F2237" s="8">
        <f t="shared" si="264"/>
        <v>5297.6</v>
      </c>
      <c r="G2237" s="54">
        <f t="shared" si="265"/>
        <v>5297.6</v>
      </c>
      <c r="H2237" s="25">
        <v>101903</v>
      </c>
      <c r="I2237" s="25" t="s">
        <v>3256</v>
      </c>
      <c r="J2237" s="25">
        <v>1</v>
      </c>
      <c r="K2237" s="25">
        <v>1</v>
      </c>
      <c r="L2237" s="25">
        <f t="shared" si="266"/>
        <v>0</v>
      </c>
      <c r="M2237" s="25" t="s">
        <v>3307</v>
      </c>
      <c r="N2237" s="45">
        <v>45901</v>
      </c>
      <c r="O2237" s="54">
        <v>0</v>
      </c>
      <c r="P2237" s="25" t="s">
        <v>2520</v>
      </c>
      <c r="Q2237" s="25" t="s">
        <v>3330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MOHALI (PUNJAB)</v>
      </c>
      <c r="W2237" s="56"/>
      <c r="X2237" s="45">
        <v>45905</v>
      </c>
      <c r="Y2237" s="25">
        <f t="shared" si="267"/>
        <v>4</v>
      </c>
      <c r="Z2237" s="25" t="str">
        <f t="shared" si="268"/>
        <v>Monday</v>
      </c>
      <c r="AA2237" s="25" t="str">
        <f t="shared" si="269"/>
        <v>Friday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hidden="1" x14ac:dyDescent="0.25">
      <c r="A2238" s="25">
        <f t="shared" si="263"/>
        <v>2237</v>
      </c>
      <c r="B2238" s="25" t="s">
        <v>2783</v>
      </c>
      <c r="C2238" s="45">
        <v>45891</v>
      </c>
      <c r="D2238" s="45">
        <v>45897</v>
      </c>
      <c r="E2238" s="8">
        <v>109.2</v>
      </c>
      <c r="F2238" s="8">
        <f t="shared" si="264"/>
        <v>9609.6</v>
      </c>
      <c r="G2238" s="54">
        <f t="shared" si="265"/>
        <v>9609.6</v>
      </c>
      <c r="H2238" s="25">
        <v>102012</v>
      </c>
      <c r="I2238" s="25" t="s">
        <v>1284</v>
      </c>
      <c r="J2238" s="25">
        <v>1</v>
      </c>
      <c r="K2238" s="25">
        <v>1</v>
      </c>
      <c r="L2238" s="25">
        <f t="shared" si="266"/>
        <v>0</v>
      </c>
      <c r="M2238" s="25" t="s">
        <v>3289</v>
      </c>
      <c r="N2238" s="45">
        <v>45899</v>
      </c>
      <c r="O2238" s="54">
        <v>17409.599999999999</v>
      </c>
      <c r="P2238" s="25" t="s">
        <v>212</v>
      </c>
      <c r="Q2238" s="25">
        <v>58155038421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Banglore</v>
      </c>
      <c r="W2238" s="56"/>
      <c r="X2238" s="45">
        <v>45901</v>
      </c>
      <c r="Y2238" s="25">
        <f t="shared" si="267"/>
        <v>2</v>
      </c>
      <c r="Z2238" s="25" t="str">
        <f t="shared" si="268"/>
        <v>Saturday</v>
      </c>
      <c r="AA2238" s="25" t="str">
        <f t="shared" si="269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hidden="1" x14ac:dyDescent="0.25">
      <c r="A2239" s="25">
        <f t="shared" si="263"/>
        <v>2238</v>
      </c>
      <c r="B2239" s="25" t="s">
        <v>2783</v>
      </c>
      <c r="C2239" s="45">
        <v>45891</v>
      </c>
      <c r="D2239" s="45">
        <v>45897</v>
      </c>
      <c r="E2239" s="8">
        <v>160.30000000000001</v>
      </c>
      <c r="F2239" s="8">
        <f t="shared" si="264"/>
        <v>14106.400000000001</v>
      </c>
      <c r="G2239" s="54">
        <f t="shared" si="265"/>
        <v>14106.400000000001</v>
      </c>
      <c r="H2239" s="25">
        <v>102714</v>
      </c>
      <c r="I2239" s="25" t="s">
        <v>3257</v>
      </c>
      <c r="J2239" s="25">
        <v>1</v>
      </c>
      <c r="K2239" s="25">
        <v>1</v>
      </c>
      <c r="L2239" s="25">
        <f t="shared" si="266"/>
        <v>0</v>
      </c>
      <c r="M2239" s="25" t="s">
        <v>3291</v>
      </c>
      <c r="N2239" s="45">
        <v>45899</v>
      </c>
      <c r="O2239" s="54">
        <v>17404</v>
      </c>
      <c r="P2239" s="25" t="s">
        <v>841</v>
      </c>
      <c r="Q2239" s="25">
        <v>58155032191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Hyderabad</v>
      </c>
      <c r="W2239" s="56"/>
      <c r="X2239" s="45">
        <v>45901</v>
      </c>
      <c r="Y2239" s="25">
        <f t="shared" si="267"/>
        <v>2</v>
      </c>
      <c r="Z2239" s="25" t="str">
        <f t="shared" si="268"/>
        <v>Saturday</v>
      </c>
      <c r="AA2239" s="25" t="str">
        <f t="shared" si="269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hidden="1" x14ac:dyDescent="0.25">
      <c r="A2240" s="25">
        <f t="shared" si="263"/>
        <v>2239</v>
      </c>
      <c r="B2240" s="25" t="s">
        <v>2783</v>
      </c>
      <c r="C2240" s="45">
        <v>45891</v>
      </c>
      <c r="D2240" s="45">
        <v>45897</v>
      </c>
      <c r="E2240" s="8">
        <v>29.4</v>
      </c>
      <c r="F2240" s="8">
        <f t="shared" si="264"/>
        <v>2587.1999999999998</v>
      </c>
      <c r="G2240" s="54">
        <f t="shared" si="265"/>
        <v>2587.1999999999998</v>
      </c>
      <c r="H2240" s="25">
        <v>103021</v>
      </c>
      <c r="I2240" s="25" t="s">
        <v>1285</v>
      </c>
      <c r="J2240" s="25">
        <v>1</v>
      </c>
      <c r="K2240" s="25">
        <v>1</v>
      </c>
      <c r="L2240" s="25">
        <f t="shared" si="266"/>
        <v>0</v>
      </c>
      <c r="M2240" s="25" t="s">
        <v>3289</v>
      </c>
      <c r="N2240" s="45">
        <v>45899</v>
      </c>
      <c r="O2240" s="54">
        <v>4687.2</v>
      </c>
      <c r="P2240" s="25" t="s">
        <v>212</v>
      </c>
      <c r="Q2240" s="25">
        <v>58155038421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Banglore</v>
      </c>
      <c r="W2240" s="56"/>
      <c r="X2240" s="45">
        <v>45901</v>
      </c>
      <c r="Y2240" s="25">
        <f t="shared" si="267"/>
        <v>2</v>
      </c>
      <c r="Z2240" s="25" t="str">
        <f t="shared" si="268"/>
        <v>Saturday</v>
      </c>
      <c r="AA2240" s="25" t="str">
        <f t="shared" si="269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hidden="1" x14ac:dyDescent="0.25">
      <c r="A2241" s="25">
        <f t="shared" si="263"/>
        <v>2240</v>
      </c>
      <c r="B2241" s="25" t="s">
        <v>2783</v>
      </c>
      <c r="C2241" s="45">
        <v>45891</v>
      </c>
      <c r="D2241" s="45">
        <v>45897</v>
      </c>
      <c r="E2241" s="8">
        <v>30.8</v>
      </c>
      <c r="F2241" s="8">
        <f t="shared" si="264"/>
        <v>2710.4</v>
      </c>
      <c r="G2241" s="54">
        <f t="shared" si="265"/>
        <v>2710.4</v>
      </c>
      <c r="H2241" s="25">
        <v>103105</v>
      </c>
      <c r="I2241" s="25" t="s">
        <v>1667</v>
      </c>
      <c r="J2241" s="25">
        <v>1</v>
      </c>
      <c r="K2241" s="25">
        <v>1</v>
      </c>
      <c r="L2241" s="25">
        <f t="shared" si="266"/>
        <v>0</v>
      </c>
      <c r="M2241" s="25" t="s">
        <v>3291</v>
      </c>
      <c r="N2241" s="45">
        <v>45899</v>
      </c>
      <c r="O2241" s="54">
        <v>3344</v>
      </c>
      <c r="P2241" s="25" t="s">
        <v>841</v>
      </c>
      <c r="Q2241" s="25">
        <v>58155032191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Hyderabad</v>
      </c>
      <c r="W2241" s="56"/>
      <c r="X2241" s="45">
        <v>45901</v>
      </c>
      <c r="Y2241" s="25">
        <f t="shared" si="267"/>
        <v>2</v>
      </c>
      <c r="Z2241" s="25" t="str">
        <f t="shared" si="268"/>
        <v>Saturday</v>
      </c>
      <c r="AA2241" s="25" t="str">
        <f t="shared" si="269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hidden="1" x14ac:dyDescent="0.25">
      <c r="A2242" s="25">
        <f t="shared" si="263"/>
        <v>2241</v>
      </c>
      <c r="B2242" s="25" t="s">
        <v>2783</v>
      </c>
      <c r="C2242" s="45">
        <v>45891</v>
      </c>
      <c r="D2242" s="45">
        <v>45897</v>
      </c>
      <c r="E2242" s="8">
        <v>71.400000000000006</v>
      </c>
      <c r="F2242" s="8">
        <f t="shared" si="264"/>
        <v>6283.2000000000007</v>
      </c>
      <c r="G2242" s="54">
        <f t="shared" si="265"/>
        <v>6283.2000000000007</v>
      </c>
      <c r="H2242" s="25">
        <v>103108</v>
      </c>
      <c r="I2242" s="25" t="s">
        <v>78</v>
      </c>
      <c r="J2242" s="25">
        <v>1</v>
      </c>
      <c r="K2242" s="25">
        <v>1</v>
      </c>
      <c r="L2242" s="25">
        <f t="shared" si="266"/>
        <v>0</v>
      </c>
      <c r="M2242" s="25" t="s">
        <v>3319</v>
      </c>
      <c r="N2242" s="45">
        <v>45902</v>
      </c>
      <c r="O2242" s="54">
        <v>7481.25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7"/>
        <v/>
      </c>
      <c r="Z2242" s="25" t="str">
        <f t="shared" si="268"/>
        <v>Tuesday</v>
      </c>
      <c r="AA2242" s="25" t="str">
        <f t="shared" si="269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hidden="1" x14ac:dyDescent="0.25">
      <c r="A2243" s="25">
        <f t="shared" si="263"/>
        <v>2242</v>
      </c>
      <c r="B2243" s="25" t="s">
        <v>2783</v>
      </c>
      <c r="C2243" s="45">
        <v>45891</v>
      </c>
      <c r="D2243" s="45">
        <v>45897</v>
      </c>
      <c r="E2243" s="8">
        <v>150.28</v>
      </c>
      <c r="F2243" s="8">
        <f t="shared" si="264"/>
        <v>13224.64</v>
      </c>
      <c r="G2243" s="54">
        <f t="shared" si="265"/>
        <v>26449.279999999999</v>
      </c>
      <c r="H2243" s="25">
        <v>103132</v>
      </c>
      <c r="I2243" s="25" t="s">
        <v>1286</v>
      </c>
      <c r="J2243" s="25">
        <v>2</v>
      </c>
      <c r="K2243" s="25">
        <v>2</v>
      </c>
      <c r="L2243" s="25">
        <f t="shared" si="266"/>
        <v>0</v>
      </c>
      <c r="M2243" s="25" t="s">
        <v>3319</v>
      </c>
      <c r="N2243" s="45">
        <v>45902</v>
      </c>
      <c r="O2243" s="54">
        <v>31492.5</v>
      </c>
      <c r="P2243" s="25" t="s">
        <v>255</v>
      </c>
      <c r="Q2243" s="25" t="s">
        <v>2078</v>
      </c>
      <c r="R2243" s="25" t="s">
        <v>849</v>
      </c>
      <c r="S2243" s="3">
        <v>4</v>
      </c>
      <c r="T2243" s="55"/>
      <c r="U2243" s="25" t="s">
        <v>19</v>
      </c>
      <c r="V2243" s="25" t="str">
        <f>VLOOKUP(P2243,'Customer List'!B:C,2,)</f>
        <v>Delhi</v>
      </c>
      <c r="W2243" s="56"/>
      <c r="X2243" s="45"/>
      <c r="Y2243" s="25" t="str">
        <f t="shared" si="267"/>
        <v/>
      </c>
      <c r="Z2243" s="25" t="str">
        <f t="shared" si="268"/>
        <v>Tuesday</v>
      </c>
      <c r="AA2243" s="25" t="str">
        <f t="shared" si="269"/>
        <v/>
      </c>
      <c r="AB2243" s="25" t="str">
        <f>VLOOKUP(U2243,'Currency Sheet'!A:C,3,)</f>
        <v>DOLLAR</v>
      </c>
      <c r="AC2243" s="67" t="str">
        <f>VLOOKUP(P2243,'Customer List'!B:D,3,)</f>
        <v>Local</v>
      </c>
    </row>
    <row r="2244" spans="1:29" hidden="1" x14ac:dyDescent="0.25">
      <c r="A2244" s="25">
        <f t="shared" si="263"/>
        <v>2243</v>
      </c>
      <c r="B2244" s="25" t="s">
        <v>2783</v>
      </c>
      <c r="C2244" s="45">
        <v>45891</v>
      </c>
      <c r="D2244" s="45">
        <v>45897</v>
      </c>
      <c r="E2244" s="8">
        <v>77</v>
      </c>
      <c r="F2244" s="8">
        <f t="shared" si="264"/>
        <v>6776</v>
      </c>
      <c r="G2244" s="54">
        <f t="shared" si="265"/>
        <v>6776</v>
      </c>
      <c r="H2244" s="25">
        <v>104407</v>
      </c>
      <c r="I2244" s="25" t="s">
        <v>3258</v>
      </c>
      <c r="J2244" s="25">
        <v>1</v>
      </c>
      <c r="K2244" s="25">
        <v>1</v>
      </c>
      <c r="L2244" s="25">
        <f t="shared" si="266"/>
        <v>0</v>
      </c>
      <c r="M2244" s="25" t="s">
        <v>3289</v>
      </c>
      <c r="N2244" s="45">
        <v>45899</v>
      </c>
      <c r="O2244" s="54">
        <v>12276</v>
      </c>
      <c r="P2244" s="25" t="s">
        <v>212</v>
      </c>
      <c r="Q2244" s="25">
        <v>58155038421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Banglore</v>
      </c>
      <c r="W2244" s="56"/>
      <c r="X2244" s="45">
        <v>45901</v>
      </c>
      <c r="Y2244" s="25">
        <f t="shared" si="267"/>
        <v>2</v>
      </c>
      <c r="Z2244" s="25" t="str">
        <f t="shared" si="268"/>
        <v>Saturday</v>
      </c>
      <c r="AA2244" s="25" t="str">
        <f t="shared" si="269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hidden="1" x14ac:dyDescent="0.25">
      <c r="A2245" s="25">
        <f t="shared" si="263"/>
        <v>2244</v>
      </c>
      <c r="B2245" s="25" t="s">
        <v>2783</v>
      </c>
      <c r="C2245" s="45">
        <v>45891</v>
      </c>
      <c r="D2245" s="45">
        <v>45897</v>
      </c>
      <c r="E2245" s="8">
        <v>204.4</v>
      </c>
      <c r="F2245" s="8">
        <f t="shared" si="264"/>
        <v>17987.2</v>
      </c>
      <c r="G2245" s="54">
        <f t="shared" si="265"/>
        <v>17987.2</v>
      </c>
      <c r="H2245" s="25">
        <v>104734</v>
      </c>
      <c r="I2245" s="25" t="s">
        <v>3259</v>
      </c>
      <c r="J2245" s="25">
        <v>1</v>
      </c>
      <c r="K2245" s="25">
        <v>1</v>
      </c>
      <c r="L2245" s="25">
        <f t="shared" si="266"/>
        <v>0</v>
      </c>
      <c r="M2245" s="25" t="s">
        <v>3291</v>
      </c>
      <c r="N2245" s="45">
        <v>45899</v>
      </c>
      <c r="O2245" s="54">
        <v>22192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7"/>
        <v>2</v>
      </c>
      <c r="Z2245" s="25" t="str">
        <f t="shared" si="268"/>
        <v>Saturday</v>
      </c>
      <c r="AA2245" s="25" t="str">
        <f t="shared" si="269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hidden="1" x14ac:dyDescent="0.25">
      <c r="A2246" s="25">
        <f t="shared" si="263"/>
        <v>2245</v>
      </c>
      <c r="B2246" s="25" t="s">
        <v>2783</v>
      </c>
      <c r="C2246" s="45">
        <v>45891</v>
      </c>
      <c r="D2246" s="45">
        <v>45897</v>
      </c>
      <c r="E2246" s="8">
        <v>222.75</v>
      </c>
      <c r="F2246" s="8">
        <f t="shared" si="264"/>
        <v>19602</v>
      </c>
      <c r="G2246" s="54">
        <f t="shared" si="265"/>
        <v>19602</v>
      </c>
      <c r="H2246" s="25">
        <v>105125</v>
      </c>
      <c r="I2246" s="25" t="s">
        <v>3260</v>
      </c>
      <c r="J2246" s="25">
        <v>1</v>
      </c>
      <c r="K2246" s="25">
        <v>1</v>
      </c>
      <c r="L2246" s="25">
        <f t="shared" si="266"/>
        <v>0</v>
      </c>
      <c r="M2246" s="25" t="s">
        <v>3291</v>
      </c>
      <c r="N2246" s="45">
        <v>45899</v>
      </c>
      <c r="O2246" s="54">
        <v>22572</v>
      </c>
      <c r="P2246" s="25" t="s">
        <v>841</v>
      </c>
      <c r="Q2246" s="25">
        <v>58155032191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Hyderabad</v>
      </c>
      <c r="W2246" s="56"/>
      <c r="X2246" s="45">
        <v>45901</v>
      </c>
      <c r="Y2246" s="25">
        <f t="shared" si="267"/>
        <v>2</v>
      </c>
      <c r="Z2246" s="25" t="str">
        <f t="shared" si="268"/>
        <v>Saturday</v>
      </c>
      <c r="AA2246" s="25" t="str">
        <f t="shared" si="269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hidden="1" x14ac:dyDescent="0.25">
      <c r="A2247" s="25">
        <f t="shared" si="263"/>
        <v>2246</v>
      </c>
      <c r="B2247" s="25" t="s">
        <v>2783</v>
      </c>
      <c r="C2247" s="45">
        <v>45891</v>
      </c>
      <c r="D2247" s="45">
        <v>45897</v>
      </c>
      <c r="E2247" s="8">
        <v>223.72</v>
      </c>
      <c r="F2247" s="8">
        <f t="shared" si="264"/>
        <v>19687.36</v>
      </c>
      <c r="G2247" s="54">
        <f t="shared" si="265"/>
        <v>19687.36</v>
      </c>
      <c r="H2247" s="25">
        <v>106306</v>
      </c>
      <c r="I2247" s="25" t="s">
        <v>1549</v>
      </c>
      <c r="J2247" s="25">
        <v>1</v>
      </c>
      <c r="K2247" s="25">
        <v>1</v>
      </c>
      <c r="L2247" s="25">
        <f t="shared" si="266"/>
        <v>0</v>
      </c>
      <c r="M2247" s="25" t="s">
        <v>3319</v>
      </c>
      <c r="N2247" s="45">
        <v>45902</v>
      </c>
      <c r="O2247" s="54">
        <v>23441.07</v>
      </c>
      <c r="P2247" s="25" t="s">
        <v>255</v>
      </c>
      <c r="Q2247" s="25" t="s">
        <v>2078</v>
      </c>
      <c r="R2247" s="25" t="s">
        <v>849</v>
      </c>
      <c r="S2247" s="3">
        <v>4</v>
      </c>
      <c r="T2247" s="55"/>
      <c r="U2247" s="25" t="s">
        <v>19</v>
      </c>
      <c r="V2247" s="25" t="str">
        <f>VLOOKUP(P2247,'Customer List'!B:C,2,)</f>
        <v>Delhi</v>
      </c>
      <c r="W2247" s="56"/>
      <c r="X2247" s="45"/>
      <c r="Y2247" s="25" t="str">
        <f t="shared" si="267"/>
        <v/>
      </c>
      <c r="Z2247" s="25" t="str">
        <f t="shared" si="268"/>
        <v>Tuesday</v>
      </c>
      <c r="AA2247" s="25" t="str">
        <f t="shared" si="269"/>
        <v/>
      </c>
      <c r="AB2247" s="25" t="str">
        <f>VLOOKUP(U2247,'Currency Sheet'!A:C,3,)</f>
        <v>DOLLAR</v>
      </c>
      <c r="AC2247" s="67" t="str">
        <f>VLOOKUP(P2247,'Customer List'!B:D,3,)</f>
        <v>Local</v>
      </c>
    </row>
    <row r="2248" spans="1:29" hidden="1" x14ac:dyDescent="0.25">
      <c r="A2248" s="25">
        <f t="shared" si="263"/>
        <v>2247</v>
      </c>
      <c r="B2248" s="25" t="s">
        <v>2783</v>
      </c>
      <c r="C2248" s="45">
        <v>45891</v>
      </c>
      <c r="D2248" s="45">
        <v>45897</v>
      </c>
      <c r="E2248" s="8">
        <v>65.8</v>
      </c>
      <c r="F2248" s="8">
        <f t="shared" si="264"/>
        <v>5790.4</v>
      </c>
      <c r="G2248" s="54">
        <f t="shared" si="265"/>
        <v>5790.4</v>
      </c>
      <c r="H2248" s="25">
        <v>107627</v>
      </c>
      <c r="I2248" s="25" t="s">
        <v>1550</v>
      </c>
      <c r="J2248" s="25">
        <v>1</v>
      </c>
      <c r="K2248" s="25">
        <v>1</v>
      </c>
      <c r="L2248" s="25">
        <f t="shared" si="266"/>
        <v>0</v>
      </c>
      <c r="M2248" s="25" t="s">
        <v>3291</v>
      </c>
      <c r="N2248" s="45">
        <v>45899</v>
      </c>
      <c r="O2248" s="54">
        <v>7144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7"/>
        <v>2</v>
      </c>
      <c r="Z2248" s="25" t="str">
        <f t="shared" si="268"/>
        <v>Saturday</v>
      </c>
      <c r="AA2248" s="25" t="str">
        <f t="shared" si="269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hidden="1" x14ac:dyDescent="0.25">
      <c r="A2249" s="25">
        <f t="shared" si="263"/>
        <v>2248</v>
      </c>
      <c r="B2249" s="25" t="s">
        <v>2783</v>
      </c>
      <c r="C2249" s="45">
        <v>45891</v>
      </c>
      <c r="D2249" s="45">
        <v>45897</v>
      </c>
      <c r="E2249" s="8">
        <v>160.30000000000001</v>
      </c>
      <c r="F2249" s="8">
        <f t="shared" si="264"/>
        <v>14106.400000000001</v>
      </c>
      <c r="G2249" s="54">
        <f t="shared" si="265"/>
        <v>14106.400000000001</v>
      </c>
      <c r="H2249" s="25">
        <v>108417</v>
      </c>
      <c r="I2249" s="25" t="s">
        <v>3261</v>
      </c>
      <c r="J2249" s="25">
        <v>1</v>
      </c>
      <c r="K2249" s="25">
        <v>1</v>
      </c>
      <c r="L2249" s="25">
        <f t="shared" si="266"/>
        <v>0</v>
      </c>
      <c r="M2249" s="25" t="s">
        <v>3291</v>
      </c>
      <c r="N2249" s="45">
        <v>45899</v>
      </c>
      <c r="O2249" s="54">
        <v>17404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7"/>
        <v>2</v>
      </c>
      <c r="Z2249" s="25" t="str">
        <f t="shared" si="268"/>
        <v>Saturday</v>
      </c>
      <c r="AA2249" s="25" t="str">
        <f t="shared" si="269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hidden="1" x14ac:dyDescent="0.25">
      <c r="A2250" s="25">
        <f t="shared" si="263"/>
        <v>2249</v>
      </c>
      <c r="B2250" s="25" t="s">
        <v>2783</v>
      </c>
      <c r="C2250" s="45">
        <v>45891</v>
      </c>
      <c r="D2250" s="45">
        <v>45897</v>
      </c>
      <c r="E2250" s="8">
        <v>219</v>
      </c>
      <c r="F2250" s="8">
        <f t="shared" si="264"/>
        <v>19272</v>
      </c>
      <c r="G2250" s="54">
        <f t="shared" si="265"/>
        <v>19272</v>
      </c>
      <c r="H2250" s="25">
        <v>117339</v>
      </c>
      <c r="I2250" s="25" t="s">
        <v>1552</v>
      </c>
      <c r="J2250" s="25">
        <v>1</v>
      </c>
      <c r="K2250" s="25">
        <v>1</v>
      </c>
      <c r="L2250" s="25">
        <f t="shared" si="266"/>
        <v>0</v>
      </c>
      <c r="M2250" s="25" t="s">
        <v>3291</v>
      </c>
      <c r="N2250" s="45">
        <v>45899</v>
      </c>
      <c r="O2250" s="54">
        <v>22192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7"/>
        <v>2</v>
      </c>
      <c r="Z2250" s="25" t="str">
        <f t="shared" si="268"/>
        <v>Saturday</v>
      </c>
      <c r="AA2250" s="25" t="str">
        <f t="shared" si="269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hidden="1" x14ac:dyDescent="0.25">
      <c r="A2251" s="25">
        <f t="shared" si="263"/>
        <v>2250</v>
      </c>
      <c r="B2251" s="25" t="s">
        <v>2783</v>
      </c>
      <c r="C2251" s="45">
        <v>45891</v>
      </c>
      <c r="D2251" s="45">
        <v>45897</v>
      </c>
      <c r="E2251" s="8">
        <v>189.75</v>
      </c>
      <c r="F2251" s="8">
        <f t="shared" si="264"/>
        <v>16698</v>
      </c>
      <c r="G2251" s="54">
        <f t="shared" si="265"/>
        <v>16698</v>
      </c>
      <c r="H2251" s="25">
        <v>123137</v>
      </c>
      <c r="I2251" s="25" t="s">
        <v>1267</v>
      </c>
      <c r="J2251" s="25">
        <v>1</v>
      </c>
      <c r="K2251" s="25">
        <v>1</v>
      </c>
      <c r="L2251" s="25">
        <f t="shared" si="266"/>
        <v>0</v>
      </c>
      <c r="M2251" s="25" t="s">
        <v>3291</v>
      </c>
      <c r="N2251" s="45">
        <v>45899</v>
      </c>
      <c r="O2251" s="54">
        <v>19228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267"/>
        <v>2</v>
      </c>
      <c r="Z2251" s="25" t="str">
        <f t="shared" si="268"/>
        <v>Saturday</v>
      </c>
      <c r="AA2251" s="25" t="str">
        <f t="shared" si="269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hidden="1" x14ac:dyDescent="0.25">
      <c r="A2252" s="25">
        <f t="shared" si="263"/>
        <v>2251</v>
      </c>
      <c r="B2252" s="25" t="s">
        <v>2783</v>
      </c>
      <c r="C2252" s="45">
        <v>45891</v>
      </c>
      <c r="D2252" s="45">
        <v>45897</v>
      </c>
      <c r="E2252" s="8">
        <v>259</v>
      </c>
      <c r="F2252" s="8">
        <f t="shared" si="264"/>
        <v>22792</v>
      </c>
      <c r="G2252" s="54">
        <f t="shared" si="265"/>
        <v>22792</v>
      </c>
      <c r="H2252" s="25">
        <v>126410</v>
      </c>
      <c r="I2252" s="25" t="s">
        <v>3262</v>
      </c>
      <c r="J2252" s="25">
        <v>1</v>
      </c>
      <c r="K2252" s="25">
        <v>1</v>
      </c>
      <c r="L2252" s="25">
        <f t="shared" si="266"/>
        <v>0</v>
      </c>
      <c r="M2252" s="25" t="s">
        <v>3289</v>
      </c>
      <c r="N2252" s="45">
        <v>45899</v>
      </c>
      <c r="O2252" s="54">
        <v>41292</v>
      </c>
      <c r="P2252" s="25" t="s">
        <v>212</v>
      </c>
      <c r="Q2252" s="25">
        <v>58155038421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Banglore</v>
      </c>
      <c r="W2252" s="56"/>
      <c r="X2252" s="45">
        <v>45901</v>
      </c>
      <c r="Y2252" s="25">
        <f t="shared" si="267"/>
        <v>2</v>
      </c>
      <c r="Z2252" s="25" t="str">
        <f t="shared" si="268"/>
        <v>Saturday</v>
      </c>
      <c r="AA2252" s="25" t="str">
        <f t="shared" si="269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hidden="1" x14ac:dyDescent="0.25">
      <c r="A2253" s="25">
        <f t="shared" si="263"/>
        <v>2252</v>
      </c>
      <c r="B2253" s="25" t="s">
        <v>2783</v>
      </c>
      <c r="C2253" s="45">
        <v>45891</v>
      </c>
      <c r="D2253" s="45">
        <v>45897</v>
      </c>
      <c r="E2253" s="8">
        <v>235.96</v>
      </c>
      <c r="F2253" s="8">
        <f t="shared" si="264"/>
        <v>20764.48</v>
      </c>
      <c r="G2253" s="54">
        <f t="shared" si="265"/>
        <v>20764.48</v>
      </c>
      <c r="H2253" s="25">
        <v>127616</v>
      </c>
      <c r="I2253" s="25" t="s">
        <v>3263</v>
      </c>
      <c r="J2253" s="25">
        <v>1</v>
      </c>
      <c r="K2253" s="25">
        <v>1</v>
      </c>
      <c r="L2253" s="25">
        <f t="shared" si="266"/>
        <v>0</v>
      </c>
      <c r="M2253" s="25" t="s">
        <v>3319</v>
      </c>
      <c r="N2253" s="45">
        <v>45902</v>
      </c>
      <c r="O2253" s="54">
        <v>24723.759999999998</v>
      </c>
      <c r="P2253" s="25" t="s">
        <v>255</v>
      </c>
      <c r="Q2253" s="25" t="s">
        <v>2078</v>
      </c>
      <c r="R2253" s="25" t="s">
        <v>849</v>
      </c>
      <c r="S2253" s="3">
        <v>4</v>
      </c>
      <c r="T2253" s="55"/>
      <c r="U2253" s="25" t="s">
        <v>19</v>
      </c>
      <c r="V2253" s="25" t="str">
        <f>VLOOKUP(P2253,'Customer List'!B:C,2,)</f>
        <v>Delhi</v>
      </c>
      <c r="W2253" s="56"/>
      <c r="X2253" s="45"/>
      <c r="Y2253" s="25" t="str">
        <f t="shared" si="267"/>
        <v/>
      </c>
      <c r="Z2253" s="25" t="str">
        <f t="shared" si="268"/>
        <v>Tuesday</v>
      </c>
      <c r="AA2253" s="25" t="str">
        <f t="shared" si="269"/>
        <v/>
      </c>
      <c r="AB2253" s="25" t="str">
        <f>VLOOKUP(U2253,'Currency Sheet'!A:C,3,)</f>
        <v>DOLLAR</v>
      </c>
      <c r="AC2253" s="67" t="str">
        <f>VLOOKUP(P2253,'Customer List'!B:D,3,)</f>
        <v>Local</v>
      </c>
    </row>
    <row r="2254" spans="1:29" hidden="1" x14ac:dyDescent="0.25">
      <c r="A2254" s="25">
        <f t="shared" si="263"/>
        <v>2253</v>
      </c>
      <c r="B2254" s="25" t="s">
        <v>2783</v>
      </c>
      <c r="C2254" s="45">
        <v>45891</v>
      </c>
      <c r="D2254" s="45">
        <v>45897</v>
      </c>
      <c r="E2254" s="8">
        <v>222.75</v>
      </c>
      <c r="F2254" s="8">
        <f t="shared" si="264"/>
        <v>19602</v>
      </c>
      <c r="G2254" s="54">
        <f t="shared" si="265"/>
        <v>19602</v>
      </c>
      <c r="H2254" s="25">
        <v>127633</v>
      </c>
      <c r="I2254" s="25" t="s">
        <v>3264</v>
      </c>
      <c r="J2254" s="25">
        <v>1</v>
      </c>
      <c r="K2254" s="25">
        <v>1</v>
      </c>
      <c r="L2254" s="25">
        <f t="shared" si="266"/>
        <v>0</v>
      </c>
      <c r="M2254" s="25" t="s">
        <v>3291</v>
      </c>
      <c r="N2254" s="45">
        <v>45899</v>
      </c>
      <c r="O2254" s="54">
        <v>22572</v>
      </c>
      <c r="P2254" s="25" t="s">
        <v>841</v>
      </c>
      <c r="Q2254" s="25">
        <v>58155032191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Hyderabad</v>
      </c>
      <c r="W2254" s="56"/>
      <c r="X2254" s="45">
        <v>45901</v>
      </c>
      <c r="Y2254" s="25">
        <f t="shared" si="267"/>
        <v>2</v>
      </c>
      <c r="Z2254" s="25" t="str">
        <f t="shared" si="268"/>
        <v>Saturday</v>
      </c>
      <c r="AA2254" s="25" t="str">
        <f t="shared" si="269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hidden="1" x14ac:dyDescent="0.25">
      <c r="A2255" s="25">
        <f t="shared" si="263"/>
        <v>2254</v>
      </c>
      <c r="B2255" s="25" t="s">
        <v>2783</v>
      </c>
      <c r="C2255" s="45">
        <v>45891</v>
      </c>
      <c r="D2255" s="45">
        <v>45897</v>
      </c>
      <c r="E2255" s="8">
        <v>197.88</v>
      </c>
      <c r="F2255" s="8">
        <f t="shared" si="264"/>
        <v>17413.439999999999</v>
      </c>
      <c r="G2255" s="54">
        <f t="shared" si="265"/>
        <v>17413.439999999999</v>
      </c>
      <c r="H2255" s="25">
        <v>134008</v>
      </c>
      <c r="I2255" s="25" t="s">
        <v>3265</v>
      </c>
      <c r="J2255" s="25">
        <v>1</v>
      </c>
      <c r="K2255" s="25">
        <v>1</v>
      </c>
      <c r="L2255" s="25">
        <f t="shared" si="266"/>
        <v>0</v>
      </c>
      <c r="M2255" s="25" t="s">
        <v>3319</v>
      </c>
      <c r="N2255" s="45">
        <v>45902</v>
      </c>
      <c r="O2255" s="54">
        <v>20733.75</v>
      </c>
      <c r="P2255" s="25" t="s">
        <v>255</v>
      </c>
      <c r="Q2255" s="25" t="s">
        <v>2078</v>
      </c>
      <c r="R2255" s="25" t="s">
        <v>849</v>
      </c>
      <c r="S2255" s="3">
        <v>4</v>
      </c>
      <c r="T2255" s="55"/>
      <c r="U2255" s="25" t="s">
        <v>19</v>
      </c>
      <c r="V2255" s="25" t="str">
        <f>VLOOKUP(P2255,'Customer List'!B:C,2,)</f>
        <v>Delhi</v>
      </c>
      <c r="W2255" s="56"/>
      <c r="X2255" s="45"/>
      <c r="Y2255" s="25" t="str">
        <f t="shared" si="267"/>
        <v/>
      </c>
      <c r="Z2255" s="25" t="str">
        <f t="shared" si="268"/>
        <v>Tuesday</v>
      </c>
      <c r="AA2255" s="25" t="str">
        <f t="shared" si="269"/>
        <v/>
      </c>
      <c r="AB2255" s="25" t="str">
        <f>VLOOKUP(U2255,'Currency Sheet'!A:C,3,)</f>
        <v>DOLLAR</v>
      </c>
      <c r="AC2255" s="67" t="str">
        <f>VLOOKUP(P2255,'Customer List'!B:D,3,)</f>
        <v>Local</v>
      </c>
    </row>
    <row r="2256" spans="1:29" hidden="1" x14ac:dyDescent="0.25">
      <c r="A2256" s="25">
        <f t="shared" si="263"/>
        <v>2255</v>
      </c>
      <c r="B2256" s="25" t="s">
        <v>2783</v>
      </c>
      <c r="C2256" s="45">
        <v>45891</v>
      </c>
      <c r="D2256" s="45">
        <v>45897</v>
      </c>
      <c r="E2256" s="8">
        <v>65.8</v>
      </c>
      <c r="F2256" s="8">
        <f t="shared" si="264"/>
        <v>5790.4</v>
      </c>
      <c r="G2256" s="54">
        <f t="shared" si="265"/>
        <v>5790.4</v>
      </c>
      <c r="H2256" s="25">
        <v>135007</v>
      </c>
      <c r="I2256" s="25" t="s">
        <v>3266</v>
      </c>
      <c r="J2256" s="25">
        <v>1</v>
      </c>
      <c r="K2256" s="25">
        <v>1</v>
      </c>
      <c r="L2256" s="25">
        <f t="shared" si="266"/>
        <v>0</v>
      </c>
      <c r="M2256" s="25" t="s">
        <v>3289</v>
      </c>
      <c r="N2256" s="45">
        <v>45899</v>
      </c>
      <c r="O2256" s="54">
        <v>10490.4</v>
      </c>
      <c r="P2256" s="25" t="s">
        <v>212</v>
      </c>
      <c r="Q2256" s="25">
        <v>58155038421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Banglore</v>
      </c>
      <c r="W2256" s="56"/>
      <c r="X2256" s="45">
        <v>45901</v>
      </c>
      <c r="Y2256" s="25">
        <f t="shared" si="267"/>
        <v>2</v>
      </c>
      <c r="Z2256" s="25" t="str">
        <f t="shared" si="268"/>
        <v>Saturday</v>
      </c>
      <c r="AA2256" s="25" t="str">
        <f t="shared" si="269"/>
        <v>Monday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hidden="1" x14ac:dyDescent="0.25">
      <c r="A2257" s="25">
        <f t="shared" si="263"/>
        <v>2256</v>
      </c>
      <c r="B2257" s="25" t="s">
        <v>2783</v>
      </c>
      <c r="C2257" s="45">
        <v>45891</v>
      </c>
      <c r="D2257" s="45">
        <v>45897</v>
      </c>
      <c r="E2257" s="8">
        <v>83.3</v>
      </c>
      <c r="F2257" s="8">
        <f t="shared" si="264"/>
        <v>7330.4</v>
      </c>
      <c r="G2257" s="54">
        <f t="shared" si="265"/>
        <v>7330.4</v>
      </c>
      <c r="H2257" s="25">
        <v>135205</v>
      </c>
      <c r="I2257" s="25" t="s">
        <v>3267</v>
      </c>
      <c r="J2257" s="25">
        <v>1</v>
      </c>
      <c r="K2257" s="25">
        <v>1</v>
      </c>
      <c r="L2257" s="25">
        <f t="shared" si="266"/>
        <v>0</v>
      </c>
      <c r="M2257" s="25" t="s">
        <v>3307</v>
      </c>
      <c r="N2257" s="45">
        <v>45901</v>
      </c>
      <c r="O2257" s="54">
        <v>0</v>
      </c>
      <c r="P2257" s="25" t="s">
        <v>2520</v>
      </c>
      <c r="Q2257" s="25" t="s">
        <v>3330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MOHALI (PUNJAB)</v>
      </c>
      <c r="W2257" s="56"/>
      <c r="X2257" s="45">
        <v>45905</v>
      </c>
      <c r="Y2257" s="25">
        <f t="shared" si="267"/>
        <v>4</v>
      </c>
      <c r="Z2257" s="25" t="str">
        <f t="shared" si="268"/>
        <v>Monday</v>
      </c>
      <c r="AA2257" s="25" t="str">
        <f t="shared" si="269"/>
        <v>Friday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hidden="1" x14ac:dyDescent="0.25">
      <c r="A2258" s="25">
        <f t="shared" si="263"/>
        <v>2257</v>
      </c>
      <c r="B2258" s="25" t="s">
        <v>2783</v>
      </c>
      <c r="C2258" s="45">
        <v>45891</v>
      </c>
      <c r="D2258" s="45">
        <v>45897</v>
      </c>
      <c r="E2258" s="8">
        <v>235.96</v>
      </c>
      <c r="F2258" s="8">
        <f t="shared" si="264"/>
        <v>20764.48</v>
      </c>
      <c r="G2258" s="54">
        <f t="shared" si="265"/>
        <v>20764.48</v>
      </c>
      <c r="H2258" s="25">
        <v>135224</v>
      </c>
      <c r="I2258" s="25" t="s">
        <v>3268</v>
      </c>
      <c r="J2258" s="25">
        <v>1</v>
      </c>
      <c r="K2258" s="25">
        <v>1</v>
      </c>
      <c r="L2258" s="25">
        <f t="shared" si="266"/>
        <v>0</v>
      </c>
      <c r="M2258" s="25" t="s">
        <v>3319</v>
      </c>
      <c r="N2258" s="45">
        <v>45902</v>
      </c>
      <c r="O2258" s="54">
        <v>24723.759999999998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/>
      <c r="Y2258" s="25" t="str">
        <f t="shared" si="267"/>
        <v/>
      </c>
      <c r="Z2258" s="25" t="str">
        <f t="shared" si="268"/>
        <v>Tuesday</v>
      </c>
      <c r="AA2258" s="25" t="str">
        <f t="shared" si="269"/>
        <v/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hidden="1" x14ac:dyDescent="0.25">
      <c r="A2259" s="25">
        <f t="shared" si="263"/>
        <v>2258</v>
      </c>
      <c r="B2259" s="25" t="s">
        <v>2783</v>
      </c>
      <c r="C2259" s="45">
        <v>45891</v>
      </c>
      <c r="D2259" s="45">
        <v>45897</v>
      </c>
      <c r="E2259" s="8">
        <v>45.5</v>
      </c>
      <c r="F2259" s="8">
        <f t="shared" si="264"/>
        <v>4004</v>
      </c>
      <c r="G2259" s="54">
        <f t="shared" si="265"/>
        <v>4004</v>
      </c>
      <c r="H2259" s="25">
        <v>156603</v>
      </c>
      <c r="I2259" s="25" t="s">
        <v>2925</v>
      </c>
      <c r="J2259" s="25">
        <v>1</v>
      </c>
      <c r="K2259" s="25">
        <v>1</v>
      </c>
      <c r="L2259" s="25">
        <f t="shared" si="266"/>
        <v>0</v>
      </c>
      <c r="M2259" s="25" t="s">
        <v>3289</v>
      </c>
      <c r="N2259" s="45">
        <v>45899</v>
      </c>
      <c r="O2259" s="54">
        <v>7254</v>
      </c>
      <c r="P2259" s="25" t="s">
        <v>212</v>
      </c>
      <c r="Q2259" s="25">
        <v>58155038421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Banglore</v>
      </c>
      <c r="W2259" s="56"/>
      <c r="X2259" s="45">
        <v>45901</v>
      </c>
      <c r="Y2259" s="25">
        <f t="shared" si="267"/>
        <v>2</v>
      </c>
      <c r="Z2259" s="25" t="str">
        <f t="shared" si="268"/>
        <v>Saturday</v>
      </c>
      <c r="AA2259" s="25" t="str">
        <f t="shared" si="269"/>
        <v>Monday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hidden="1" x14ac:dyDescent="0.25">
      <c r="A2260" s="25">
        <f t="shared" si="263"/>
        <v>2259</v>
      </c>
      <c r="B2260" s="25" t="s">
        <v>2783</v>
      </c>
      <c r="C2260" s="45">
        <v>45891</v>
      </c>
      <c r="D2260" s="45">
        <v>45897</v>
      </c>
      <c r="E2260" s="8">
        <v>104.72</v>
      </c>
      <c r="F2260" s="8">
        <f t="shared" si="264"/>
        <v>9215.36</v>
      </c>
      <c r="G2260" s="54">
        <f t="shared" si="265"/>
        <v>18430.72</v>
      </c>
      <c r="H2260" s="25">
        <v>157306</v>
      </c>
      <c r="I2260" s="25" t="s">
        <v>83</v>
      </c>
      <c r="J2260" s="25">
        <v>2</v>
      </c>
      <c r="K2260" s="25">
        <v>2</v>
      </c>
      <c r="L2260" s="25">
        <f t="shared" si="266"/>
        <v>0</v>
      </c>
      <c r="M2260" s="25" t="s">
        <v>3319</v>
      </c>
      <c r="N2260" s="45">
        <v>45902</v>
      </c>
      <c r="O2260" s="54">
        <v>21945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7"/>
        <v/>
      </c>
      <c r="Z2260" s="25" t="str">
        <f t="shared" si="268"/>
        <v>Tuesday</v>
      </c>
      <c r="AA2260" s="25" t="str">
        <f t="shared" si="269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hidden="1" x14ac:dyDescent="0.25">
      <c r="A2261" s="25">
        <f t="shared" si="263"/>
        <v>2260</v>
      </c>
      <c r="B2261" s="25" t="s">
        <v>2783</v>
      </c>
      <c r="C2261" s="45">
        <v>45891</v>
      </c>
      <c r="D2261" s="45">
        <v>45897</v>
      </c>
      <c r="E2261" s="8">
        <v>217</v>
      </c>
      <c r="F2261" s="8">
        <f t="shared" si="264"/>
        <v>19096</v>
      </c>
      <c r="G2261" s="54">
        <f t="shared" si="265"/>
        <v>19096</v>
      </c>
      <c r="H2261" s="25">
        <v>161220</v>
      </c>
      <c r="I2261" s="25" t="s">
        <v>3269</v>
      </c>
      <c r="J2261" s="25">
        <v>1</v>
      </c>
      <c r="K2261" s="25">
        <v>1</v>
      </c>
      <c r="L2261" s="25">
        <f t="shared" si="266"/>
        <v>0</v>
      </c>
      <c r="M2261" s="25" t="s">
        <v>2789</v>
      </c>
      <c r="N2261" s="45">
        <v>45898</v>
      </c>
      <c r="O2261" s="54">
        <v>43245</v>
      </c>
      <c r="P2261" s="25" t="s">
        <v>626</v>
      </c>
      <c r="Q2261" s="25" t="s">
        <v>2078</v>
      </c>
      <c r="R2261" s="25" t="s">
        <v>638</v>
      </c>
      <c r="S2261" s="3">
        <v>4</v>
      </c>
      <c r="T2261" s="55" t="s">
        <v>2790</v>
      </c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7"/>
        <v/>
      </c>
      <c r="Z2261" s="25" t="str">
        <f t="shared" si="268"/>
        <v>Friday</v>
      </c>
      <c r="AA2261" s="25" t="str">
        <f t="shared" si="269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hidden="1" x14ac:dyDescent="0.25">
      <c r="A2262" s="25">
        <f t="shared" si="263"/>
        <v>2261</v>
      </c>
      <c r="B2262" s="25" t="s">
        <v>2783</v>
      </c>
      <c r="C2262" s="45">
        <v>45891</v>
      </c>
      <c r="D2262" s="45">
        <v>45897</v>
      </c>
      <c r="E2262" s="8">
        <v>189.04</v>
      </c>
      <c r="F2262" s="8">
        <f t="shared" si="264"/>
        <v>16635.52</v>
      </c>
      <c r="G2262" s="54">
        <f t="shared" si="265"/>
        <v>16635.52</v>
      </c>
      <c r="H2262" s="25">
        <v>300420</v>
      </c>
      <c r="I2262" s="25" t="s">
        <v>2945</v>
      </c>
      <c r="J2262" s="25">
        <v>1</v>
      </c>
      <c r="K2262" s="25">
        <v>1</v>
      </c>
      <c r="L2262" s="25">
        <f t="shared" si="266"/>
        <v>0</v>
      </c>
      <c r="M2262" s="25" t="s">
        <v>3319</v>
      </c>
      <c r="N2262" s="45">
        <v>45902</v>
      </c>
      <c r="O2262" s="54">
        <v>19807.5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7"/>
        <v/>
      </c>
      <c r="Z2262" s="25" t="str">
        <f t="shared" si="268"/>
        <v>Tuesday</v>
      </c>
      <c r="AA2262" s="25" t="str">
        <f t="shared" si="269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hidden="1" x14ac:dyDescent="0.25">
      <c r="A2263" s="25">
        <f t="shared" si="263"/>
        <v>2262</v>
      </c>
      <c r="B2263" s="25" t="s">
        <v>2783</v>
      </c>
      <c r="C2263" s="45">
        <v>45891</v>
      </c>
      <c r="D2263" s="45">
        <v>45897</v>
      </c>
      <c r="E2263" s="8">
        <v>142.80000000000001</v>
      </c>
      <c r="F2263" s="8">
        <f t="shared" si="264"/>
        <v>12566.400000000001</v>
      </c>
      <c r="G2263" s="54">
        <f t="shared" si="265"/>
        <v>12566.400000000001</v>
      </c>
      <c r="H2263" s="25">
        <v>300440</v>
      </c>
      <c r="I2263" s="25" t="s">
        <v>217</v>
      </c>
      <c r="J2263" s="25">
        <v>1</v>
      </c>
      <c r="K2263" s="25">
        <v>1</v>
      </c>
      <c r="L2263" s="25">
        <f t="shared" si="266"/>
        <v>0</v>
      </c>
      <c r="M2263" s="25" t="s">
        <v>2787</v>
      </c>
      <c r="N2263" s="45">
        <v>45898</v>
      </c>
      <c r="O2263" s="54">
        <v>19380</v>
      </c>
      <c r="P2263" s="25" t="s">
        <v>214</v>
      </c>
      <c r="Q2263" s="25" t="s">
        <v>1131</v>
      </c>
      <c r="R2263" s="25" t="s">
        <v>1131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7"/>
        <v/>
      </c>
      <c r="Z2263" s="25" t="str">
        <f t="shared" si="268"/>
        <v>Friday</v>
      </c>
      <c r="AA2263" s="25" t="str">
        <f t="shared" si="269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hidden="1" x14ac:dyDescent="0.25">
      <c r="A2264" s="25">
        <f t="shared" si="263"/>
        <v>2263</v>
      </c>
      <c r="B2264" s="25" t="s">
        <v>2783</v>
      </c>
      <c r="C2264" s="45">
        <v>45891</v>
      </c>
      <c r="D2264" s="45">
        <v>45897</v>
      </c>
      <c r="E2264" s="8">
        <v>198.56</v>
      </c>
      <c r="F2264" s="8">
        <f t="shared" si="264"/>
        <v>17473.28</v>
      </c>
      <c r="G2264" s="54">
        <f t="shared" si="265"/>
        <v>17473.28</v>
      </c>
      <c r="H2264" s="25">
        <v>300518</v>
      </c>
      <c r="I2264" s="25" t="s">
        <v>1830</v>
      </c>
      <c r="J2264" s="25">
        <v>1</v>
      </c>
      <c r="K2264" s="25">
        <v>1</v>
      </c>
      <c r="L2264" s="25">
        <f t="shared" si="266"/>
        <v>0</v>
      </c>
      <c r="M2264" s="25" t="s">
        <v>3319</v>
      </c>
      <c r="N2264" s="45">
        <v>45902</v>
      </c>
      <c r="O2264" s="54">
        <v>20805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7"/>
        <v/>
      </c>
      <c r="Z2264" s="25" t="str">
        <f t="shared" si="268"/>
        <v>Tuesday</v>
      </c>
      <c r="AA2264" s="25" t="str">
        <f t="shared" si="269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hidden="1" x14ac:dyDescent="0.25">
      <c r="A2265" s="25">
        <f t="shared" si="263"/>
        <v>2264</v>
      </c>
      <c r="B2265" s="25" t="s">
        <v>2783</v>
      </c>
      <c r="C2265" s="45">
        <v>45891</v>
      </c>
      <c r="D2265" s="45">
        <v>45897</v>
      </c>
      <c r="E2265" s="8">
        <v>34</v>
      </c>
      <c r="F2265" s="8">
        <f t="shared" si="264"/>
        <v>2992</v>
      </c>
      <c r="G2265" s="54">
        <f t="shared" si="265"/>
        <v>2992</v>
      </c>
      <c r="H2265" s="25">
        <v>301006</v>
      </c>
      <c r="I2265" s="25" t="s">
        <v>3270</v>
      </c>
      <c r="J2265" s="25">
        <v>1</v>
      </c>
      <c r="K2265" s="25">
        <v>1</v>
      </c>
      <c r="L2265" s="25">
        <f t="shared" si="266"/>
        <v>0</v>
      </c>
      <c r="M2265" s="25" t="s">
        <v>3319</v>
      </c>
      <c r="N2265" s="45">
        <v>45902</v>
      </c>
      <c r="O2265" s="54">
        <v>3562.5</v>
      </c>
      <c r="P2265" s="25" t="s">
        <v>255</v>
      </c>
      <c r="Q2265" s="25" t="s">
        <v>2078</v>
      </c>
      <c r="R2265" s="25" t="s">
        <v>849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67"/>
        <v/>
      </c>
      <c r="Z2265" s="25" t="str">
        <f t="shared" si="268"/>
        <v>Tuesday</v>
      </c>
      <c r="AA2265" s="25" t="str">
        <f t="shared" si="269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hidden="1" x14ac:dyDescent="0.25">
      <c r="A2266" s="25">
        <f t="shared" si="263"/>
        <v>2265</v>
      </c>
      <c r="B2266" s="25" t="s">
        <v>2783</v>
      </c>
      <c r="C2266" s="45">
        <v>45891</v>
      </c>
      <c r="D2266" s="45">
        <v>45897</v>
      </c>
      <c r="E2266" s="8">
        <v>77</v>
      </c>
      <c r="F2266" s="8">
        <f t="shared" si="264"/>
        <v>6776</v>
      </c>
      <c r="G2266" s="54">
        <f t="shared" si="265"/>
        <v>6776</v>
      </c>
      <c r="H2266" s="25">
        <v>301306</v>
      </c>
      <c r="I2266" s="25" t="s">
        <v>3271</v>
      </c>
      <c r="J2266" s="25">
        <v>1</v>
      </c>
      <c r="K2266" s="25">
        <v>1</v>
      </c>
      <c r="L2266" s="25">
        <f t="shared" si="266"/>
        <v>0</v>
      </c>
      <c r="M2266" s="25" t="s">
        <v>3293</v>
      </c>
      <c r="N2266" s="45">
        <v>45899</v>
      </c>
      <c r="O2266" s="54">
        <v>10230</v>
      </c>
      <c r="P2266" s="25" t="s">
        <v>2052</v>
      </c>
      <c r="Q2266" s="25">
        <v>58155031992</v>
      </c>
      <c r="R2266" s="25" t="s">
        <v>41</v>
      </c>
      <c r="S2266" s="3">
        <v>4</v>
      </c>
      <c r="T2266" s="55"/>
      <c r="U2266" s="25" t="s">
        <v>19</v>
      </c>
      <c r="V2266" s="25" t="str">
        <f>VLOOKUP(P2266,'Customer List'!B:C,2,)</f>
        <v>Pune</v>
      </c>
      <c r="W2266" s="56"/>
      <c r="X2266" s="45">
        <v>45901</v>
      </c>
      <c r="Y2266" s="25">
        <f t="shared" si="267"/>
        <v>2</v>
      </c>
      <c r="Z2266" s="25" t="str">
        <f t="shared" si="268"/>
        <v>Saturday</v>
      </c>
      <c r="AA2266" s="25" t="str">
        <f t="shared" si="269"/>
        <v>Monday</v>
      </c>
      <c r="AB2266" s="25" t="str">
        <f>VLOOKUP(U2266,'Currency Sheet'!A:C,3,)</f>
        <v>DOLLAR</v>
      </c>
      <c r="AC2266" s="67" t="str">
        <f>VLOOKUP(P2266,'Customer List'!B:D,3,)</f>
        <v>OutStation</v>
      </c>
    </row>
    <row r="2267" spans="1:29" hidden="1" x14ac:dyDescent="0.25">
      <c r="A2267" s="25">
        <f t="shared" si="263"/>
        <v>2266</v>
      </c>
      <c r="B2267" s="25" t="s">
        <v>2783</v>
      </c>
      <c r="C2267" s="45">
        <v>45891</v>
      </c>
      <c r="D2267" s="45">
        <v>45897</v>
      </c>
      <c r="E2267" s="8">
        <v>177.75</v>
      </c>
      <c r="F2267" s="8">
        <f t="shared" si="264"/>
        <v>15642</v>
      </c>
      <c r="G2267" s="54">
        <f t="shared" si="265"/>
        <v>31284</v>
      </c>
      <c r="H2267" s="25">
        <v>301833</v>
      </c>
      <c r="I2267" s="25" t="s">
        <v>3083</v>
      </c>
      <c r="J2267" s="25">
        <v>2</v>
      </c>
      <c r="K2267" s="25">
        <v>2</v>
      </c>
      <c r="L2267" s="25">
        <f t="shared" si="266"/>
        <v>0</v>
      </c>
      <c r="M2267" s="25" t="s">
        <v>3320</v>
      </c>
      <c r="N2267" s="45">
        <v>45902</v>
      </c>
      <c r="O2267" s="54">
        <v>53633.1</v>
      </c>
      <c r="P2267" s="25" t="s">
        <v>654</v>
      </c>
      <c r="Q2267" s="25" t="s">
        <v>2078</v>
      </c>
      <c r="R2267" s="25" t="s">
        <v>638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7"/>
        <v/>
      </c>
      <c r="Z2267" s="25" t="str">
        <f t="shared" si="268"/>
        <v>Tuesday</v>
      </c>
      <c r="AA2267" s="25" t="str">
        <f t="shared" si="269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hidden="1" x14ac:dyDescent="0.25">
      <c r="A2268" s="25">
        <f t="shared" si="263"/>
        <v>2267</v>
      </c>
      <c r="B2268" s="25" t="s">
        <v>2783</v>
      </c>
      <c r="C2268" s="45">
        <v>45891</v>
      </c>
      <c r="D2268" s="45">
        <v>45897</v>
      </c>
      <c r="E2268" s="8">
        <v>326.25</v>
      </c>
      <c r="F2268" s="8">
        <f t="shared" si="264"/>
        <v>28710</v>
      </c>
      <c r="G2268" s="54">
        <f t="shared" si="265"/>
        <v>28710</v>
      </c>
      <c r="H2268" s="25">
        <v>303428</v>
      </c>
      <c r="I2268" s="25" t="s">
        <v>3272</v>
      </c>
      <c r="J2268" s="25">
        <v>1</v>
      </c>
      <c r="K2268" s="25">
        <v>1</v>
      </c>
      <c r="L2268" s="25">
        <f t="shared" si="266"/>
        <v>0</v>
      </c>
      <c r="M2268" s="25" t="s">
        <v>3319</v>
      </c>
      <c r="N2268" s="45">
        <v>45902</v>
      </c>
      <c r="O2268" s="54">
        <v>30993.75</v>
      </c>
      <c r="P2268" s="25" t="s">
        <v>255</v>
      </c>
      <c r="Q2268" s="25" t="s">
        <v>2078</v>
      </c>
      <c r="R2268" s="25" t="s">
        <v>849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7"/>
        <v/>
      </c>
      <c r="Z2268" s="25" t="str">
        <f t="shared" si="268"/>
        <v>Tuesday</v>
      </c>
      <c r="AA2268" s="25" t="str">
        <f t="shared" si="269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hidden="1" x14ac:dyDescent="0.25">
      <c r="A2269" s="25">
        <f t="shared" si="263"/>
        <v>2268</v>
      </c>
      <c r="B2269" s="25" t="s">
        <v>2783</v>
      </c>
      <c r="C2269" s="45">
        <v>45891</v>
      </c>
      <c r="D2269" s="45">
        <v>45897</v>
      </c>
      <c r="E2269" s="8">
        <v>153</v>
      </c>
      <c r="F2269" s="8">
        <f t="shared" si="264"/>
        <v>13464</v>
      </c>
      <c r="G2269" s="54">
        <f t="shared" si="265"/>
        <v>26928</v>
      </c>
      <c r="H2269" s="25">
        <v>303529</v>
      </c>
      <c r="I2269" s="25" t="s">
        <v>3097</v>
      </c>
      <c r="J2269" s="25">
        <v>2</v>
      </c>
      <c r="K2269" s="25">
        <v>2</v>
      </c>
      <c r="L2269" s="25">
        <f t="shared" si="266"/>
        <v>0</v>
      </c>
      <c r="M2269" s="25" t="s">
        <v>3320</v>
      </c>
      <c r="N2269" s="45">
        <v>45902</v>
      </c>
      <c r="O2269" s="54">
        <v>46165.2</v>
      </c>
      <c r="P2269" s="25" t="s">
        <v>654</v>
      </c>
      <c r="Q2269" s="25" t="s">
        <v>2078</v>
      </c>
      <c r="R2269" s="25" t="s">
        <v>638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67"/>
        <v/>
      </c>
      <c r="Z2269" s="25" t="str">
        <f t="shared" si="268"/>
        <v>Tuesday</v>
      </c>
      <c r="AA2269" s="25" t="str">
        <f t="shared" si="269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hidden="1" x14ac:dyDescent="0.25">
      <c r="A2270" s="25">
        <f t="shared" si="263"/>
        <v>2269</v>
      </c>
      <c r="B2270" s="25" t="s">
        <v>2783</v>
      </c>
      <c r="C2270" s="45">
        <v>45891</v>
      </c>
      <c r="D2270" s="45">
        <v>45897</v>
      </c>
      <c r="E2270" s="8">
        <v>85.4</v>
      </c>
      <c r="F2270" s="8">
        <f t="shared" si="264"/>
        <v>7515.2000000000007</v>
      </c>
      <c r="G2270" s="54">
        <f t="shared" si="265"/>
        <v>7515.2000000000007</v>
      </c>
      <c r="H2270" s="25">
        <v>312805</v>
      </c>
      <c r="I2270" s="25" t="s">
        <v>3273</v>
      </c>
      <c r="J2270" s="25">
        <v>1</v>
      </c>
      <c r="K2270" s="25">
        <v>1</v>
      </c>
      <c r="L2270" s="25">
        <f t="shared" si="266"/>
        <v>0</v>
      </c>
      <c r="M2270" s="25" t="s">
        <v>3536</v>
      </c>
      <c r="N2270" s="45">
        <v>45913</v>
      </c>
      <c r="O2270" s="54">
        <v>12444</v>
      </c>
      <c r="P2270" s="25" t="s">
        <v>630</v>
      </c>
      <c r="Q2270" s="25">
        <v>58155619712</v>
      </c>
      <c r="R2270" s="25" t="s">
        <v>41</v>
      </c>
      <c r="S2270" s="3">
        <v>4</v>
      </c>
      <c r="T2270" s="55"/>
      <c r="U2270" s="25" t="s">
        <v>19</v>
      </c>
      <c r="V2270" s="25" t="str">
        <f>VLOOKUP(P2270,'Customer List'!B:C,2,)</f>
        <v>Gujrat</v>
      </c>
      <c r="W2270" s="56"/>
      <c r="X2270" s="45">
        <v>45915</v>
      </c>
      <c r="Y2270" s="25">
        <f t="shared" si="267"/>
        <v>2</v>
      </c>
      <c r="Z2270" s="25" t="str">
        <f t="shared" si="268"/>
        <v>Saturday</v>
      </c>
      <c r="AA2270" s="25" t="str">
        <f t="shared" si="269"/>
        <v>Monday</v>
      </c>
      <c r="AB2270" s="25" t="str">
        <f>VLOOKUP(U2270,'Currency Sheet'!A:C,3,)</f>
        <v>DOLLAR</v>
      </c>
      <c r="AC2270" s="67" t="str">
        <f>VLOOKUP(P2270,'Customer List'!B:D,3,)</f>
        <v>OutStation</v>
      </c>
    </row>
    <row r="2271" spans="1:29" hidden="1" x14ac:dyDescent="0.25">
      <c r="A2271" s="25">
        <f t="shared" si="263"/>
        <v>2270</v>
      </c>
      <c r="B2271" s="25" t="s">
        <v>2783</v>
      </c>
      <c r="C2271" s="45">
        <v>45891</v>
      </c>
      <c r="D2271" s="45">
        <v>45897</v>
      </c>
      <c r="E2271" s="8">
        <v>174.76</v>
      </c>
      <c r="F2271" s="8">
        <f t="shared" si="264"/>
        <v>15378.88</v>
      </c>
      <c r="G2271" s="54">
        <f t="shared" si="265"/>
        <v>15378.88</v>
      </c>
      <c r="H2271" s="25">
        <v>321106</v>
      </c>
      <c r="I2271" s="25" t="s">
        <v>2860</v>
      </c>
      <c r="J2271" s="25">
        <v>1</v>
      </c>
      <c r="K2271" s="25">
        <v>1</v>
      </c>
      <c r="L2271" s="25">
        <f t="shared" si="266"/>
        <v>0</v>
      </c>
      <c r="M2271" s="25" t="s">
        <v>3319</v>
      </c>
      <c r="N2271" s="45">
        <v>45902</v>
      </c>
      <c r="O2271" s="54">
        <v>18311.25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7"/>
        <v/>
      </c>
      <c r="Z2271" s="25" t="str">
        <f t="shared" si="268"/>
        <v>Tuesday</v>
      </c>
      <c r="AA2271" s="25" t="str">
        <f t="shared" si="269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hidden="1" x14ac:dyDescent="0.25">
      <c r="A2272" s="25">
        <f t="shared" si="263"/>
        <v>2271</v>
      </c>
      <c r="B2272" s="25" t="s">
        <v>2783</v>
      </c>
      <c r="C2272" s="45">
        <v>45891</v>
      </c>
      <c r="D2272" s="45">
        <v>45897</v>
      </c>
      <c r="E2272" s="8">
        <v>259.76</v>
      </c>
      <c r="F2272" s="8">
        <f t="shared" si="264"/>
        <v>22858.879999999997</v>
      </c>
      <c r="G2272" s="54">
        <f t="shared" si="265"/>
        <v>22858.879999999997</v>
      </c>
      <c r="H2272" s="25">
        <v>327020</v>
      </c>
      <c r="I2272" s="25" t="s">
        <v>3274</v>
      </c>
      <c r="J2272" s="25">
        <v>1</v>
      </c>
      <c r="K2272" s="25">
        <v>1</v>
      </c>
      <c r="L2272" s="25">
        <f t="shared" si="266"/>
        <v>0</v>
      </c>
      <c r="M2272" s="25" t="s">
        <v>3319</v>
      </c>
      <c r="N2272" s="45">
        <v>45902</v>
      </c>
      <c r="O2272" s="54">
        <v>27217.5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7"/>
        <v/>
      </c>
      <c r="Z2272" s="25" t="str">
        <f t="shared" si="268"/>
        <v>Tuesday</v>
      </c>
      <c r="AA2272" s="25" t="str">
        <f t="shared" si="269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hidden="1" x14ac:dyDescent="0.25">
      <c r="A2273" s="25">
        <f t="shared" si="263"/>
        <v>2272</v>
      </c>
      <c r="B2273" s="25" t="s">
        <v>2783</v>
      </c>
      <c r="C2273" s="45">
        <v>45891</v>
      </c>
      <c r="D2273" s="45">
        <v>45897</v>
      </c>
      <c r="E2273" s="8">
        <v>277.5</v>
      </c>
      <c r="F2273" s="8">
        <f t="shared" si="264"/>
        <v>24420</v>
      </c>
      <c r="G2273" s="54">
        <f t="shared" si="265"/>
        <v>24420</v>
      </c>
      <c r="H2273" s="25">
        <v>329714</v>
      </c>
      <c r="I2273" s="25" t="s">
        <v>3275</v>
      </c>
      <c r="J2273" s="25">
        <v>1</v>
      </c>
      <c r="K2273" s="25">
        <v>1</v>
      </c>
      <c r="L2273" s="25">
        <f t="shared" si="266"/>
        <v>0</v>
      </c>
      <c r="M2273" s="25" t="s">
        <v>3319</v>
      </c>
      <c r="N2273" s="45">
        <v>45902</v>
      </c>
      <c r="O2273" s="54">
        <v>26362.5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67"/>
        <v/>
      </c>
      <c r="Z2273" s="25" t="str">
        <f t="shared" si="268"/>
        <v>Tuesday</v>
      </c>
      <c r="AA2273" s="25" t="str">
        <f t="shared" si="269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hidden="1" x14ac:dyDescent="0.25">
      <c r="A2274" s="25">
        <f t="shared" si="263"/>
        <v>2273</v>
      </c>
      <c r="B2274" s="25" t="s">
        <v>2783</v>
      </c>
      <c r="C2274" s="45">
        <v>45891</v>
      </c>
      <c r="D2274" s="45">
        <v>45897</v>
      </c>
      <c r="E2274" s="8">
        <v>291.89999999999998</v>
      </c>
      <c r="F2274" s="8">
        <f t="shared" si="264"/>
        <v>25687.199999999997</v>
      </c>
      <c r="G2274" s="54">
        <f t="shared" si="265"/>
        <v>25687.199999999997</v>
      </c>
      <c r="H2274" s="25">
        <v>331328</v>
      </c>
      <c r="I2274" s="25" t="s">
        <v>3276</v>
      </c>
      <c r="J2274" s="25">
        <v>1</v>
      </c>
      <c r="K2274" s="25">
        <v>1</v>
      </c>
      <c r="L2274" s="25">
        <f t="shared" si="266"/>
        <v>0</v>
      </c>
      <c r="M2274" s="25" t="s">
        <v>3290</v>
      </c>
      <c r="N2274" s="45">
        <v>45899</v>
      </c>
      <c r="O2274" s="54">
        <v>45244.5</v>
      </c>
      <c r="P2274" s="25" t="s">
        <v>893</v>
      </c>
      <c r="Q2274" s="25">
        <v>58155037286</v>
      </c>
      <c r="R2274" s="25" t="s">
        <v>41</v>
      </c>
      <c r="S2274" s="3">
        <v>4</v>
      </c>
      <c r="T2274" s="55"/>
      <c r="U2274" s="25" t="s">
        <v>19</v>
      </c>
      <c r="V2274" s="25" t="str">
        <f>VLOOKUP(P2274,'Customer List'!B:C,2,)</f>
        <v>Banglore</v>
      </c>
      <c r="W2274" s="56"/>
      <c r="X2274" s="45">
        <v>45901</v>
      </c>
      <c r="Y2274" s="25">
        <f t="shared" si="267"/>
        <v>2</v>
      </c>
      <c r="Z2274" s="25" t="str">
        <f t="shared" si="268"/>
        <v>Saturday</v>
      </c>
      <c r="AA2274" s="25" t="str">
        <f t="shared" si="269"/>
        <v>Monday</v>
      </c>
      <c r="AB2274" s="25" t="str">
        <f>VLOOKUP(U2274,'Currency Sheet'!A:C,3,)</f>
        <v>DOLLAR</v>
      </c>
      <c r="AC2274" s="67" t="str">
        <f>VLOOKUP(P2274,'Customer List'!B:D,3,)</f>
        <v>OutStation</v>
      </c>
    </row>
    <row r="2275" spans="1:29" hidden="1" x14ac:dyDescent="0.25">
      <c r="A2275" s="25">
        <f t="shared" si="263"/>
        <v>2274</v>
      </c>
      <c r="B2275" s="25" t="s">
        <v>2783</v>
      </c>
      <c r="C2275" s="45">
        <v>45891</v>
      </c>
      <c r="D2275" s="45">
        <v>45897</v>
      </c>
      <c r="E2275" s="8">
        <v>217.6</v>
      </c>
      <c r="F2275" s="8">
        <f t="shared" si="264"/>
        <v>19148.8</v>
      </c>
      <c r="G2275" s="54">
        <f t="shared" si="265"/>
        <v>19148.8</v>
      </c>
      <c r="H2275" s="25">
        <v>333810</v>
      </c>
      <c r="I2275" s="25" t="s">
        <v>3158</v>
      </c>
      <c r="J2275" s="25">
        <v>1</v>
      </c>
      <c r="K2275" s="25">
        <v>1</v>
      </c>
      <c r="L2275" s="25">
        <f t="shared" si="266"/>
        <v>0</v>
      </c>
      <c r="M2275" s="25" t="s">
        <v>3319</v>
      </c>
      <c r="N2275" s="45">
        <v>45902</v>
      </c>
      <c r="O2275" s="54">
        <v>22800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7"/>
        <v/>
      </c>
      <c r="Z2275" s="25" t="str">
        <f t="shared" si="268"/>
        <v>Tuesday</v>
      </c>
      <c r="AA2275" s="25" t="str">
        <f t="shared" si="269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hidden="1" x14ac:dyDescent="0.25">
      <c r="A2276" s="25">
        <f t="shared" si="263"/>
        <v>2275</v>
      </c>
      <c r="B2276" s="25" t="s">
        <v>2783</v>
      </c>
      <c r="C2276" s="45">
        <v>45891</v>
      </c>
      <c r="D2276" s="45">
        <v>45897</v>
      </c>
      <c r="E2276" s="8">
        <v>142.5</v>
      </c>
      <c r="F2276" s="8">
        <f t="shared" si="264"/>
        <v>12540</v>
      </c>
      <c r="G2276" s="54">
        <f t="shared" si="265"/>
        <v>25080</v>
      </c>
      <c r="H2276" s="25">
        <v>344007</v>
      </c>
      <c r="I2276" s="25" t="s">
        <v>3100</v>
      </c>
      <c r="J2276" s="25">
        <v>2</v>
      </c>
      <c r="K2276" s="25">
        <v>2</v>
      </c>
      <c r="L2276" s="25">
        <f t="shared" si="266"/>
        <v>0</v>
      </c>
      <c r="M2276" s="25" t="s">
        <v>3320</v>
      </c>
      <c r="N2276" s="45">
        <v>45902</v>
      </c>
      <c r="O2276" s="54">
        <v>42997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7"/>
        <v/>
      </c>
      <c r="Z2276" s="25" t="str">
        <f t="shared" si="268"/>
        <v>Tuesday</v>
      </c>
      <c r="AA2276" s="25" t="str">
        <f t="shared" si="269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hidden="1" x14ac:dyDescent="0.25">
      <c r="A2277" s="25">
        <f t="shared" si="263"/>
        <v>2276</v>
      </c>
      <c r="B2277" s="25" t="s">
        <v>2783</v>
      </c>
      <c r="C2277" s="45">
        <v>45891</v>
      </c>
      <c r="D2277" s="45">
        <v>45897</v>
      </c>
      <c r="E2277" s="8">
        <v>144.75</v>
      </c>
      <c r="F2277" s="8">
        <f t="shared" si="264"/>
        <v>12738</v>
      </c>
      <c r="G2277" s="54">
        <f t="shared" si="265"/>
        <v>25476</v>
      </c>
      <c r="H2277" s="25">
        <v>362533</v>
      </c>
      <c r="I2277" s="25" t="s">
        <v>2858</v>
      </c>
      <c r="J2277" s="25">
        <v>2</v>
      </c>
      <c r="K2277" s="25">
        <v>2</v>
      </c>
      <c r="L2277" s="25">
        <f t="shared" si="266"/>
        <v>0</v>
      </c>
      <c r="M2277" s="25" t="s">
        <v>3320</v>
      </c>
      <c r="N2277" s="45">
        <v>45902</v>
      </c>
      <c r="O2277" s="54">
        <v>43675.9</v>
      </c>
      <c r="P2277" s="25" t="s">
        <v>654</v>
      </c>
      <c r="Q2277" s="25" t="s">
        <v>2078</v>
      </c>
      <c r="R2277" s="25" t="s">
        <v>638</v>
      </c>
      <c r="S2277" s="3">
        <v>4</v>
      </c>
      <c r="T2277" s="55"/>
      <c r="U2277" s="25" t="s">
        <v>19</v>
      </c>
      <c r="V2277" s="25" t="str">
        <f>VLOOKUP(P2277,'Customer List'!B:C,2,)</f>
        <v>Delhi</v>
      </c>
      <c r="W2277" s="56"/>
      <c r="X2277" s="45"/>
      <c r="Y2277" s="25" t="str">
        <f t="shared" si="267"/>
        <v/>
      </c>
      <c r="Z2277" s="25" t="str">
        <f t="shared" si="268"/>
        <v>Tuesday</v>
      </c>
      <c r="AA2277" s="25" t="str">
        <f t="shared" si="269"/>
        <v/>
      </c>
      <c r="AB2277" s="25" t="str">
        <f>VLOOKUP(U2277,'Currency Sheet'!A:C,3,)</f>
        <v>DOLLAR</v>
      </c>
      <c r="AC2277" s="67" t="str">
        <f>VLOOKUP(P2277,'Customer List'!B:D,3,)</f>
        <v>Local</v>
      </c>
    </row>
    <row r="2278" spans="1:29" hidden="1" x14ac:dyDescent="0.25">
      <c r="A2278" s="25">
        <f t="shared" si="263"/>
        <v>2277</v>
      </c>
      <c r="B2278" s="25" t="s">
        <v>2783</v>
      </c>
      <c r="C2278" s="45">
        <v>45891</v>
      </c>
      <c r="D2278" s="45">
        <v>45897</v>
      </c>
      <c r="E2278" s="8">
        <v>62.3</v>
      </c>
      <c r="F2278" s="8">
        <f t="shared" si="264"/>
        <v>5482.4</v>
      </c>
      <c r="G2278" s="54">
        <f t="shared" si="265"/>
        <v>5482.4</v>
      </c>
      <c r="H2278" s="25">
        <v>362601</v>
      </c>
      <c r="I2278" s="25" t="s">
        <v>3277</v>
      </c>
      <c r="J2278" s="25">
        <v>1</v>
      </c>
      <c r="K2278" s="25">
        <v>1</v>
      </c>
      <c r="L2278" s="25">
        <f t="shared" si="266"/>
        <v>0</v>
      </c>
      <c r="M2278" s="25" t="s">
        <v>3289</v>
      </c>
      <c r="N2278" s="45">
        <v>45899</v>
      </c>
      <c r="O2278" s="54">
        <v>9932.4</v>
      </c>
      <c r="P2278" s="25" t="s">
        <v>212</v>
      </c>
      <c r="Q2278" s="25">
        <v>58155038421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Banglore</v>
      </c>
      <c r="W2278" s="56"/>
      <c r="X2278" s="45">
        <v>45901</v>
      </c>
      <c r="Y2278" s="25">
        <f t="shared" si="267"/>
        <v>2</v>
      </c>
      <c r="Z2278" s="25" t="str">
        <f t="shared" si="268"/>
        <v>Saturday</v>
      </c>
      <c r="AA2278" s="25" t="str">
        <f t="shared" si="269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hidden="1" x14ac:dyDescent="0.25">
      <c r="A2279" s="25">
        <f t="shared" si="263"/>
        <v>2278</v>
      </c>
      <c r="B2279" s="25" t="s">
        <v>2783</v>
      </c>
      <c r="C2279" s="45">
        <v>45891</v>
      </c>
      <c r="D2279" s="45">
        <v>45897</v>
      </c>
      <c r="E2279" s="8">
        <v>144.19999999999999</v>
      </c>
      <c r="F2279" s="8">
        <f t="shared" si="264"/>
        <v>12689.599999999999</v>
      </c>
      <c r="G2279" s="54">
        <f t="shared" si="265"/>
        <v>12689.599999999999</v>
      </c>
      <c r="H2279" s="25">
        <v>367116</v>
      </c>
      <c r="I2279" s="25" t="s">
        <v>3228</v>
      </c>
      <c r="J2279" s="25">
        <v>1</v>
      </c>
      <c r="K2279" s="25">
        <v>1</v>
      </c>
      <c r="L2279" s="25">
        <f t="shared" si="266"/>
        <v>0</v>
      </c>
      <c r="M2279" s="25" t="s">
        <v>3295</v>
      </c>
      <c r="N2279" s="45">
        <v>45899</v>
      </c>
      <c r="O2279" s="54">
        <v>19158</v>
      </c>
      <c r="P2279" s="25" t="s">
        <v>2052</v>
      </c>
      <c r="Q2279" s="25">
        <v>58155031992</v>
      </c>
      <c r="R2279" s="25" t="s">
        <v>41</v>
      </c>
      <c r="S2279" s="3">
        <v>4</v>
      </c>
      <c r="T2279" s="55"/>
      <c r="U2279" s="25" t="s">
        <v>19</v>
      </c>
      <c r="V2279" s="25" t="str">
        <f>VLOOKUP(P2279,'Customer List'!B:C,2,)</f>
        <v>Pune</v>
      </c>
      <c r="W2279" s="56"/>
      <c r="X2279" s="45">
        <v>45901</v>
      </c>
      <c r="Y2279" s="25">
        <f t="shared" si="267"/>
        <v>2</v>
      </c>
      <c r="Z2279" s="25" t="str">
        <f t="shared" si="268"/>
        <v>Saturday</v>
      </c>
      <c r="AA2279" s="25" t="str">
        <f t="shared" si="269"/>
        <v>Monday</v>
      </c>
      <c r="AB2279" s="25" t="str">
        <f>VLOOKUP(U2279,'Currency Sheet'!A:C,3,)</f>
        <v>DOLLAR</v>
      </c>
      <c r="AC2279" s="67" t="str">
        <f>VLOOKUP(P2279,'Customer List'!B:D,3,)</f>
        <v>OutStation</v>
      </c>
    </row>
    <row r="2280" spans="1:29" hidden="1" x14ac:dyDescent="0.25">
      <c r="A2280" s="25">
        <f t="shared" si="263"/>
        <v>2279</v>
      </c>
      <c r="B2280" s="25" t="s">
        <v>2783</v>
      </c>
      <c r="C2280" s="45">
        <v>45891</v>
      </c>
      <c r="D2280" s="45">
        <v>45897</v>
      </c>
      <c r="E2280" s="8">
        <v>195.84</v>
      </c>
      <c r="F2280" s="8">
        <f t="shared" si="264"/>
        <v>17233.920000000002</v>
      </c>
      <c r="G2280" s="54">
        <f t="shared" si="265"/>
        <v>17233.920000000002</v>
      </c>
      <c r="H2280" s="25">
        <v>368514</v>
      </c>
      <c r="I2280" s="25" t="s">
        <v>1696</v>
      </c>
      <c r="J2280" s="25">
        <v>1</v>
      </c>
      <c r="K2280" s="25">
        <v>1</v>
      </c>
      <c r="L2280" s="25">
        <f t="shared" si="266"/>
        <v>0</v>
      </c>
      <c r="M2280" s="25" t="s">
        <v>3319</v>
      </c>
      <c r="N2280" s="45">
        <v>45902</v>
      </c>
      <c r="O2280" s="54">
        <v>20520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7"/>
        <v/>
      </c>
      <c r="Z2280" s="25" t="str">
        <f t="shared" si="268"/>
        <v>Tuesday</v>
      </c>
      <c r="AA2280" s="25" t="str">
        <f t="shared" si="269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hidden="1" x14ac:dyDescent="0.25">
      <c r="A2281" s="25">
        <f t="shared" si="263"/>
        <v>2280</v>
      </c>
      <c r="B2281" s="25" t="s">
        <v>2783</v>
      </c>
      <c r="C2281" s="45">
        <v>45891</v>
      </c>
      <c r="D2281" s="45">
        <v>45897</v>
      </c>
      <c r="E2281" s="8">
        <v>180.2</v>
      </c>
      <c r="F2281" s="8">
        <f t="shared" si="264"/>
        <v>15857.599999999999</v>
      </c>
      <c r="G2281" s="54">
        <f t="shared" si="265"/>
        <v>15857.599999999999</v>
      </c>
      <c r="H2281" s="25">
        <v>374204</v>
      </c>
      <c r="I2281" s="25" t="s">
        <v>3278</v>
      </c>
      <c r="J2281" s="25">
        <v>1</v>
      </c>
      <c r="K2281" s="25">
        <v>1</v>
      </c>
      <c r="L2281" s="25">
        <f t="shared" si="266"/>
        <v>0</v>
      </c>
      <c r="M2281" s="25" t="s">
        <v>3319</v>
      </c>
      <c r="N2281" s="45">
        <v>45902</v>
      </c>
      <c r="O2281" s="54">
        <v>18881.25</v>
      </c>
      <c r="P2281" s="25" t="s">
        <v>255</v>
      </c>
      <c r="Q2281" s="25" t="s">
        <v>2078</v>
      </c>
      <c r="R2281" s="25" t="s">
        <v>849</v>
      </c>
      <c r="S2281" s="3">
        <v>4</v>
      </c>
      <c r="T2281" s="55"/>
      <c r="U2281" s="25" t="s">
        <v>19</v>
      </c>
      <c r="V2281" s="25" t="str">
        <f>VLOOKUP(P2281,'Customer List'!B:C,2,)</f>
        <v>Delhi</v>
      </c>
      <c r="W2281" s="56"/>
      <c r="X2281" s="45"/>
      <c r="Y2281" s="25" t="str">
        <f t="shared" si="267"/>
        <v/>
      </c>
      <c r="Z2281" s="25" t="str">
        <f t="shared" si="268"/>
        <v>Tuesday</v>
      </c>
      <c r="AA2281" s="25" t="str">
        <f t="shared" si="269"/>
        <v/>
      </c>
      <c r="AB2281" s="25" t="str">
        <f>VLOOKUP(U2281,'Currency Sheet'!A:C,3,)</f>
        <v>DOLLAR</v>
      </c>
      <c r="AC2281" s="67" t="str">
        <f>VLOOKUP(P2281,'Customer List'!B:D,3,)</f>
        <v>Local</v>
      </c>
    </row>
    <row r="2282" spans="1:29" hidden="1" x14ac:dyDescent="0.25">
      <c r="A2282" s="25">
        <f t="shared" si="263"/>
        <v>2281</v>
      </c>
      <c r="B2282" s="25" t="s">
        <v>2783</v>
      </c>
      <c r="C2282" s="45">
        <v>45891</v>
      </c>
      <c r="D2282" s="45">
        <v>45897</v>
      </c>
      <c r="E2282" s="8">
        <v>102.2</v>
      </c>
      <c r="F2282" s="8">
        <f t="shared" si="264"/>
        <v>8993.6</v>
      </c>
      <c r="G2282" s="54">
        <f t="shared" si="265"/>
        <v>8993.6</v>
      </c>
      <c r="H2282" s="25">
        <v>392305</v>
      </c>
      <c r="I2282" s="25" t="s">
        <v>3279</v>
      </c>
      <c r="J2282" s="25">
        <v>1</v>
      </c>
      <c r="K2282" s="25">
        <v>1</v>
      </c>
      <c r="L2282" s="25">
        <f t="shared" si="266"/>
        <v>0</v>
      </c>
      <c r="M2282" s="25" t="s">
        <v>3536</v>
      </c>
      <c r="N2282" s="45">
        <v>45913</v>
      </c>
      <c r="O2282" s="54">
        <v>14892</v>
      </c>
      <c r="P2282" s="25" t="s">
        <v>630</v>
      </c>
      <c r="Q2282" s="25">
        <v>58155619712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Gujrat</v>
      </c>
      <c r="W2282" s="56"/>
      <c r="X2282" s="45">
        <v>45915</v>
      </c>
      <c r="Y2282" s="25">
        <f t="shared" si="267"/>
        <v>2</v>
      </c>
      <c r="Z2282" s="25" t="str">
        <f t="shared" si="268"/>
        <v>Saturday</v>
      </c>
      <c r="AA2282" s="25" t="str">
        <f t="shared" si="269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hidden="1" x14ac:dyDescent="0.25">
      <c r="A2283" s="25">
        <f t="shared" si="263"/>
        <v>2282</v>
      </c>
      <c r="B2283" s="25" t="s">
        <v>2783</v>
      </c>
      <c r="C2283" s="45">
        <v>45891</v>
      </c>
      <c r="D2283" s="45">
        <v>45897</v>
      </c>
      <c r="E2283" s="8">
        <v>227.8</v>
      </c>
      <c r="F2283" s="8">
        <f t="shared" si="264"/>
        <v>20046.400000000001</v>
      </c>
      <c r="G2283" s="54">
        <f t="shared" si="265"/>
        <v>40092.800000000003</v>
      </c>
      <c r="H2283" s="25">
        <v>396406</v>
      </c>
      <c r="I2283" s="25" t="s">
        <v>3280</v>
      </c>
      <c r="J2283" s="25">
        <v>2</v>
      </c>
      <c r="K2283" s="25">
        <v>2</v>
      </c>
      <c r="L2283" s="25">
        <f t="shared" si="266"/>
        <v>0</v>
      </c>
      <c r="M2283" s="25" t="s">
        <v>3319</v>
      </c>
      <c r="N2283" s="45">
        <v>45902</v>
      </c>
      <c r="O2283" s="54">
        <v>47737.5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67"/>
        <v/>
      </c>
      <c r="Z2283" s="25" t="str">
        <f t="shared" si="268"/>
        <v>Tuesday</v>
      </c>
      <c r="AA2283" s="25" t="str">
        <f t="shared" si="269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hidden="1" x14ac:dyDescent="0.25">
      <c r="A2284" s="25">
        <f t="shared" si="263"/>
        <v>2283</v>
      </c>
      <c r="B2284" s="25" t="s">
        <v>2783</v>
      </c>
      <c r="C2284" s="45">
        <v>45891</v>
      </c>
      <c r="D2284" s="45">
        <v>45897</v>
      </c>
      <c r="E2284" s="8">
        <v>64.400000000000006</v>
      </c>
      <c r="F2284" s="8">
        <f t="shared" si="264"/>
        <v>5667.2000000000007</v>
      </c>
      <c r="G2284" s="54">
        <f t="shared" si="265"/>
        <v>5667.2000000000007</v>
      </c>
      <c r="H2284" s="25">
        <v>400212</v>
      </c>
      <c r="I2284" s="25" t="s">
        <v>3107</v>
      </c>
      <c r="J2284" s="25">
        <v>1</v>
      </c>
      <c r="K2284" s="25">
        <v>1</v>
      </c>
      <c r="L2284" s="25">
        <f t="shared" si="266"/>
        <v>0</v>
      </c>
      <c r="M2284" s="25" t="s">
        <v>3536</v>
      </c>
      <c r="N2284" s="45">
        <v>45913</v>
      </c>
      <c r="O2284" s="54">
        <v>9384</v>
      </c>
      <c r="P2284" s="25" t="s">
        <v>630</v>
      </c>
      <c r="Q2284" s="25">
        <v>58155619712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Gujrat</v>
      </c>
      <c r="W2284" s="56"/>
      <c r="X2284" s="45">
        <v>45915</v>
      </c>
      <c r="Y2284" s="25">
        <f t="shared" si="267"/>
        <v>2</v>
      </c>
      <c r="Z2284" s="25" t="str">
        <f t="shared" si="268"/>
        <v>Saturday</v>
      </c>
      <c r="AA2284" s="25" t="str">
        <f t="shared" si="269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hidden="1" x14ac:dyDescent="0.25">
      <c r="A2285" s="25">
        <f t="shared" si="263"/>
        <v>2284</v>
      </c>
      <c r="B2285" s="25" t="s">
        <v>2783</v>
      </c>
      <c r="C2285" s="45">
        <v>45891</v>
      </c>
      <c r="D2285" s="45">
        <v>45897</v>
      </c>
      <c r="E2285" s="8">
        <v>29.4</v>
      </c>
      <c r="F2285" s="8">
        <f t="shared" si="264"/>
        <v>2587.1999999999998</v>
      </c>
      <c r="G2285" s="54">
        <f t="shared" si="265"/>
        <v>2587.1999999999998</v>
      </c>
      <c r="H2285" s="25">
        <v>405201</v>
      </c>
      <c r="I2285" s="25" t="s">
        <v>230</v>
      </c>
      <c r="J2285" s="25">
        <v>1</v>
      </c>
      <c r="K2285" s="25">
        <v>1</v>
      </c>
      <c r="L2285" s="25">
        <f t="shared" si="266"/>
        <v>0</v>
      </c>
      <c r="M2285" s="25" t="s">
        <v>2788</v>
      </c>
      <c r="N2285" s="45">
        <v>45898</v>
      </c>
      <c r="O2285" s="54">
        <v>3990</v>
      </c>
      <c r="P2285" s="25" t="s">
        <v>214</v>
      </c>
      <c r="Q2285" s="25" t="s">
        <v>1131</v>
      </c>
      <c r="R2285" s="25" t="s">
        <v>1131</v>
      </c>
      <c r="S2285" s="3">
        <v>4</v>
      </c>
      <c r="T2285" s="55"/>
      <c r="U2285" s="25" t="s">
        <v>19</v>
      </c>
      <c r="V2285" s="25" t="str">
        <f>VLOOKUP(P2285,'Customer List'!B:C,2,)</f>
        <v>Delhi</v>
      </c>
      <c r="W2285" s="56"/>
      <c r="X2285" s="45"/>
      <c r="Y2285" s="25" t="str">
        <f t="shared" si="267"/>
        <v/>
      </c>
      <c r="Z2285" s="25" t="str">
        <f t="shared" si="268"/>
        <v>Friday</v>
      </c>
      <c r="AA2285" s="25" t="str">
        <f t="shared" si="269"/>
        <v/>
      </c>
      <c r="AB2285" s="25" t="str">
        <f>VLOOKUP(U2285,'Currency Sheet'!A:C,3,)</f>
        <v>DOLLAR</v>
      </c>
      <c r="AC2285" s="67" t="str">
        <f>VLOOKUP(P2285,'Customer List'!B:D,3,)</f>
        <v>Local</v>
      </c>
    </row>
    <row r="2286" spans="1:29" hidden="1" x14ac:dyDescent="0.25">
      <c r="A2286" s="25">
        <f t="shared" si="263"/>
        <v>2285</v>
      </c>
      <c r="B2286" s="25" t="s">
        <v>2783</v>
      </c>
      <c r="C2286" s="45">
        <v>45891</v>
      </c>
      <c r="D2286" s="45">
        <v>45897</v>
      </c>
      <c r="E2286" s="8">
        <v>69.599999999999994</v>
      </c>
      <c r="F2286" s="8">
        <f t="shared" si="264"/>
        <v>6124.7999999999993</v>
      </c>
      <c r="G2286" s="54">
        <f t="shared" si="265"/>
        <v>6124.7999999999993</v>
      </c>
      <c r="H2286" s="25">
        <v>406001</v>
      </c>
      <c r="I2286" s="25" t="s">
        <v>1837</v>
      </c>
      <c r="J2286" s="25">
        <v>1</v>
      </c>
      <c r="K2286" s="25">
        <v>1</v>
      </c>
      <c r="L2286" s="25">
        <f t="shared" si="266"/>
        <v>0</v>
      </c>
      <c r="M2286" s="25" t="s">
        <v>3292</v>
      </c>
      <c r="N2286" s="45">
        <v>45899</v>
      </c>
      <c r="O2286" s="54">
        <v>10788</v>
      </c>
      <c r="P2286" s="25" t="s">
        <v>631</v>
      </c>
      <c r="Q2286" s="25">
        <v>58155037496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Telangana</v>
      </c>
      <c r="W2286" s="56"/>
      <c r="X2286" s="45">
        <v>45901</v>
      </c>
      <c r="Y2286" s="25">
        <f t="shared" si="267"/>
        <v>2</v>
      </c>
      <c r="Z2286" s="25" t="str">
        <f t="shared" si="268"/>
        <v>Saturday</v>
      </c>
      <c r="AA2286" s="25" t="str">
        <f t="shared" si="269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hidden="1" x14ac:dyDescent="0.25">
      <c r="A2287" s="25">
        <f t="shared" si="263"/>
        <v>2286</v>
      </c>
      <c r="B2287" s="25" t="s">
        <v>2783</v>
      </c>
      <c r="C2287" s="45">
        <v>45891</v>
      </c>
      <c r="D2287" s="45">
        <v>45897</v>
      </c>
      <c r="E2287" s="8">
        <v>21</v>
      </c>
      <c r="F2287" s="8">
        <f t="shared" si="264"/>
        <v>1848</v>
      </c>
      <c r="G2287" s="54">
        <f t="shared" si="265"/>
        <v>1848</v>
      </c>
      <c r="H2287" s="25">
        <v>420403</v>
      </c>
      <c r="I2287" s="25" t="s">
        <v>15</v>
      </c>
      <c r="J2287" s="25">
        <v>1</v>
      </c>
      <c r="K2287" s="25">
        <v>1</v>
      </c>
      <c r="L2287" s="25">
        <f t="shared" si="266"/>
        <v>0</v>
      </c>
      <c r="M2287" s="25" t="s">
        <v>3295</v>
      </c>
      <c r="N2287" s="45">
        <v>45899</v>
      </c>
      <c r="O2287" s="54">
        <v>2790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7"/>
        <v>2</v>
      </c>
      <c r="Z2287" s="25" t="str">
        <f t="shared" si="268"/>
        <v>Saturday</v>
      </c>
      <c r="AA2287" s="25" t="str">
        <f t="shared" si="269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hidden="1" x14ac:dyDescent="0.25">
      <c r="A2288" s="25">
        <f t="shared" si="263"/>
        <v>2287</v>
      </c>
      <c r="B2288" s="25" t="s">
        <v>2783</v>
      </c>
      <c r="C2288" s="45">
        <v>45891</v>
      </c>
      <c r="D2288" s="45">
        <v>45897</v>
      </c>
      <c r="E2288" s="8">
        <v>160.30000000000001</v>
      </c>
      <c r="F2288" s="8">
        <f t="shared" si="264"/>
        <v>14106.400000000001</v>
      </c>
      <c r="G2288" s="54">
        <f t="shared" si="265"/>
        <v>14106.400000000001</v>
      </c>
      <c r="H2288" s="25">
        <v>422302</v>
      </c>
      <c r="I2288" s="25" t="s">
        <v>2813</v>
      </c>
      <c r="J2288" s="25">
        <v>1</v>
      </c>
      <c r="K2288" s="25">
        <v>1</v>
      </c>
      <c r="L2288" s="25">
        <f t="shared" si="266"/>
        <v>0</v>
      </c>
      <c r="M2288" s="25" t="s">
        <v>3295</v>
      </c>
      <c r="N2288" s="45">
        <v>45899</v>
      </c>
      <c r="O2288" s="54">
        <v>21297</v>
      </c>
      <c r="P2288" s="25" t="s">
        <v>2052</v>
      </c>
      <c r="Q2288" s="25">
        <v>58155031992</v>
      </c>
      <c r="R2288" s="25" t="s">
        <v>41</v>
      </c>
      <c r="S2288" s="3">
        <v>4</v>
      </c>
      <c r="T2288" s="55"/>
      <c r="U2288" s="25" t="s">
        <v>19</v>
      </c>
      <c r="V2288" s="25" t="str">
        <f>VLOOKUP(P2288,'Customer List'!B:C,2,)</f>
        <v>Pune</v>
      </c>
      <c r="W2288" s="56"/>
      <c r="X2288" s="45">
        <v>45901</v>
      </c>
      <c r="Y2288" s="25">
        <f t="shared" si="267"/>
        <v>2</v>
      </c>
      <c r="Z2288" s="25" t="str">
        <f t="shared" si="268"/>
        <v>Saturday</v>
      </c>
      <c r="AA2288" s="25" t="str">
        <f t="shared" si="269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hidden="1" x14ac:dyDescent="0.25">
      <c r="A2289" s="25">
        <f t="shared" si="263"/>
        <v>2288</v>
      </c>
      <c r="B2289" s="25" t="s">
        <v>2783</v>
      </c>
      <c r="C2289" s="45">
        <v>45891</v>
      </c>
      <c r="D2289" s="45">
        <v>45897</v>
      </c>
      <c r="E2289" s="8">
        <v>227.8</v>
      </c>
      <c r="F2289" s="8">
        <f t="shared" si="264"/>
        <v>20046.400000000001</v>
      </c>
      <c r="G2289" s="54">
        <f t="shared" si="265"/>
        <v>40092.800000000003</v>
      </c>
      <c r="H2289" s="25">
        <v>423102</v>
      </c>
      <c r="I2289" s="25" t="s">
        <v>1270</v>
      </c>
      <c r="J2289" s="25">
        <v>2</v>
      </c>
      <c r="K2289" s="25">
        <v>2</v>
      </c>
      <c r="L2289" s="25">
        <f t="shared" si="266"/>
        <v>0</v>
      </c>
      <c r="M2289" s="25" t="s">
        <v>3319</v>
      </c>
      <c r="N2289" s="45">
        <v>45902</v>
      </c>
      <c r="O2289" s="54">
        <v>47737.5</v>
      </c>
      <c r="P2289" s="25" t="s">
        <v>255</v>
      </c>
      <c r="Q2289" s="25" t="s">
        <v>2078</v>
      </c>
      <c r="R2289" s="25" t="s">
        <v>849</v>
      </c>
      <c r="S2289" s="3">
        <v>-20</v>
      </c>
      <c r="T2289" s="55"/>
      <c r="U2289" s="25" t="s">
        <v>19</v>
      </c>
      <c r="V2289" s="25" t="str">
        <f>VLOOKUP(P2289,'Customer List'!B:C,2,)</f>
        <v>Delhi</v>
      </c>
      <c r="W2289" s="56"/>
      <c r="X2289" s="45"/>
      <c r="Y2289" s="25" t="str">
        <f t="shared" si="267"/>
        <v/>
      </c>
      <c r="Z2289" s="25" t="str">
        <f t="shared" si="268"/>
        <v>Tuesday</v>
      </c>
      <c r="AA2289" s="25" t="str">
        <f t="shared" si="269"/>
        <v/>
      </c>
      <c r="AB2289" s="25" t="str">
        <f>VLOOKUP(U2289,'Currency Sheet'!A:C,3,)</f>
        <v>DOLLAR</v>
      </c>
      <c r="AC2289" s="67" t="str">
        <f>VLOOKUP(P2289,'Customer List'!B:D,3,)</f>
        <v>Local</v>
      </c>
    </row>
    <row r="2290" spans="1:29" hidden="1" x14ac:dyDescent="0.25">
      <c r="A2290" s="25">
        <f t="shared" si="263"/>
        <v>2289</v>
      </c>
      <c r="B2290" s="25" t="s">
        <v>2783</v>
      </c>
      <c r="C2290" s="45">
        <v>45891</v>
      </c>
      <c r="D2290" s="45">
        <v>45897</v>
      </c>
      <c r="E2290" s="8">
        <v>234.5</v>
      </c>
      <c r="F2290" s="8">
        <f t="shared" si="264"/>
        <v>20636</v>
      </c>
      <c r="G2290" s="54">
        <f t="shared" si="265"/>
        <v>20636</v>
      </c>
      <c r="H2290" s="25">
        <v>423110</v>
      </c>
      <c r="I2290" s="25" t="s">
        <v>2904</v>
      </c>
      <c r="J2290" s="25">
        <v>1</v>
      </c>
      <c r="K2290" s="25">
        <v>1</v>
      </c>
      <c r="L2290" s="25">
        <f t="shared" si="266"/>
        <v>0</v>
      </c>
      <c r="M2290" s="25" t="s">
        <v>3298</v>
      </c>
      <c r="N2290" s="45">
        <v>45899</v>
      </c>
      <c r="O2290" s="54">
        <v>0</v>
      </c>
      <c r="P2290" s="25" t="s">
        <v>841</v>
      </c>
      <c r="Q2290" s="25">
        <v>58155032191</v>
      </c>
      <c r="R2290" s="25" t="s">
        <v>41</v>
      </c>
      <c r="S2290" s="3">
        <v>-20</v>
      </c>
      <c r="T2290" s="55"/>
      <c r="U2290" s="25" t="s">
        <v>19</v>
      </c>
      <c r="V2290" s="25" t="str">
        <f>VLOOKUP(P2290,'Customer List'!B:C,2,)</f>
        <v>Hyderabad</v>
      </c>
      <c r="W2290" s="56"/>
      <c r="X2290" s="45">
        <v>45901</v>
      </c>
      <c r="Y2290" s="25">
        <f t="shared" si="267"/>
        <v>2</v>
      </c>
      <c r="Z2290" s="25" t="str">
        <f t="shared" si="268"/>
        <v>Saturday</v>
      </c>
      <c r="AA2290" s="25" t="str">
        <f t="shared" si="269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hidden="1" x14ac:dyDescent="0.25">
      <c r="A2291" s="25">
        <f t="shared" si="263"/>
        <v>2290</v>
      </c>
      <c r="B2291" s="25" t="s">
        <v>2783</v>
      </c>
      <c r="C2291" s="45">
        <v>45891</v>
      </c>
      <c r="D2291" s="45">
        <v>45897</v>
      </c>
      <c r="E2291" s="8">
        <v>193.5</v>
      </c>
      <c r="F2291" s="8">
        <f t="shared" si="264"/>
        <v>17028</v>
      </c>
      <c r="G2291" s="54">
        <f t="shared" si="265"/>
        <v>17028</v>
      </c>
      <c r="H2291" s="25">
        <v>424902</v>
      </c>
      <c r="I2291" s="25" t="s">
        <v>3202</v>
      </c>
      <c r="J2291" s="25">
        <v>1</v>
      </c>
      <c r="K2291" s="25">
        <v>1</v>
      </c>
      <c r="L2291" s="25">
        <f t="shared" si="266"/>
        <v>0</v>
      </c>
      <c r="M2291" s="25" t="s">
        <v>3295</v>
      </c>
      <c r="N2291" s="45">
        <v>45899</v>
      </c>
      <c r="O2291" s="54">
        <v>23994</v>
      </c>
      <c r="P2291" s="25" t="s">
        <v>2052</v>
      </c>
      <c r="Q2291" s="25">
        <v>58155031992</v>
      </c>
      <c r="R2291" s="25" t="s">
        <v>41</v>
      </c>
      <c r="S2291" s="3">
        <v>4</v>
      </c>
      <c r="T2291" s="55"/>
      <c r="U2291" s="25" t="s">
        <v>19</v>
      </c>
      <c r="V2291" s="25" t="str">
        <f>VLOOKUP(P2291,'Customer List'!B:C,2,)</f>
        <v>Pune</v>
      </c>
      <c r="W2291" s="56"/>
      <c r="X2291" s="45">
        <v>45901</v>
      </c>
      <c r="Y2291" s="25">
        <f t="shared" si="267"/>
        <v>2</v>
      </c>
      <c r="Z2291" s="25" t="str">
        <f t="shared" si="268"/>
        <v>Saturday</v>
      </c>
      <c r="AA2291" s="25" t="str">
        <f t="shared" si="269"/>
        <v>Monday</v>
      </c>
      <c r="AB2291" s="25" t="str">
        <f>VLOOKUP(U2291,'Currency Sheet'!A:C,3,)</f>
        <v>DOLLAR</v>
      </c>
      <c r="AC2291" s="67" t="str">
        <f>VLOOKUP(P2291,'Customer List'!B:D,3,)</f>
        <v>OutStation</v>
      </c>
    </row>
    <row r="2292" spans="1:29" hidden="1" x14ac:dyDescent="0.25">
      <c r="A2292" s="25">
        <f t="shared" si="263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64"/>
        <v>16612.991999999998</v>
      </c>
      <c r="G2292" s="54">
        <f t="shared" si="265"/>
        <v>66451.967999999993</v>
      </c>
      <c r="H2292" s="25">
        <v>426803</v>
      </c>
      <c r="I2292" s="25" t="s">
        <v>1615</v>
      </c>
      <c r="J2292" s="25">
        <v>4</v>
      </c>
      <c r="K2292" s="25">
        <v>4</v>
      </c>
      <c r="L2292" s="25">
        <f t="shared" si="266"/>
        <v>0</v>
      </c>
      <c r="M2292" s="25" t="s">
        <v>3319</v>
      </c>
      <c r="N2292" s="45">
        <v>45902</v>
      </c>
      <c r="O2292" s="54">
        <v>78660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7"/>
        <v/>
      </c>
      <c r="Z2292" s="25" t="str">
        <f t="shared" si="268"/>
        <v>Tuesday</v>
      </c>
      <c r="AA2292" s="25" t="str">
        <f t="shared" si="269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hidden="1" x14ac:dyDescent="0.25">
      <c r="A2293" s="25">
        <f t="shared" ref="A2293:A2356" si="270">A2292+1</f>
        <v>2292</v>
      </c>
      <c r="B2293" s="25" t="s">
        <v>2783</v>
      </c>
      <c r="C2293" s="45">
        <v>45891</v>
      </c>
      <c r="D2293" s="45">
        <v>45897</v>
      </c>
      <c r="E2293" s="8">
        <v>188.78399999999999</v>
      </c>
      <c r="F2293" s="8">
        <f t="shared" ref="F2293:F2356" si="271">IF(AB2293="DOLLAR",E2293*88,E2293)</f>
        <v>16612.991999999998</v>
      </c>
      <c r="G2293" s="54">
        <f t="shared" ref="G2293:G2356" si="272">F2293*J2293</f>
        <v>16612.991999999998</v>
      </c>
      <c r="H2293" s="25">
        <v>426803</v>
      </c>
      <c r="I2293" s="25" t="s">
        <v>1615</v>
      </c>
      <c r="J2293" s="25">
        <v>1</v>
      </c>
      <c r="K2293" s="25">
        <v>1</v>
      </c>
      <c r="L2293" s="25">
        <f t="shared" ref="L2293:L2356" si="273">J2293-K2293</f>
        <v>0</v>
      </c>
      <c r="M2293" s="25" t="s">
        <v>3318</v>
      </c>
      <c r="N2293" s="45">
        <v>45902</v>
      </c>
      <c r="O2293" s="54">
        <v>23598</v>
      </c>
      <c r="P2293" s="25" t="s">
        <v>255</v>
      </c>
      <c r="Q2293" s="25" t="s">
        <v>2078</v>
      </c>
      <c r="R2293" s="25" t="s">
        <v>849</v>
      </c>
      <c r="S2293" s="3">
        <v>4</v>
      </c>
      <c r="T2293" s="55"/>
      <c r="U2293" s="25" t="s">
        <v>19</v>
      </c>
      <c r="V2293" s="25" t="str">
        <f>VLOOKUP(P2293,'Customer List'!B:C,2,)</f>
        <v>Delhi</v>
      </c>
      <c r="W2293" s="56"/>
      <c r="X2293" s="45"/>
      <c r="Y2293" s="25" t="str">
        <f t="shared" si="267"/>
        <v/>
      </c>
      <c r="Z2293" s="25" t="str">
        <f t="shared" si="268"/>
        <v>Tuesday</v>
      </c>
      <c r="AA2293" s="25" t="str">
        <f t="shared" si="269"/>
        <v/>
      </c>
      <c r="AB2293" s="25" t="str">
        <f>VLOOKUP(U2293,'Currency Sheet'!A:C,3,)</f>
        <v>DOLLAR</v>
      </c>
      <c r="AC2293" s="67" t="str">
        <f>VLOOKUP(P2293,'Customer List'!B:D,3,)</f>
        <v>Local</v>
      </c>
    </row>
    <row r="2294" spans="1:29" hidden="1" x14ac:dyDescent="0.25">
      <c r="A2294" s="25">
        <f t="shared" si="270"/>
        <v>2293</v>
      </c>
      <c r="B2294" s="25" t="s">
        <v>2783</v>
      </c>
      <c r="C2294" s="45">
        <v>45891</v>
      </c>
      <c r="D2294" s="45">
        <v>45897</v>
      </c>
      <c r="E2294" s="8">
        <v>84.75</v>
      </c>
      <c r="F2294" s="8">
        <f t="shared" si="271"/>
        <v>7458</v>
      </c>
      <c r="G2294" s="54">
        <f t="shared" si="272"/>
        <v>14916</v>
      </c>
      <c r="H2294" s="25">
        <v>480005</v>
      </c>
      <c r="I2294" s="25" t="s">
        <v>3281</v>
      </c>
      <c r="J2294" s="25">
        <v>2</v>
      </c>
      <c r="K2294" s="25">
        <v>2</v>
      </c>
      <c r="L2294" s="25">
        <f t="shared" si="273"/>
        <v>0</v>
      </c>
      <c r="M2294" s="25" t="s">
        <v>3307</v>
      </c>
      <c r="N2294" s="45">
        <v>45901</v>
      </c>
      <c r="O2294" s="54">
        <v>0</v>
      </c>
      <c r="P2294" s="25" t="s">
        <v>2520</v>
      </c>
      <c r="Q2294" s="25" t="s">
        <v>3330</v>
      </c>
      <c r="R2294" s="25" t="s">
        <v>41</v>
      </c>
      <c r="S2294" s="3">
        <v>4</v>
      </c>
      <c r="T2294" s="55"/>
      <c r="U2294" s="25" t="s">
        <v>19</v>
      </c>
      <c r="V2294" s="25" t="str">
        <f>VLOOKUP(P2294,'Customer List'!B:C,2,)</f>
        <v>MOHALI (PUNJAB)</v>
      </c>
      <c r="W2294" s="56"/>
      <c r="X2294" s="45">
        <v>45905</v>
      </c>
      <c r="Y2294" s="25">
        <f t="shared" ref="Y2294:Y2357" si="274">IF(X2294="", "", X2294-N2294)</f>
        <v>4</v>
      </c>
      <c r="Z2294" s="25" t="str">
        <f t="shared" ref="Z2294:Z2357" si="275">IF(N2294="", "", TEXT(N2294, "dddd"))</f>
        <v>Monday</v>
      </c>
      <c r="AA2294" s="25" t="str">
        <f t="shared" ref="AA2294:AA2357" si="276">IF(X2294="", "", TEXT(X2294, "dddd"))</f>
        <v>Friday</v>
      </c>
      <c r="AB2294" s="25" t="str">
        <f>VLOOKUP(U2294,'Currency Sheet'!A:C,3,)</f>
        <v>DOLLAR</v>
      </c>
      <c r="AC2294" s="67" t="str">
        <f>VLOOKUP(P2294,'Customer List'!B:D,3,)</f>
        <v>OutStation</v>
      </c>
    </row>
    <row r="2295" spans="1:29" hidden="1" x14ac:dyDescent="0.25">
      <c r="A2295" s="25">
        <f t="shared" si="270"/>
        <v>2294</v>
      </c>
      <c r="B2295" s="25" t="s">
        <v>2783</v>
      </c>
      <c r="C2295" s="45">
        <v>45891</v>
      </c>
      <c r="D2295" s="45">
        <v>45897</v>
      </c>
      <c r="E2295" s="8">
        <v>643.5</v>
      </c>
      <c r="F2295" s="8">
        <f t="shared" si="271"/>
        <v>56628</v>
      </c>
      <c r="G2295" s="54">
        <f t="shared" si="272"/>
        <v>56628</v>
      </c>
      <c r="H2295" s="25">
        <v>480048</v>
      </c>
      <c r="I2295" s="25" t="s">
        <v>3282</v>
      </c>
      <c r="J2295" s="25">
        <v>1</v>
      </c>
      <c r="K2295" s="25">
        <v>1</v>
      </c>
      <c r="L2295" s="25">
        <f t="shared" si="273"/>
        <v>0</v>
      </c>
      <c r="M2295" s="25" t="s">
        <v>3319</v>
      </c>
      <c r="N2295" s="45">
        <v>45902</v>
      </c>
      <c r="O2295" s="54">
        <v>61132.5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74"/>
        <v/>
      </c>
      <c r="Z2295" s="25" t="str">
        <f t="shared" si="275"/>
        <v>Tuesday</v>
      </c>
      <c r="AA2295" s="25" t="str">
        <f t="shared" si="276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hidden="1" x14ac:dyDescent="0.25">
      <c r="A2296" s="25">
        <f t="shared" si="270"/>
        <v>2295</v>
      </c>
      <c r="B2296" s="25" t="s">
        <v>2783</v>
      </c>
      <c r="C2296" s="45">
        <v>45891</v>
      </c>
      <c r="D2296" s="45">
        <v>45897</v>
      </c>
      <c r="E2296" s="8">
        <v>193.12</v>
      </c>
      <c r="F2296" s="8">
        <f t="shared" si="271"/>
        <v>16994.560000000001</v>
      </c>
      <c r="G2296" s="54">
        <f t="shared" si="272"/>
        <v>16994.560000000001</v>
      </c>
      <c r="H2296" s="25">
        <v>502512</v>
      </c>
      <c r="I2296" s="25" t="s">
        <v>3283</v>
      </c>
      <c r="J2296" s="25">
        <v>1</v>
      </c>
      <c r="K2296" s="25">
        <v>1</v>
      </c>
      <c r="L2296" s="25">
        <f t="shared" si="273"/>
        <v>0</v>
      </c>
      <c r="M2296" s="25" t="s">
        <v>3319</v>
      </c>
      <c r="N2296" s="45">
        <v>45902</v>
      </c>
      <c r="O2296" s="54">
        <v>20235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74"/>
        <v/>
      </c>
      <c r="Z2296" s="25" t="str">
        <f t="shared" si="275"/>
        <v>Tuesday</v>
      </c>
      <c r="AA2296" s="25" t="str">
        <f t="shared" si="276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hidden="1" x14ac:dyDescent="0.25">
      <c r="A2297" s="25">
        <f t="shared" si="270"/>
        <v>2296</v>
      </c>
      <c r="B2297" s="25" t="s">
        <v>2783</v>
      </c>
      <c r="C2297" s="45">
        <v>45891</v>
      </c>
      <c r="D2297" s="45">
        <v>45897</v>
      </c>
      <c r="E2297" s="8">
        <v>259.76</v>
      </c>
      <c r="F2297" s="8">
        <f t="shared" si="271"/>
        <v>22858.879999999997</v>
      </c>
      <c r="G2297" s="54">
        <f t="shared" si="272"/>
        <v>22858.879999999997</v>
      </c>
      <c r="H2297" s="25">
        <v>502926</v>
      </c>
      <c r="I2297" s="25" t="s">
        <v>1775</v>
      </c>
      <c r="J2297" s="25">
        <v>1</v>
      </c>
      <c r="K2297" s="25">
        <v>1</v>
      </c>
      <c r="L2297" s="25">
        <f t="shared" si="273"/>
        <v>0</v>
      </c>
      <c r="M2297" s="25" t="s">
        <v>3319</v>
      </c>
      <c r="N2297" s="45">
        <v>45902</v>
      </c>
      <c r="O2297" s="54">
        <v>27217.5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74"/>
        <v/>
      </c>
      <c r="Z2297" s="25" t="str">
        <f t="shared" si="275"/>
        <v>Tuesday</v>
      </c>
      <c r="AA2297" s="25" t="str">
        <f t="shared" si="276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hidden="1" x14ac:dyDescent="0.25">
      <c r="A2298" s="25">
        <f t="shared" si="270"/>
        <v>2297</v>
      </c>
      <c r="B2298" s="25" t="s">
        <v>2783</v>
      </c>
      <c r="C2298" s="45">
        <v>45891</v>
      </c>
      <c r="D2298" s="45">
        <v>45897</v>
      </c>
      <c r="E2298" s="8">
        <v>165.92</v>
      </c>
      <c r="F2298" s="8">
        <f t="shared" si="271"/>
        <v>14600.96</v>
      </c>
      <c r="G2298" s="54">
        <f t="shared" si="272"/>
        <v>29201.919999999998</v>
      </c>
      <c r="H2298" s="25">
        <v>505824</v>
      </c>
      <c r="I2298" s="25" t="s">
        <v>1619</v>
      </c>
      <c r="J2298" s="25">
        <v>2</v>
      </c>
      <c r="K2298" s="25">
        <v>2</v>
      </c>
      <c r="L2298" s="25">
        <f t="shared" si="273"/>
        <v>0</v>
      </c>
      <c r="M2298" s="25" t="s">
        <v>3319</v>
      </c>
      <c r="N2298" s="45">
        <v>45902</v>
      </c>
      <c r="O2298" s="54">
        <v>34770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74"/>
        <v/>
      </c>
      <c r="Z2298" s="25" t="str">
        <f t="shared" si="275"/>
        <v>Tuesday</v>
      </c>
      <c r="AA2298" s="25" t="str">
        <f t="shared" si="276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hidden="1" x14ac:dyDescent="0.25">
      <c r="A2299" s="25">
        <f t="shared" si="270"/>
        <v>2298</v>
      </c>
      <c r="B2299" s="25" t="s">
        <v>2783</v>
      </c>
      <c r="C2299" s="45">
        <v>45891</v>
      </c>
      <c r="D2299" s="45">
        <v>45897</v>
      </c>
      <c r="E2299" s="8">
        <v>214.5</v>
      </c>
      <c r="F2299" s="8">
        <f t="shared" si="271"/>
        <v>18876</v>
      </c>
      <c r="G2299" s="54">
        <f t="shared" si="272"/>
        <v>37752</v>
      </c>
      <c r="H2299" s="25">
        <v>506341</v>
      </c>
      <c r="I2299" s="25" t="s">
        <v>1525</v>
      </c>
      <c r="J2299" s="25">
        <v>2</v>
      </c>
      <c r="K2299" s="25">
        <v>2</v>
      </c>
      <c r="L2299" s="25">
        <f t="shared" si="273"/>
        <v>0</v>
      </c>
      <c r="M2299" s="25" t="s">
        <v>3319</v>
      </c>
      <c r="N2299" s="45">
        <v>45902</v>
      </c>
      <c r="O2299" s="54">
        <v>40755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74"/>
        <v/>
      </c>
      <c r="Z2299" s="25" t="str">
        <f t="shared" si="275"/>
        <v>Tuesday</v>
      </c>
      <c r="AA2299" s="25" t="str">
        <f t="shared" si="276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hidden="1" x14ac:dyDescent="0.25">
      <c r="A2300" s="25">
        <f t="shared" si="270"/>
        <v>2299</v>
      </c>
      <c r="B2300" s="25" t="s">
        <v>2783</v>
      </c>
      <c r="C2300" s="45">
        <v>45891</v>
      </c>
      <c r="D2300" s="45">
        <v>45897</v>
      </c>
      <c r="E2300" s="8">
        <v>140.08000000000001</v>
      </c>
      <c r="F2300" s="8">
        <f t="shared" si="271"/>
        <v>12327.04</v>
      </c>
      <c r="G2300" s="54">
        <f t="shared" si="272"/>
        <v>12327.04</v>
      </c>
      <c r="H2300" s="25">
        <v>574804</v>
      </c>
      <c r="I2300" s="25" t="s">
        <v>3005</v>
      </c>
      <c r="J2300" s="25">
        <v>1</v>
      </c>
      <c r="K2300" s="25">
        <v>1</v>
      </c>
      <c r="L2300" s="25">
        <f t="shared" si="273"/>
        <v>0</v>
      </c>
      <c r="M2300" s="25" t="s">
        <v>3319</v>
      </c>
      <c r="N2300" s="45">
        <v>45902</v>
      </c>
      <c r="O2300" s="54">
        <v>14677.5</v>
      </c>
      <c r="P2300" s="25" t="s">
        <v>255</v>
      </c>
      <c r="Q2300" s="25" t="s">
        <v>2078</v>
      </c>
      <c r="R2300" s="25" t="s">
        <v>849</v>
      </c>
      <c r="S2300" s="3">
        <v>-20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74"/>
        <v/>
      </c>
      <c r="Z2300" s="25" t="str">
        <f t="shared" si="275"/>
        <v>Tuesday</v>
      </c>
      <c r="AA2300" s="25" t="str">
        <f t="shared" si="276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hidden="1" x14ac:dyDescent="0.25">
      <c r="A2301" s="25">
        <f t="shared" si="270"/>
        <v>2300</v>
      </c>
      <c r="B2301" s="25" t="s">
        <v>2783</v>
      </c>
      <c r="C2301" s="45">
        <v>45891</v>
      </c>
      <c r="D2301" s="45">
        <v>45897</v>
      </c>
      <c r="E2301" s="8">
        <v>200.9</v>
      </c>
      <c r="F2301" s="8">
        <f t="shared" si="271"/>
        <v>17679.2</v>
      </c>
      <c r="G2301" s="54">
        <f t="shared" si="272"/>
        <v>17679.2</v>
      </c>
      <c r="H2301" s="25">
        <v>693504</v>
      </c>
      <c r="I2301" s="25" t="s">
        <v>3058</v>
      </c>
      <c r="J2301" s="25">
        <v>1</v>
      </c>
      <c r="K2301" s="25">
        <v>1</v>
      </c>
      <c r="L2301" s="25">
        <f t="shared" si="273"/>
        <v>0</v>
      </c>
      <c r="M2301" s="25" t="s">
        <v>3367</v>
      </c>
      <c r="N2301" s="45">
        <v>45905</v>
      </c>
      <c r="O2301" s="54">
        <v>33363.75</v>
      </c>
      <c r="P2301" s="25" t="s">
        <v>903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74"/>
        <v/>
      </c>
      <c r="Z2301" s="25" t="str">
        <f t="shared" si="275"/>
        <v>Friday</v>
      </c>
      <c r="AA2301" s="25" t="str">
        <f t="shared" si="276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hidden="1" x14ac:dyDescent="0.25">
      <c r="A2302" s="25">
        <f t="shared" si="270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1"/>
        <v>24045.120000000003</v>
      </c>
      <c r="G2302" s="54">
        <f t="shared" si="272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73"/>
        <v>0</v>
      </c>
      <c r="M2302" s="25" t="s">
        <v>3318</v>
      </c>
      <c r="N2302" s="45">
        <v>45902</v>
      </c>
      <c r="O2302" s="54">
        <v>33858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74"/>
        <v/>
      </c>
      <c r="Z2302" s="25" t="str">
        <f t="shared" si="275"/>
        <v>Tuesday</v>
      </c>
      <c r="AA2302" s="25" t="str">
        <f t="shared" si="276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hidden="1" x14ac:dyDescent="0.25">
      <c r="A2303" s="25">
        <f t="shared" si="270"/>
        <v>2302</v>
      </c>
      <c r="B2303" s="25" t="s">
        <v>2783</v>
      </c>
      <c r="C2303" s="45">
        <v>45891</v>
      </c>
      <c r="D2303" s="45">
        <v>45897</v>
      </c>
      <c r="E2303" s="8">
        <v>273.24</v>
      </c>
      <c r="F2303" s="8">
        <f t="shared" si="271"/>
        <v>24045.120000000003</v>
      </c>
      <c r="G2303" s="54">
        <f t="shared" si="272"/>
        <v>24045.120000000003</v>
      </c>
      <c r="H2303" s="25">
        <v>696806</v>
      </c>
      <c r="I2303" s="25" t="s">
        <v>3284</v>
      </c>
      <c r="J2303" s="25">
        <v>1</v>
      </c>
      <c r="K2303" s="25">
        <v>1</v>
      </c>
      <c r="L2303" s="25">
        <f t="shared" si="273"/>
        <v>0</v>
      </c>
      <c r="M2303" s="25" t="s">
        <v>3319</v>
      </c>
      <c r="N2303" s="45">
        <v>45902</v>
      </c>
      <c r="O2303" s="54">
        <v>28215</v>
      </c>
      <c r="P2303" s="25" t="s">
        <v>255</v>
      </c>
      <c r="Q2303" s="25" t="s">
        <v>2078</v>
      </c>
      <c r="R2303" s="25" t="s">
        <v>849</v>
      </c>
      <c r="S2303" s="3">
        <v>4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74"/>
        <v/>
      </c>
      <c r="Z2303" s="25" t="str">
        <f t="shared" si="275"/>
        <v>Tuesday</v>
      </c>
      <c r="AA2303" s="25" t="str">
        <f t="shared" si="276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hidden="1" x14ac:dyDescent="0.25">
      <c r="A2304" s="25">
        <f t="shared" si="270"/>
        <v>2303</v>
      </c>
      <c r="B2304" s="25" t="s">
        <v>2783</v>
      </c>
      <c r="C2304" s="45">
        <v>45891</v>
      </c>
      <c r="D2304" s="45">
        <v>45897</v>
      </c>
      <c r="E2304" s="8">
        <v>76.16</v>
      </c>
      <c r="F2304" s="8">
        <f t="shared" si="271"/>
        <v>6702.08</v>
      </c>
      <c r="G2304" s="54">
        <f t="shared" si="272"/>
        <v>6702.08</v>
      </c>
      <c r="H2304" s="25">
        <v>791904</v>
      </c>
      <c r="I2304" s="25" t="s">
        <v>3285</v>
      </c>
      <c r="J2304" s="25">
        <v>1</v>
      </c>
      <c r="K2304" s="25">
        <v>1</v>
      </c>
      <c r="L2304" s="25">
        <f t="shared" si="273"/>
        <v>0</v>
      </c>
      <c r="M2304" s="25" t="s">
        <v>3319</v>
      </c>
      <c r="N2304" s="45">
        <v>45902</v>
      </c>
      <c r="O2304" s="54">
        <v>7980</v>
      </c>
      <c r="P2304" s="25" t="s">
        <v>255</v>
      </c>
      <c r="Q2304" s="25" t="s">
        <v>2078</v>
      </c>
      <c r="R2304" s="25" t="s">
        <v>849</v>
      </c>
      <c r="S2304" s="3">
        <v>-20</v>
      </c>
      <c r="T2304" s="55"/>
      <c r="U2304" s="25" t="s">
        <v>19</v>
      </c>
      <c r="V2304" s="25" t="str">
        <f>VLOOKUP(P2304,'Customer List'!B:C,2,)</f>
        <v>Delhi</v>
      </c>
      <c r="W2304" s="56"/>
      <c r="X2304" s="45"/>
      <c r="Y2304" s="25" t="str">
        <f t="shared" si="274"/>
        <v/>
      </c>
      <c r="Z2304" s="25" t="str">
        <f t="shared" si="275"/>
        <v>Tuesday</v>
      </c>
      <c r="AA2304" s="25" t="str">
        <f t="shared" si="276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hidden="1" x14ac:dyDescent="0.25">
      <c r="A2305" s="25">
        <f t="shared" si="270"/>
        <v>2304</v>
      </c>
      <c r="B2305" s="25">
        <v>44720</v>
      </c>
      <c r="C2305" s="45">
        <v>45895</v>
      </c>
      <c r="D2305" s="45">
        <v>45898</v>
      </c>
      <c r="E2305" s="8">
        <v>160</v>
      </c>
      <c r="F2305" s="8">
        <f t="shared" si="271"/>
        <v>14080</v>
      </c>
      <c r="G2305" s="54">
        <f t="shared" si="272"/>
        <v>56320</v>
      </c>
      <c r="H2305" s="25" t="s">
        <v>2798</v>
      </c>
      <c r="I2305" s="25" t="s">
        <v>4160</v>
      </c>
      <c r="J2305" s="25">
        <v>4</v>
      </c>
      <c r="K2305" s="25">
        <v>4</v>
      </c>
      <c r="L2305" s="25">
        <f t="shared" si="273"/>
        <v>0</v>
      </c>
      <c r="M2305" s="25" t="s">
        <v>3321</v>
      </c>
      <c r="N2305" s="45">
        <v>45902</v>
      </c>
      <c r="O2305" s="54">
        <v>84000</v>
      </c>
      <c r="P2305" s="25" t="s">
        <v>17</v>
      </c>
      <c r="Q2305" s="25" t="s">
        <v>2078</v>
      </c>
      <c r="R2305" s="25" t="s">
        <v>638</v>
      </c>
      <c r="S2305" s="3">
        <v>-20</v>
      </c>
      <c r="T2305" s="55"/>
      <c r="U2305" s="25" t="s">
        <v>2033</v>
      </c>
      <c r="V2305" s="25" t="str">
        <f>VLOOKUP(P2305,'Customer List'!B:C,2,)</f>
        <v>Delhi</v>
      </c>
      <c r="W2305" s="56"/>
      <c r="X2305" s="45"/>
      <c r="Y2305" s="25" t="str">
        <f t="shared" si="274"/>
        <v/>
      </c>
      <c r="Z2305" s="25" t="str">
        <f t="shared" si="275"/>
        <v>Tuesday</v>
      </c>
      <c r="AA2305" s="25" t="str">
        <f t="shared" si="276"/>
        <v/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hidden="1" x14ac:dyDescent="0.25">
      <c r="A2306" s="25">
        <f t="shared" si="270"/>
        <v>2305</v>
      </c>
      <c r="B2306" s="25">
        <v>44720</v>
      </c>
      <c r="C2306" s="45">
        <v>45895</v>
      </c>
      <c r="D2306" s="45">
        <v>45898</v>
      </c>
      <c r="E2306" s="8">
        <v>255.5</v>
      </c>
      <c r="F2306" s="8">
        <f t="shared" si="271"/>
        <v>22484</v>
      </c>
      <c r="G2306" s="54">
        <f t="shared" si="272"/>
        <v>22484</v>
      </c>
      <c r="H2306" s="25" t="s">
        <v>664</v>
      </c>
      <c r="I2306" s="25"/>
      <c r="J2306" s="25">
        <v>1</v>
      </c>
      <c r="K2306" s="25">
        <v>1</v>
      </c>
      <c r="L2306" s="25">
        <f t="shared" si="273"/>
        <v>0</v>
      </c>
      <c r="M2306" s="25" t="s">
        <v>3534</v>
      </c>
      <c r="N2306" s="45">
        <v>45913</v>
      </c>
      <c r="O2306" s="54">
        <v>34580</v>
      </c>
      <c r="P2306" s="25" t="s">
        <v>630</v>
      </c>
      <c r="Q2306" s="25">
        <v>58155619712</v>
      </c>
      <c r="R2306" s="25" t="s">
        <v>41</v>
      </c>
      <c r="S2306" s="3" t="s">
        <v>2799</v>
      </c>
      <c r="T2306" s="55"/>
      <c r="U2306" s="25" t="s">
        <v>2033</v>
      </c>
      <c r="V2306" s="25" t="str">
        <f>VLOOKUP(P2306,'Customer List'!B:C,2,)</f>
        <v>Gujrat</v>
      </c>
      <c r="W2306" s="56"/>
      <c r="X2306" s="45">
        <v>45915</v>
      </c>
      <c r="Y2306" s="25">
        <f t="shared" si="274"/>
        <v>2</v>
      </c>
      <c r="Z2306" s="25" t="str">
        <f t="shared" si="275"/>
        <v>Saturday</v>
      </c>
      <c r="AA2306" s="25" t="str">
        <f t="shared" si="276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hidden="1" x14ac:dyDescent="0.25">
      <c r="A2307" s="25">
        <f t="shared" si="270"/>
        <v>2306</v>
      </c>
      <c r="B2307" s="25">
        <v>178148</v>
      </c>
      <c r="C2307" s="45">
        <v>45898</v>
      </c>
      <c r="D2307" s="45">
        <v>45901</v>
      </c>
      <c r="E2307" s="8">
        <v>90.6</v>
      </c>
      <c r="F2307" s="8">
        <f t="shared" si="271"/>
        <v>7972.7999999999993</v>
      </c>
      <c r="G2307" s="54">
        <f t="shared" si="272"/>
        <v>7972.7999999999993</v>
      </c>
      <c r="H2307" s="25" t="s">
        <v>3300</v>
      </c>
      <c r="I2307" s="25" t="s">
        <v>4396</v>
      </c>
      <c r="J2307" s="25">
        <v>1</v>
      </c>
      <c r="K2307" s="25">
        <v>1</v>
      </c>
      <c r="L2307" s="25">
        <f t="shared" si="273"/>
        <v>0</v>
      </c>
      <c r="M2307" s="25" t="s">
        <v>3322</v>
      </c>
      <c r="N2307" s="45">
        <v>45902</v>
      </c>
      <c r="O2307" s="54">
        <v>12642</v>
      </c>
      <c r="P2307" s="25" t="s">
        <v>2076</v>
      </c>
      <c r="Q2307" s="25">
        <v>58155186375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Kolkata</v>
      </c>
      <c r="W2307" s="56"/>
      <c r="X2307" s="45">
        <v>45908</v>
      </c>
      <c r="Y2307" s="25">
        <f t="shared" si="274"/>
        <v>6</v>
      </c>
      <c r="Z2307" s="25" t="str">
        <f t="shared" si="275"/>
        <v>Tuesday</v>
      </c>
      <c r="AA2307" s="25" t="str">
        <f t="shared" si="276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hidden="1" x14ac:dyDescent="0.25">
      <c r="A2308" s="25">
        <f t="shared" si="270"/>
        <v>2307</v>
      </c>
      <c r="B2308" s="25">
        <v>178148</v>
      </c>
      <c r="C2308" s="45">
        <v>45898</v>
      </c>
      <c r="D2308" s="45">
        <v>45901</v>
      </c>
      <c r="E2308" s="8">
        <v>153.6</v>
      </c>
      <c r="F2308" s="8">
        <f t="shared" si="271"/>
        <v>13516.8</v>
      </c>
      <c r="G2308" s="54">
        <f t="shared" si="272"/>
        <v>13516.8</v>
      </c>
      <c r="H2308" s="25" t="s">
        <v>435</v>
      </c>
      <c r="I2308" s="25" t="s">
        <v>4397</v>
      </c>
      <c r="J2308" s="25">
        <v>1</v>
      </c>
      <c r="K2308" s="25">
        <v>1</v>
      </c>
      <c r="L2308" s="25">
        <f t="shared" si="273"/>
        <v>0</v>
      </c>
      <c r="M2308" s="25" t="s">
        <v>3323</v>
      </c>
      <c r="N2308" s="45">
        <v>45902</v>
      </c>
      <c r="O2308" s="54">
        <v>17272.5</v>
      </c>
      <c r="P2308" s="25" t="s">
        <v>3301</v>
      </c>
      <c r="Q2308" s="25">
        <v>58155186213</v>
      </c>
      <c r="R2308" s="25" t="s">
        <v>41</v>
      </c>
      <c r="S2308" s="3">
        <v>4</v>
      </c>
      <c r="T2308" s="55"/>
      <c r="U2308" s="25" t="s">
        <v>424</v>
      </c>
      <c r="V2308" s="25" t="str">
        <f>VLOOKUP(P2308,'Customer List'!B:C,2,)</f>
        <v>Banglore</v>
      </c>
      <c r="W2308" s="56"/>
      <c r="X2308" s="45">
        <v>45908</v>
      </c>
      <c r="Y2308" s="25">
        <f t="shared" si="274"/>
        <v>6</v>
      </c>
      <c r="Z2308" s="25" t="str">
        <f t="shared" si="275"/>
        <v>Tuesday</v>
      </c>
      <c r="AA2308" s="25" t="str">
        <f t="shared" si="276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hidden="1" x14ac:dyDescent="0.25">
      <c r="A2309" s="25">
        <f t="shared" si="270"/>
        <v>2308</v>
      </c>
      <c r="B2309" s="62" t="s">
        <v>3463</v>
      </c>
      <c r="C2309" s="45">
        <v>45895</v>
      </c>
      <c r="D2309" s="45">
        <v>45901</v>
      </c>
      <c r="E2309" s="8">
        <v>16000</v>
      </c>
      <c r="F2309" s="8">
        <f t="shared" si="271"/>
        <v>16000</v>
      </c>
      <c r="G2309" s="54">
        <f t="shared" si="272"/>
        <v>48000</v>
      </c>
      <c r="H2309" s="25" t="s">
        <v>3464</v>
      </c>
      <c r="I2309" s="25"/>
      <c r="J2309" s="25">
        <v>3</v>
      </c>
      <c r="K2309" s="25">
        <v>3</v>
      </c>
      <c r="L2309" s="25">
        <f t="shared" si="273"/>
        <v>0</v>
      </c>
      <c r="M2309" s="25" t="s">
        <v>3465</v>
      </c>
      <c r="N2309" s="45">
        <v>45911</v>
      </c>
      <c r="O2309" s="54">
        <v>126000</v>
      </c>
      <c r="P2309" s="25" t="s">
        <v>2591</v>
      </c>
      <c r="Q2309" s="25" t="s">
        <v>2078</v>
      </c>
      <c r="R2309" s="25" t="s">
        <v>638</v>
      </c>
      <c r="S2309" s="3" t="s">
        <v>300</v>
      </c>
      <c r="T2309" s="55" t="s">
        <v>3466</v>
      </c>
      <c r="U2309" s="25" t="s">
        <v>2092</v>
      </c>
      <c r="V2309" s="25" t="str">
        <f>VLOOKUP(P2309,'Customer List'!B:C,2,)</f>
        <v>DELHI</v>
      </c>
      <c r="W2309" s="56"/>
      <c r="X2309" s="45"/>
      <c r="Y2309" s="25" t="str">
        <f t="shared" si="274"/>
        <v/>
      </c>
      <c r="Z2309" s="25" t="str">
        <f t="shared" si="275"/>
        <v>Thursday</v>
      </c>
      <c r="AA2309" s="25" t="str">
        <f t="shared" si="276"/>
        <v/>
      </c>
      <c r="AB2309" s="25" t="str">
        <f>VLOOKUP(U2309,'Currency Sheet'!A:C,3,)</f>
        <v>INR</v>
      </c>
      <c r="AC2309" s="67" t="str">
        <f>VLOOKUP(P2309,'Customer List'!B:D,3,)</f>
        <v>Local</v>
      </c>
    </row>
    <row r="2310" spans="1:29" hidden="1" x14ac:dyDescent="0.25">
      <c r="A2310" s="25">
        <f t="shared" si="270"/>
        <v>2309</v>
      </c>
      <c r="B2310" s="25" t="s">
        <v>3310</v>
      </c>
      <c r="C2310" s="45">
        <v>45895</v>
      </c>
      <c r="D2310" s="45">
        <v>45902</v>
      </c>
      <c r="E2310" s="8">
        <v>23.4</v>
      </c>
      <c r="F2310" s="8">
        <f t="shared" si="271"/>
        <v>2059.1999999999998</v>
      </c>
      <c r="G2310" s="54">
        <f t="shared" si="272"/>
        <v>2059.1999999999998</v>
      </c>
      <c r="H2310" s="25" t="s">
        <v>3311</v>
      </c>
      <c r="I2310" s="25"/>
      <c r="J2310" s="25">
        <v>1</v>
      </c>
      <c r="K2310" s="25">
        <v>1</v>
      </c>
      <c r="L2310" s="25">
        <f t="shared" si="273"/>
        <v>0</v>
      </c>
      <c r="M2310" s="25" t="s">
        <v>3331</v>
      </c>
      <c r="N2310" s="45">
        <v>45903</v>
      </c>
      <c r="O2310" s="54">
        <v>3675.75</v>
      </c>
      <c r="P2310" s="25" t="s">
        <v>461</v>
      </c>
      <c r="Q2310" s="25">
        <v>58155187661</v>
      </c>
      <c r="R2310" s="25" t="s">
        <v>41</v>
      </c>
      <c r="S2310" s="3">
        <v>-20</v>
      </c>
      <c r="T2310" s="55"/>
      <c r="U2310" s="25" t="s">
        <v>521</v>
      </c>
      <c r="V2310" s="25" t="str">
        <f>VLOOKUP(P2310,'Customer List'!B:C,2,)</f>
        <v>Hyderabad</v>
      </c>
      <c r="W2310" s="56"/>
      <c r="X2310" s="45">
        <v>45908</v>
      </c>
      <c r="Y2310" s="25">
        <f t="shared" si="274"/>
        <v>5</v>
      </c>
      <c r="Z2310" s="25" t="str">
        <f t="shared" si="275"/>
        <v>Wednesday</v>
      </c>
      <c r="AA2310" s="25" t="str">
        <f t="shared" si="276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hidden="1" x14ac:dyDescent="0.25">
      <c r="A2311" s="25">
        <f t="shared" si="270"/>
        <v>2310</v>
      </c>
      <c r="B2311" s="25" t="s">
        <v>3310</v>
      </c>
      <c r="C2311" s="45">
        <v>45895</v>
      </c>
      <c r="D2311" s="45">
        <v>45902</v>
      </c>
      <c r="E2311" s="8">
        <v>97.8</v>
      </c>
      <c r="F2311" s="8">
        <f t="shared" si="271"/>
        <v>8606.4</v>
      </c>
      <c r="G2311" s="54">
        <f t="shared" si="272"/>
        <v>8606.4</v>
      </c>
      <c r="H2311" s="25" t="s">
        <v>3312</v>
      </c>
      <c r="I2311" s="25"/>
      <c r="J2311" s="25">
        <v>1</v>
      </c>
      <c r="K2311" s="25">
        <v>1</v>
      </c>
      <c r="L2311" s="25">
        <f t="shared" si="273"/>
        <v>0</v>
      </c>
      <c r="M2311" s="25" t="s">
        <v>3337</v>
      </c>
      <c r="N2311" s="45">
        <v>45903</v>
      </c>
      <c r="O2311" s="54">
        <v>15362.75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4"/>
        <v/>
      </c>
      <c r="Z2311" s="25" t="str">
        <f t="shared" si="275"/>
        <v>Wednesday</v>
      </c>
      <c r="AA2311" s="25" t="str">
        <f t="shared" si="276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hidden="1" x14ac:dyDescent="0.25">
      <c r="A2312" s="25">
        <f t="shared" si="270"/>
        <v>2311</v>
      </c>
      <c r="B2312" s="25" t="s">
        <v>3310</v>
      </c>
      <c r="C2312" s="45">
        <v>45895</v>
      </c>
      <c r="D2312" s="45">
        <v>45902</v>
      </c>
      <c r="E2312" s="8">
        <v>115.8</v>
      </c>
      <c r="F2312" s="8">
        <f t="shared" si="271"/>
        <v>10190.4</v>
      </c>
      <c r="G2312" s="54">
        <f t="shared" si="272"/>
        <v>10190.4</v>
      </c>
      <c r="H2312" s="25" t="s">
        <v>3313</v>
      </c>
      <c r="I2312" s="25"/>
      <c r="J2312" s="25">
        <v>1</v>
      </c>
      <c r="K2312" s="25">
        <v>1</v>
      </c>
      <c r="L2312" s="25">
        <f t="shared" si="273"/>
        <v>0</v>
      </c>
      <c r="M2312" s="25" t="s">
        <v>3337</v>
      </c>
      <c r="N2312" s="45">
        <v>45903</v>
      </c>
      <c r="O2312" s="54">
        <v>18190.25</v>
      </c>
      <c r="P2312" s="25" t="s">
        <v>255</v>
      </c>
      <c r="Q2312" s="25" t="s">
        <v>2078</v>
      </c>
      <c r="R2312" s="25" t="s">
        <v>849</v>
      </c>
      <c r="S2312" s="3">
        <v>-20</v>
      </c>
      <c r="T2312" s="55"/>
      <c r="U2312" s="25" t="s">
        <v>521</v>
      </c>
      <c r="V2312" s="25" t="str">
        <f>VLOOKUP(P2312,'Customer List'!B:C,2,)</f>
        <v>Delhi</v>
      </c>
      <c r="W2312" s="56"/>
      <c r="X2312" s="45"/>
      <c r="Y2312" s="25" t="str">
        <f t="shared" si="274"/>
        <v/>
      </c>
      <c r="Z2312" s="25" t="str">
        <f t="shared" si="275"/>
        <v>Wednesday</v>
      </c>
      <c r="AA2312" s="25" t="str">
        <f t="shared" si="276"/>
        <v/>
      </c>
      <c r="AB2312" s="25" t="str">
        <f>VLOOKUP(U2312,'Currency Sheet'!A:C,3,)</f>
        <v>DOLLAR</v>
      </c>
      <c r="AC2312" s="67" t="str">
        <f>VLOOKUP(P2312,'Customer List'!B:D,3,)</f>
        <v>Local</v>
      </c>
    </row>
    <row r="2313" spans="1:29" hidden="1" x14ac:dyDescent="0.25">
      <c r="A2313" s="25">
        <f t="shared" si="270"/>
        <v>2312</v>
      </c>
      <c r="B2313" s="25" t="s">
        <v>3314</v>
      </c>
      <c r="C2313" s="45">
        <v>45895</v>
      </c>
      <c r="D2313" s="45">
        <v>45902</v>
      </c>
      <c r="E2313" s="8">
        <v>76.8</v>
      </c>
      <c r="F2313" s="8">
        <f t="shared" si="271"/>
        <v>6758.4</v>
      </c>
      <c r="G2313" s="54">
        <f t="shared" si="272"/>
        <v>20275.199999999997</v>
      </c>
      <c r="H2313" s="25" t="s">
        <v>3315</v>
      </c>
      <c r="I2313" s="25" t="s">
        <v>4161</v>
      </c>
      <c r="J2313" s="25">
        <v>3</v>
      </c>
      <c r="K2313" s="25">
        <v>3</v>
      </c>
      <c r="L2313" s="25">
        <f t="shared" si="273"/>
        <v>0</v>
      </c>
      <c r="M2313" s="25" t="s">
        <v>3428</v>
      </c>
      <c r="N2313" s="45">
        <v>45915</v>
      </c>
      <c r="O2313" s="54">
        <v>0</v>
      </c>
      <c r="P2313" s="25" t="s">
        <v>882</v>
      </c>
      <c r="Q2313" s="25">
        <v>58155694612</v>
      </c>
      <c r="R2313" s="25" t="s">
        <v>41</v>
      </c>
      <c r="S2313" s="3">
        <v>-20</v>
      </c>
      <c r="T2313" s="55" t="s">
        <v>3569</v>
      </c>
      <c r="U2313" s="25" t="s">
        <v>521</v>
      </c>
      <c r="V2313" s="25" t="str">
        <f>VLOOKUP(P2313,'Customer List'!B:C,2,)</f>
        <v>Mumbai</v>
      </c>
      <c r="W2313" s="56"/>
      <c r="X2313" s="45">
        <v>45916</v>
      </c>
      <c r="Y2313" s="25">
        <f t="shared" si="274"/>
        <v>1</v>
      </c>
      <c r="Z2313" s="25" t="str">
        <f t="shared" si="275"/>
        <v>Monday</v>
      </c>
      <c r="AA2313" s="25" t="str">
        <f t="shared" si="276"/>
        <v>Tuesday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hidden="1" x14ac:dyDescent="0.25">
      <c r="A2314" s="25">
        <f t="shared" si="270"/>
        <v>2313</v>
      </c>
      <c r="B2314" s="25" t="s">
        <v>3316</v>
      </c>
      <c r="C2314" s="45">
        <v>45895</v>
      </c>
      <c r="D2314" s="45">
        <v>45902</v>
      </c>
      <c r="E2314" s="8">
        <v>594.5</v>
      </c>
      <c r="F2314" s="8">
        <f t="shared" si="271"/>
        <v>52316</v>
      </c>
      <c r="G2314" s="54">
        <f t="shared" si="272"/>
        <v>52316</v>
      </c>
      <c r="H2314" s="25" t="s">
        <v>3317</v>
      </c>
      <c r="I2314" s="25"/>
      <c r="J2314" s="25">
        <v>1</v>
      </c>
      <c r="K2314" s="25">
        <v>1</v>
      </c>
      <c r="L2314" s="25">
        <f t="shared" si="273"/>
        <v>0</v>
      </c>
      <c r="M2314" s="25" t="s">
        <v>3338</v>
      </c>
      <c r="N2314" s="45">
        <v>45903</v>
      </c>
      <c r="O2314" s="54">
        <v>129303.75</v>
      </c>
      <c r="P2314" s="25" t="s">
        <v>43</v>
      </c>
      <c r="Q2314" s="25" t="s">
        <v>2078</v>
      </c>
      <c r="R2314" s="25" t="s">
        <v>638</v>
      </c>
      <c r="S2314" s="3">
        <v>-20</v>
      </c>
      <c r="T2314" s="55"/>
      <c r="U2314" s="25" t="s">
        <v>521</v>
      </c>
      <c r="V2314" s="25" t="str">
        <f>VLOOKUP(P2314,'Customer List'!B:C,2,)</f>
        <v>Faridabad</v>
      </c>
      <c r="W2314" s="56"/>
      <c r="X2314" s="45"/>
      <c r="Y2314" s="25" t="str">
        <f t="shared" si="274"/>
        <v/>
      </c>
      <c r="Z2314" s="25" t="str">
        <f t="shared" si="275"/>
        <v>Wednesday</v>
      </c>
      <c r="AA2314" s="25" t="str">
        <f t="shared" si="276"/>
        <v/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hidden="1" x14ac:dyDescent="0.25">
      <c r="A2315" s="25">
        <f t="shared" si="270"/>
        <v>2314</v>
      </c>
      <c r="B2315" s="25">
        <v>66072</v>
      </c>
      <c r="C2315" s="45">
        <v>45894</v>
      </c>
      <c r="D2315" s="45">
        <v>45902</v>
      </c>
      <c r="E2315" s="8">
        <v>259</v>
      </c>
      <c r="F2315" s="8">
        <f t="shared" si="271"/>
        <v>22792</v>
      </c>
      <c r="G2315" s="54">
        <f t="shared" si="272"/>
        <v>113960</v>
      </c>
      <c r="H2315" s="25" t="s">
        <v>2354</v>
      </c>
      <c r="I2315" s="25"/>
      <c r="J2315" s="25">
        <v>5</v>
      </c>
      <c r="K2315" s="25">
        <v>5</v>
      </c>
      <c r="L2315" s="25">
        <f t="shared" si="273"/>
        <v>0</v>
      </c>
      <c r="M2315" s="25" t="s">
        <v>3420</v>
      </c>
      <c r="N2315" s="45">
        <v>45906</v>
      </c>
      <c r="O2315" s="54">
        <v>200725</v>
      </c>
      <c r="P2315" s="25" t="s">
        <v>946</v>
      </c>
      <c r="Q2315" s="25">
        <v>58155319913</v>
      </c>
      <c r="R2315" s="25" t="s">
        <v>41</v>
      </c>
      <c r="S2315" s="3">
        <v>-20</v>
      </c>
      <c r="T2315" s="55"/>
      <c r="U2315" s="25" t="s">
        <v>2536</v>
      </c>
      <c r="V2315" s="25" t="str">
        <f>VLOOKUP(P2315,'Customer List'!B:C,2,)</f>
        <v>Banglore</v>
      </c>
      <c r="W2315" s="56"/>
      <c r="X2315" s="45">
        <v>45908</v>
      </c>
      <c r="Y2315" s="25">
        <f t="shared" si="274"/>
        <v>2</v>
      </c>
      <c r="Z2315" s="25" t="str">
        <f t="shared" si="275"/>
        <v>Saturday</v>
      </c>
      <c r="AA2315" s="25" t="str">
        <f t="shared" si="276"/>
        <v>Monday</v>
      </c>
      <c r="AB2315" s="25" t="str">
        <f>VLOOKUP(U2315,'Currency Sheet'!A:C,3,)</f>
        <v>DOLLAR</v>
      </c>
      <c r="AC2315" s="67" t="str">
        <f>VLOOKUP(P2315,'Customer List'!B:D,3,)</f>
        <v>OutStation</v>
      </c>
    </row>
    <row r="2316" spans="1:29" hidden="1" x14ac:dyDescent="0.25">
      <c r="A2316" s="25">
        <f t="shared" si="270"/>
        <v>2315</v>
      </c>
      <c r="B2316" s="25" t="s">
        <v>3326</v>
      </c>
      <c r="C2316" s="45">
        <v>45899</v>
      </c>
      <c r="D2316" s="45">
        <v>45902</v>
      </c>
      <c r="E2316" s="8">
        <v>4666.75</v>
      </c>
      <c r="F2316" s="8">
        <f t="shared" si="271"/>
        <v>4666.75</v>
      </c>
      <c r="G2316" s="54">
        <f t="shared" si="272"/>
        <v>4666.75</v>
      </c>
      <c r="H2316" s="25" t="s">
        <v>3327</v>
      </c>
      <c r="I2316" s="25"/>
      <c r="J2316" s="25">
        <v>1</v>
      </c>
      <c r="K2316" s="25">
        <v>1</v>
      </c>
      <c r="L2316" s="25">
        <f t="shared" si="273"/>
        <v>0</v>
      </c>
      <c r="M2316" s="25" t="s">
        <v>3341</v>
      </c>
      <c r="N2316" s="45">
        <v>45903</v>
      </c>
      <c r="O2316" s="54">
        <v>0</v>
      </c>
      <c r="P2316" s="25" t="s">
        <v>31</v>
      </c>
      <c r="Q2316" s="25" t="s">
        <v>2078</v>
      </c>
      <c r="R2316" s="25" t="s">
        <v>849</v>
      </c>
      <c r="S2316" s="3"/>
      <c r="T2316" s="55"/>
      <c r="U2316" s="25" t="s">
        <v>3328</v>
      </c>
      <c r="V2316" s="25" t="str">
        <f>VLOOKUP(P2316,'Customer List'!B:C,2,)</f>
        <v>Delhi</v>
      </c>
      <c r="W2316" s="56"/>
      <c r="X2316" s="45"/>
      <c r="Y2316" s="25" t="str">
        <f t="shared" si="274"/>
        <v/>
      </c>
      <c r="Z2316" s="25" t="str">
        <f t="shared" si="275"/>
        <v>Wednesday</v>
      </c>
      <c r="AA2316" s="25" t="str">
        <f t="shared" si="276"/>
        <v/>
      </c>
      <c r="AB2316" s="25" t="str">
        <f>VLOOKUP(U2316,'Currency Sheet'!A:C,3,)</f>
        <v>INR</v>
      </c>
      <c r="AC2316" s="67" t="str">
        <f>VLOOKUP(P2316,'Customer List'!B:D,3,)</f>
        <v>Local</v>
      </c>
    </row>
    <row r="2317" spans="1:29" hidden="1" x14ac:dyDescent="0.25">
      <c r="A2317" s="25">
        <f t="shared" si="270"/>
        <v>2316</v>
      </c>
      <c r="B2317" s="25" t="s">
        <v>3329</v>
      </c>
      <c r="C2317" s="45">
        <v>45891</v>
      </c>
      <c r="D2317" s="45">
        <v>45902</v>
      </c>
      <c r="E2317" s="8">
        <v>374</v>
      </c>
      <c r="F2317" s="8">
        <f t="shared" si="271"/>
        <v>32912</v>
      </c>
      <c r="G2317" s="54">
        <f t="shared" si="272"/>
        <v>32912</v>
      </c>
      <c r="H2317" s="25" t="s">
        <v>2756</v>
      </c>
      <c r="I2317" s="25" t="s">
        <v>4162</v>
      </c>
      <c r="J2317" s="25">
        <v>1</v>
      </c>
      <c r="K2317" s="25">
        <v>1</v>
      </c>
      <c r="L2317" s="25">
        <f t="shared" si="273"/>
        <v>0</v>
      </c>
      <c r="M2317" s="25" t="s">
        <v>3334</v>
      </c>
      <c r="N2317" s="45">
        <v>45903</v>
      </c>
      <c r="O2317" s="54">
        <v>43120.5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4"/>
        <v/>
      </c>
      <c r="Z2317" s="25" t="str">
        <f t="shared" si="275"/>
        <v>Wednesday</v>
      </c>
      <c r="AA2317" s="25" t="str">
        <f t="shared" si="276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hidden="1" x14ac:dyDescent="0.25">
      <c r="A2318" s="25">
        <f t="shared" si="270"/>
        <v>2317</v>
      </c>
      <c r="B2318" s="25" t="s">
        <v>3329</v>
      </c>
      <c r="C2318" s="45">
        <v>45891</v>
      </c>
      <c r="D2318" s="45">
        <v>45902</v>
      </c>
      <c r="E2318" s="8">
        <v>441</v>
      </c>
      <c r="F2318" s="8">
        <f t="shared" si="271"/>
        <v>38808</v>
      </c>
      <c r="G2318" s="54">
        <f t="shared" si="272"/>
        <v>38808</v>
      </c>
      <c r="H2318" s="25" t="s">
        <v>341</v>
      </c>
      <c r="I2318" s="25" t="s">
        <v>4163</v>
      </c>
      <c r="J2318" s="25">
        <v>1</v>
      </c>
      <c r="K2318" s="25">
        <v>1</v>
      </c>
      <c r="L2318" s="25">
        <f t="shared" si="273"/>
        <v>0</v>
      </c>
      <c r="M2318" s="25" t="s">
        <v>3334</v>
      </c>
      <c r="N2318" s="45">
        <v>45903</v>
      </c>
      <c r="O2318" s="54">
        <v>50872.5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4"/>
        <v/>
      </c>
      <c r="Z2318" s="25" t="str">
        <f t="shared" si="275"/>
        <v>Wednesday</v>
      </c>
      <c r="AA2318" s="25" t="str">
        <f t="shared" si="276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hidden="1" x14ac:dyDescent="0.25">
      <c r="A2319" s="25">
        <f t="shared" si="270"/>
        <v>2318</v>
      </c>
      <c r="B2319" s="25" t="s">
        <v>3329</v>
      </c>
      <c r="C2319" s="45">
        <v>45891</v>
      </c>
      <c r="D2319" s="45">
        <v>45902</v>
      </c>
      <c r="E2319" s="8">
        <v>374</v>
      </c>
      <c r="F2319" s="8">
        <f t="shared" si="271"/>
        <v>32912</v>
      </c>
      <c r="G2319" s="54">
        <f t="shared" si="272"/>
        <v>32912</v>
      </c>
      <c r="H2319" s="25" t="s">
        <v>2757</v>
      </c>
      <c r="I2319" s="25" t="s">
        <v>4164</v>
      </c>
      <c r="J2319" s="25">
        <v>1</v>
      </c>
      <c r="K2319" s="25">
        <v>1</v>
      </c>
      <c r="L2319" s="25">
        <f t="shared" si="273"/>
        <v>0</v>
      </c>
      <c r="M2319" s="25" t="s">
        <v>3335</v>
      </c>
      <c r="N2319" s="45">
        <v>45903</v>
      </c>
      <c r="O2319" s="54">
        <v>43120.5</v>
      </c>
      <c r="P2319" s="25" t="s">
        <v>255</v>
      </c>
      <c r="Q2319" s="25" t="s">
        <v>2078</v>
      </c>
      <c r="R2319" s="25" t="s">
        <v>849</v>
      </c>
      <c r="S2319" s="3">
        <v>-20</v>
      </c>
      <c r="T2319" s="55"/>
      <c r="U2319" s="25" t="s">
        <v>321</v>
      </c>
      <c r="V2319" s="25" t="str">
        <f>VLOOKUP(P2319,'Customer List'!B:C,2,)</f>
        <v>Delhi</v>
      </c>
      <c r="W2319" s="56"/>
      <c r="X2319" s="45"/>
      <c r="Y2319" s="25" t="str">
        <f t="shared" si="274"/>
        <v/>
      </c>
      <c r="Z2319" s="25" t="str">
        <f t="shared" si="275"/>
        <v>Wednesday</v>
      </c>
      <c r="AA2319" s="25" t="str">
        <f t="shared" si="276"/>
        <v/>
      </c>
      <c r="AB2319" s="25" t="str">
        <f>VLOOKUP(U2319,'Currency Sheet'!A:C,3,)</f>
        <v>DOLLAR</v>
      </c>
      <c r="AC2319" s="67" t="str">
        <f>VLOOKUP(P2319,'Customer List'!B:D,3,)</f>
        <v>Local</v>
      </c>
    </row>
    <row r="2320" spans="1:29" hidden="1" x14ac:dyDescent="0.25">
      <c r="A2320" s="25">
        <f t="shared" si="270"/>
        <v>2319</v>
      </c>
      <c r="B2320" s="25" t="s">
        <v>3329</v>
      </c>
      <c r="C2320" s="45">
        <v>45891</v>
      </c>
      <c r="D2320" s="45">
        <v>45902</v>
      </c>
      <c r="E2320" s="8">
        <v>191.57</v>
      </c>
      <c r="F2320" s="8">
        <f t="shared" si="271"/>
        <v>16858.16</v>
      </c>
      <c r="G2320" s="54">
        <f t="shared" si="272"/>
        <v>16858.16</v>
      </c>
      <c r="H2320" s="25" t="s">
        <v>2758</v>
      </c>
      <c r="I2320" s="25" t="s">
        <v>4165</v>
      </c>
      <c r="J2320" s="25">
        <v>1</v>
      </c>
      <c r="K2320" s="25">
        <v>1</v>
      </c>
      <c r="L2320" s="25">
        <f t="shared" si="273"/>
        <v>0</v>
      </c>
      <c r="M2320" s="25" t="s">
        <v>3375</v>
      </c>
      <c r="N2320" s="45">
        <v>45906</v>
      </c>
      <c r="O2320" s="54">
        <v>28735.35</v>
      </c>
      <c r="P2320" s="25" t="s">
        <v>296</v>
      </c>
      <c r="Q2320" s="25">
        <v>58155321394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Kerala</v>
      </c>
      <c r="W2320" s="56"/>
      <c r="X2320" s="45">
        <v>45909</v>
      </c>
      <c r="Y2320" s="25">
        <f t="shared" si="274"/>
        <v>3</v>
      </c>
      <c r="Z2320" s="25" t="str">
        <f t="shared" si="275"/>
        <v>Saturday</v>
      </c>
      <c r="AA2320" s="25" t="str">
        <f t="shared" si="276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hidden="1" x14ac:dyDescent="0.25">
      <c r="A2321" s="25">
        <f t="shared" si="270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71"/>
        <v>9280.48</v>
      </c>
      <c r="G2321" s="54">
        <f t="shared" si="272"/>
        <v>9280.48</v>
      </c>
      <c r="H2321" s="25" t="s">
        <v>2759</v>
      </c>
      <c r="I2321" s="25" t="s">
        <v>4166</v>
      </c>
      <c r="J2321" s="25">
        <v>1</v>
      </c>
      <c r="K2321" s="25">
        <v>1</v>
      </c>
      <c r="L2321" s="25">
        <f t="shared" si="273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4"/>
        <v>1</v>
      </c>
      <c r="Z2321" s="25" t="str">
        <f t="shared" si="275"/>
        <v>Monday</v>
      </c>
      <c r="AA2321" s="25" t="str">
        <f t="shared" si="276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hidden="1" x14ac:dyDescent="0.25">
      <c r="A2322" s="25">
        <f t="shared" si="270"/>
        <v>2321</v>
      </c>
      <c r="B2322" s="25" t="s">
        <v>3329</v>
      </c>
      <c r="C2322" s="45">
        <v>45891</v>
      </c>
      <c r="D2322" s="45">
        <v>45902</v>
      </c>
      <c r="E2322" s="8">
        <v>105.46</v>
      </c>
      <c r="F2322" s="8">
        <f t="shared" si="271"/>
        <v>9280.48</v>
      </c>
      <c r="G2322" s="54">
        <f t="shared" si="272"/>
        <v>9280.48</v>
      </c>
      <c r="H2322" s="25" t="s">
        <v>2760</v>
      </c>
      <c r="I2322" s="25" t="s">
        <v>4166</v>
      </c>
      <c r="J2322" s="25">
        <v>1</v>
      </c>
      <c r="K2322" s="25">
        <v>1</v>
      </c>
      <c r="L2322" s="25">
        <f t="shared" si="273"/>
        <v>0</v>
      </c>
      <c r="M2322" s="25" t="s">
        <v>3415</v>
      </c>
      <c r="N2322" s="45">
        <v>45908</v>
      </c>
      <c r="O2322" s="54">
        <v>12164.99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4"/>
        <v>1</v>
      </c>
      <c r="Z2322" s="25" t="str">
        <f t="shared" si="275"/>
        <v>Monday</v>
      </c>
      <c r="AA2322" s="25" t="str">
        <f t="shared" si="276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hidden="1" x14ac:dyDescent="0.25">
      <c r="A2323" s="25">
        <f t="shared" si="270"/>
        <v>2322</v>
      </c>
      <c r="B2323" s="25" t="s">
        <v>3329</v>
      </c>
      <c r="C2323" s="45">
        <v>45891</v>
      </c>
      <c r="D2323" s="45">
        <v>45902</v>
      </c>
      <c r="E2323" s="8">
        <v>374</v>
      </c>
      <c r="F2323" s="8">
        <f t="shared" si="271"/>
        <v>32912</v>
      </c>
      <c r="G2323" s="54">
        <f t="shared" si="272"/>
        <v>32912</v>
      </c>
      <c r="H2323" s="25" t="s">
        <v>2761</v>
      </c>
      <c r="I2323" s="25" t="s">
        <v>4167</v>
      </c>
      <c r="J2323" s="25">
        <v>1</v>
      </c>
      <c r="K2323" s="25">
        <v>1</v>
      </c>
      <c r="L2323" s="25">
        <f t="shared" si="273"/>
        <v>0</v>
      </c>
      <c r="M2323" s="25" t="s">
        <v>3415</v>
      </c>
      <c r="N2323" s="45">
        <v>45908</v>
      </c>
      <c r="O2323" s="54">
        <v>43120.5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4"/>
        <v>1</v>
      </c>
      <c r="Z2323" s="25" t="str">
        <f t="shared" si="275"/>
        <v>Monday</v>
      </c>
      <c r="AA2323" s="25" t="str">
        <f t="shared" si="276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hidden="1" x14ac:dyDescent="0.25">
      <c r="A2324" s="25">
        <f t="shared" si="270"/>
        <v>2323</v>
      </c>
      <c r="B2324" s="25" t="s">
        <v>3329</v>
      </c>
      <c r="C2324" s="45">
        <v>45891</v>
      </c>
      <c r="D2324" s="45">
        <v>45902</v>
      </c>
      <c r="E2324" s="8">
        <v>302.95</v>
      </c>
      <c r="F2324" s="8">
        <f t="shared" si="271"/>
        <v>26659.599999999999</v>
      </c>
      <c r="G2324" s="54">
        <f t="shared" si="272"/>
        <v>26659.599999999999</v>
      </c>
      <c r="H2324" s="25" t="s">
        <v>2762</v>
      </c>
      <c r="I2324" s="25" t="s">
        <v>4168</v>
      </c>
      <c r="J2324" s="25">
        <v>1</v>
      </c>
      <c r="K2324" s="25">
        <v>1</v>
      </c>
      <c r="L2324" s="25">
        <f t="shared" si="273"/>
        <v>0</v>
      </c>
      <c r="M2324" s="25" t="s">
        <v>3415</v>
      </c>
      <c r="N2324" s="45">
        <v>45908</v>
      </c>
      <c r="O2324" s="54">
        <v>34947.79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4"/>
        <v>1</v>
      </c>
      <c r="Z2324" s="25" t="str">
        <f t="shared" si="275"/>
        <v>Monday</v>
      </c>
      <c r="AA2324" s="25" t="str">
        <f t="shared" si="276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hidden="1" x14ac:dyDescent="0.25">
      <c r="A2325" s="25">
        <f t="shared" si="270"/>
        <v>2324</v>
      </c>
      <c r="B2325" s="25" t="s">
        <v>3329</v>
      </c>
      <c r="C2325" s="45">
        <v>45891</v>
      </c>
      <c r="D2325" s="45">
        <v>45902</v>
      </c>
      <c r="E2325" s="8">
        <v>105.46</v>
      </c>
      <c r="F2325" s="8">
        <f t="shared" si="271"/>
        <v>9280.48</v>
      </c>
      <c r="G2325" s="54">
        <f t="shared" si="272"/>
        <v>9280.48</v>
      </c>
      <c r="H2325" s="25" t="s">
        <v>2763</v>
      </c>
      <c r="I2325" s="25" t="s">
        <v>4169</v>
      </c>
      <c r="J2325" s="25">
        <v>1</v>
      </c>
      <c r="K2325" s="25">
        <v>1</v>
      </c>
      <c r="L2325" s="25">
        <f t="shared" si="273"/>
        <v>0</v>
      </c>
      <c r="M2325" s="25" t="s">
        <v>3415</v>
      </c>
      <c r="N2325" s="45">
        <v>45908</v>
      </c>
      <c r="O2325" s="54">
        <v>12164.99</v>
      </c>
      <c r="P2325" s="25" t="s">
        <v>2520</v>
      </c>
      <c r="Q2325" s="25" t="s">
        <v>3407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274"/>
        <v>1</v>
      </c>
      <c r="Z2325" s="25" t="str">
        <f t="shared" si="275"/>
        <v>Monday</v>
      </c>
      <c r="AA2325" s="25" t="str">
        <f t="shared" si="276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hidden="1" x14ac:dyDescent="0.25">
      <c r="A2326" s="25">
        <f t="shared" si="270"/>
        <v>2325</v>
      </c>
      <c r="B2326" s="25" t="s">
        <v>3329</v>
      </c>
      <c r="C2326" s="45">
        <v>45891</v>
      </c>
      <c r="D2326" s="45">
        <v>45902</v>
      </c>
      <c r="E2326" s="8">
        <v>804</v>
      </c>
      <c r="F2326" s="8">
        <f t="shared" si="271"/>
        <v>70752</v>
      </c>
      <c r="G2326" s="54">
        <f t="shared" si="272"/>
        <v>70752</v>
      </c>
      <c r="H2326" s="25" t="s">
        <v>2764</v>
      </c>
      <c r="I2326" s="25" t="s">
        <v>4170</v>
      </c>
      <c r="J2326" s="25">
        <v>1</v>
      </c>
      <c r="K2326" s="25">
        <v>1</v>
      </c>
      <c r="L2326" s="25">
        <f t="shared" si="273"/>
        <v>0</v>
      </c>
      <c r="M2326" s="25" t="s">
        <v>3558</v>
      </c>
      <c r="N2326" s="45">
        <v>45915</v>
      </c>
      <c r="O2326" s="54">
        <v>111930</v>
      </c>
      <c r="P2326" s="25" t="s">
        <v>50</v>
      </c>
      <c r="Q2326" s="25" t="s">
        <v>637</v>
      </c>
      <c r="R2326" s="25" t="s">
        <v>638</v>
      </c>
      <c r="S2326" s="3">
        <v>-20</v>
      </c>
      <c r="T2326" s="55"/>
      <c r="U2326" s="25" t="s">
        <v>321</v>
      </c>
      <c r="V2326" s="25" t="str">
        <f>VLOOKUP(P2326,'Customer List'!B:C,2,)</f>
        <v>Delhi</v>
      </c>
      <c r="W2326" s="56"/>
      <c r="X2326" s="45"/>
      <c r="Y2326" s="25" t="str">
        <f t="shared" si="274"/>
        <v/>
      </c>
      <c r="Z2326" s="25" t="str">
        <f t="shared" si="275"/>
        <v>Monday</v>
      </c>
      <c r="AA2326" s="25" t="str">
        <f t="shared" si="276"/>
        <v/>
      </c>
      <c r="AB2326" s="25" t="str">
        <f>VLOOKUP(U2326,'Currency Sheet'!A:C,3,)</f>
        <v>DOLLAR</v>
      </c>
      <c r="AC2326" s="67" t="str">
        <f>VLOOKUP(P2326,'Customer List'!B:D,3,)</f>
        <v>Local</v>
      </c>
    </row>
    <row r="2327" spans="1:29" hidden="1" x14ac:dyDescent="0.25">
      <c r="A2327" s="25">
        <f t="shared" si="270"/>
        <v>2326</v>
      </c>
      <c r="B2327" s="25" t="s">
        <v>3329</v>
      </c>
      <c r="C2327" s="45">
        <v>45891</v>
      </c>
      <c r="D2327" s="45">
        <v>45902</v>
      </c>
      <c r="E2327" s="8">
        <v>625</v>
      </c>
      <c r="F2327" s="8">
        <f t="shared" si="271"/>
        <v>55000</v>
      </c>
      <c r="G2327" s="54">
        <f t="shared" si="272"/>
        <v>110000</v>
      </c>
      <c r="H2327" s="25" t="s">
        <v>2765</v>
      </c>
      <c r="I2327" s="25" t="s">
        <v>4171</v>
      </c>
      <c r="J2327" s="25">
        <v>2</v>
      </c>
      <c r="K2327" s="25">
        <v>2</v>
      </c>
      <c r="L2327" s="25">
        <f t="shared" si="273"/>
        <v>0</v>
      </c>
      <c r="M2327" s="25" t="s">
        <v>3333</v>
      </c>
      <c r="N2327" s="45">
        <v>45903</v>
      </c>
      <c r="O2327" s="54">
        <v>200925</v>
      </c>
      <c r="P2327" s="25" t="s">
        <v>320</v>
      </c>
      <c r="Q2327" s="25">
        <v>58155187355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Gujrat</v>
      </c>
      <c r="W2327" s="56"/>
      <c r="X2327" s="45">
        <v>45908</v>
      </c>
      <c r="Y2327" s="25">
        <f t="shared" si="274"/>
        <v>5</v>
      </c>
      <c r="Z2327" s="25" t="str">
        <f t="shared" si="275"/>
        <v>Wednesday</v>
      </c>
      <c r="AA2327" s="25" t="str">
        <f t="shared" si="276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hidden="1" x14ac:dyDescent="0.25">
      <c r="A2328" s="25">
        <f t="shared" si="270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71"/>
        <v>32912</v>
      </c>
      <c r="G2328" s="54">
        <f t="shared" si="272"/>
        <v>32912</v>
      </c>
      <c r="H2328" s="25" t="s">
        <v>2766</v>
      </c>
      <c r="I2328" s="25" t="s">
        <v>4172</v>
      </c>
      <c r="J2328" s="25">
        <v>1</v>
      </c>
      <c r="K2328" s="25">
        <v>1</v>
      </c>
      <c r="L2328" s="25">
        <f t="shared" si="273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4"/>
        <v>5</v>
      </c>
      <c r="Z2328" s="25" t="str">
        <f t="shared" si="275"/>
        <v>Wednesday</v>
      </c>
      <c r="AA2328" s="25" t="str">
        <f t="shared" si="276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hidden="1" x14ac:dyDescent="0.25">
      <c r="A2329" s="25">
        <f t="shared" si="270"/>
        <v>2328</v>
      </c>
      <c r="B2329" s="25" t="s">
        <v>3329</v>
      </c>
      <c r="C2329" s="45">
        <v>45891</v>
      </c>
      <c r="D2329" s="45">
        <v>45902</v>
      </c>
      <c r="E2329" s="8">
        <v>374</v>
      </c>
      <c r="F2329" s="8">
        <f t="shared" si="271"/>
        <v>32912</v>
      </c>
      <c r="G2329" s="54">
        <f t="shared" si="272"/>
        <v>32912</v>
      </c>
      <c r="H2329" s="25" t="s">
        <v>2260</v>
      </c>
      <c r="I2329" s="25" t="s">
        <v>4156</v>
      </c>
      <c r="J2329" s="25">
        <v>1</v>
      </c>
      <c r="K2329" s="25">
        <v>1</v>
      </c>
      <c r="L2329" s="25">
        <f t="shared" si="273"/>
        <v>0</v>
      </c>
      <c r="M2329" s="25" t="s">
        <v>3351</v>
      </c>
      <c r="N2329" s="45">
        <v>45903</v>
      </c>
      <c r="O2329" s="54">
        <v>56070</v>
      </c>
      <c r="P2329" s="25" t="s">
        <v>946</v>
      </c>
      <c r="Q2329" s="25">
        <v>58155187042</v>
      </c>
      <c r="R2329" s="25" t="s">
        <v>41</v>
      </c>
      <c r="S2329" s="3">
        <v>-20</v>
      </c>
      <c r="T2329" s="55"/>
      <c r="U2329" s="25" t="s">
        <v>321</v>
      </c>
      <c r="V2329" s="25" t="str">
        <f>VLOOKUP(P2329,'Customer List'!B:C,2,)</f>
        <v>Banglore</v>
      </c>
      <c r="W2329" s="56"/>
      <c r="X2329" s="45">
        <v>45908</v>
      </c>
      <c r="Y2329" s="25">
        <f t="shared" si="274"/>
        <v>5</v>
      </c>
      <c r="Z2329" s="25" t="str">
        <f t="shared" si="275"/>
        <v>Wednesday</v>
      </c>
      <c r="AA2329" s="25" t="str">
        <f t="shared" si="276"/>
        <v>Monday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hidden="1" x14ac:dyDescent="0.25">
      <c r="A2330" s="25">
        <f t="shared" si="270"/>
        <v>2329</v>
      </c>
      <c r="B2330" s="25" t="s">
        <v>3329</v>
      </c>
      <c r="C2330" s="45">
        <v>45891</v>
      </c>
      <c r="D2330" s="45">
        <v>45902</v>
      </c>
      <c r="E2330" s="8">
        <v>778</v>
      </c>
      <c r="F2330" s="8">
        <f t="shared" si="271"/>
        <v>68464</v>
      </c>
      <c r="G2330" s="54">
        <f t="shared" si="272"/>
        <v>136928</v>
      </c>
      <c r="H2330" s="25" t="s">
        <v>2767</v>
      </c>
      <c r="I2330" s="25" t="s">
        <v>4156</v>
      </c>
      <c r="J2330" s="25">
        <v>2</v>
      </c>
      <c r="K2330" s="25">
        <v>2</v>
      </c>
      <c r="L2330" s="25">
        <f t="shared" si="273"/>
        <v>0</v>
      </c>
      <c r="M2330" s="25" t="s">
        <v>3568</v>
      </c>
      <c r="N2330" s="45">
        <v>45915</v>
      </c>
      <c r="O2330" s="54">
        <v>287363.03999999998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4"/>
        <v>1</v>
      </c>
      <c r="Z2330" s="25" t="str">
        <f t="shared" si="275"/>
        <v>Monday</v>
      </c>
      <c r="AA2330" s="25" t="str">
        <f t="shared" si="276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hidden="1" x14ac:dyDescent="0.25">
      <c r="A2331" s="25">
        <f t="shared" si="270"/>
        <v>2330</v>
      </c>
      <c r="B2331" s="25" t="s">
        <v>3329</v>
      </c>
      <c r="C2331" s="45">
        <v>45891</v>
      </c>
      <c r="D2331" s="45">
        <v>45902</v>
      </c>
      <c r="E2331" s="8">
        <v>1142</v>
      </c>
      <c r="F2331" s="8">
        <f t="shared" si="271"/>
        <v>100496</v>
      </c>
      <c r="G2331" s="54">
        <f t="shared" si="272"/>
        <v>100496</v>
      </c>
      <c r="H2331" s="25" t="s">
        <v>2768</v>
      </c>
      <c r="I2331" s="25" t="s">
        <v>4173</v>
      </c>
      <c r="J2331" s="25">
        <v>1</v>
      </c>
      <c r="K2331" s="25">
        <v>1</v>
      </c>
      <c r="L2331" s="25">
        <f t="shared" si="273"/>
        <v>0</v>
      </c>
      <c r="M2331" s="25" t="s">
        <v>3568</v>
      </c>
      <c r="N2331" s="45">
        <v>45915</v>
      </c>
      <c r="O2331" s="54">
        <v>210870.72</v>
      </c>
      <c r="P2331" s="25" t="s">
        <v>882</v>
      </c>
      <c r="Q2331" s="25">
        <v>58155694612</v>
      </c>
      <c r="R2331" s="25" t="s">
        <v>41</v>
      </c>
      <c r="S2331" s="3">
        <v>-20</v>
      </c>
      <c r="T2331" s="55" t="s">
        <v>3570</v>
      </c>
      <c r="U2331" s="25" t="s">
        <v>321</v>
      </c>
      <c r="V2331" s="25" t="str">
        <f>VLOOKUP(P2331,'Customer List'!B:C,2,)</f>
        <v>Mumbai</v>
      </c>
      <c r="W2331" s="56"/>
      <c r="X2331" s="45">
        <v>45916</v>
      </c>
      <c r="Y2331" s="25">
        <f t="shared" si="274"/>
        <v>1</v>
      </c>
      <c r="Z2331" s="25" t="str">
        <f t="shared" si="275"/>
        <v>Monday</v>
      </c>
      <c r="AA2331" s="25" t="str">
        <f t="shared" si="276"/>
        <v>Tuesday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hidden="1" x14ac:dyDescent="0.25">
      <c r="A2332" s="25">
        <f t="shared" si="270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71"/>
        <v>17688</v>
      </c>
      <c r="G2332" s="54">
        <f t="shared" si="272"/>
        <v>17688</v>
      </c>
      <c r="H2332" s="25" t="s">
        <v>2769</v>
      </c>
      <c r="I2332" s="25" t="s">
        <v>4174</v>
      </c>
      <c r="J2332" s="25">
        <v>1</v>
      </c>
      <c r="K2332" s="25">
        <v>1</v>
      </c>
      <c r="L2332" s="25">
        <f t="shared" si="273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4"/>
        <v>2</v>
      </c>
      <c r="Z2332" s="25" t="str">
        <f t="shared" si="275"/>
        <v>Saturday</v>
      </c>
      <c r="AA2332" s="25" t="str">
        <f t="shared" si="276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hidden="1" x14ac:dyDescent="0.25">
      <c r="A2333" s="25">
        <f t="shared" si="270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71"/>
        <v>17688</v>
      </c>
      <c r="G2333" s="54">
        <f t="shared" si="272"/>
        <v>17688</v>
      </c>
      <c r="H2333" s="25" t="s">
        <v>2770</v>
      </c>
      <c r="I2333" s="25" t="s">
        <v>4175</v>
      </c>
      <c r="J2333" s="25">
        <v>1</v>
      </c>
      <c r="K2333" s="25">
        <v>1</v>
      </c>
      <c r="L2333" s="25">
        <f t="shared" si="273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4"/>
        <v>2</v>
      </c>
      <c r="Z2333" s="25" t="str">
        <f t="shared" si="275"/>
        <v>Saturday</v>
      </c>
      <c r="AA2333" s="25" t="str">
        <f t="shared" si="276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hidden="1" x14ac:dyDescent="0.25">
      <c r="A2334" s="25">
        <f t="shared" si="270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71"/>
        <v>17688</v>
      </c>
      <c r="G2334" s="54">
        <f t="shared" si="272"/>
        <v>17688</v>
      </c>
      <c r="H2334" s="25" t="s">
        <v>756</v>
      </c>
      <c r="I2334" s="25" t="s">
        <v>4154</v>
      </c>
      <c r="J2334" s="25">
        <v>1</v>
      </c>
      <c r="K2334" s="25">
        <v>1</v>
      </c>
      <c r="L2334" s="25">
        <f t="shared" si="273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4"/>
        <v>2</v>
      </c>
      <c r="Z2334" s="25" t="str">
        <f t="shared" si="275"/>
        <v>Saturday</v>
      </c>
      <c r="AA2334" s="25" t="str">
        <f t="shared" si="276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hidden="1" x14ac:dyDescent="0.25">
      <c r="A2335" s="25">
        <f t="shared" si="270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71"/>
        <v>17688</v>
      </c>
      <c r="G2335" s="54">
        <f t="shared" si="272"/>
        <v>17688</v>
      </c>
      <c r="H2335" s="25" t="s">
        <v>753</v>
      </c>
      <c r="I2335" s="25" t="s">
        <v>4153</v>
      </c>
      <c r="J2335" s="25">
        <v>1</v>
      </c>
      <c r="K2335" s="25">
        <v>1</v>
      </c>
      <c r="L2335" s="25">
        <f t="shared" si="273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4"/>
        <v>2</v>
      </c>
      <c r="Z2335" s="25" t="str">
        <f t="shared" si="275"/>
        <v>Saturday</v>
      </c>
      <c r="AA2335" s="25" t="str">
        <f t="shared" si="276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hidden="1" x14ac:dyDescent="0.25">
      <c r="A2336" s="25">
        <f t="shared" si="270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71"/>
        <v>17688</v>
      </c>
      <c r="G2336" s="54">
        <f t="shared" si="272"/>
        <v>17688</v>
      </c>
      <c r="H2336" s="25" t="s">
        <v>2771</v>
      </c>
      <c r="I2336" s="25" t="s">
        <v>4174</v>
      </c>
      <c r="J2336" s="25">
        <v>1</v>
      </c>
      <c r="K2336" s="25">
        <v>1</v>
      </c>
      <c r="L2336" s="25">
        <f t="shared" si="273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4"/>
        <v>2</v>
      </c>
      <c r="Z2336" s="25" t="str">
        <f t="shared" si="275"/>
        <v>Saturday</v>
      </c>
      <c r="AA2336" s="25" t="str">
        <f t="shared" si="276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hidden="1" x14ac:dyDescent="0.25">
      <c r="A2337" s="25">
        <f t="shared" si="270"/>
        <v>2336</v>
      </c>
      <c r="B2337" s="25" t="s">
        <v>3329</v>
      </c>
      <c r="C2337" s="45">
        <v>45891</v>
      </c>
      <c r="D2337" s="45">
        <v>45902</v>
      </c>
      <c r="E2337" s="8">
        <v>201</v>
      </c>
      <c r="F2337" s="8">
        <f t="shared" si="271"/>
        <v>17688</v>
      </c>
      <c r="G2337" s="54">
        <f t="shared" si="272"/>
        <v>17688</v>
      </c>
      <c r="H2337" s="25" t="s">
        <v>2772</v>
      </c>
      <c r="I2337" s="25" t="s">
        <v>4175</v>
      </c>
      <c r="J2337" s="25">
        <v>1</v>
      </c>
      <c r="K2337" s="25">
        <v>1</v>
      </c>
      <c r="L2337" s="25">
        <f t="shared" si="273"/>
        <v>0</v>
      </c>
      <c r="M2337" s="25" t="s">
        <v>3419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274"/>
        <v>2</v>
      </c>
      <c r="Z2337" s="25" t="str">
        <f t="shared" si="275"/>
        <v>Saturday</v>
      </c>
      <c r="AA2337" s="25" t="str">
        <f t="shared" si="276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hidden="1" x14ac:dyDescent="0.25">
      <c r="A2338" s="25">
        <f t="shared" si="270"/>
        <v>2337</v>
      </c>
      <c r="B2338" s="25" t="s">
        <v>3329</v>
      </c>
      <c r="C2338" s="45">
        <v>45891</v>
      </c>
      <c r="D2338" s="45">
        <v>45902</v>
      </c>
      <c r="E2338" s="8">
        <v>291</v>
      </c>
      <c r="F2338" s="8">
        <f t="shared" si="271"/>
        <v>25608</v>
      </c>
      <c r="G2338" s="54">
        <f t="shared" si="272"/>
        <v>25608</v>
      </c>
      <c r="H2338" s="25" t="s">
        <v>2773</v>
      </c>
      <c r="I2338" s="25" t="s">
        <v>4176</v>
      </c>
      <c r="J2338" s="25">
        <v>1</v>
      </c>
      <c r="K2338" s="25">
        <v>1</v>
      </c>
      <c r="L2338" s="25">
        <f t="shared" si="273"/>
        <v>0</v>
      </c>
      <c r="M2338" s="25" t="s">
        <v>3366</v>
      </c>
      <c r="N2338" s="45">
        <v>45904</v>
      </c>
      <c r="O2338" s="54">
        <v>0</v>
      </c>
      <c r="P2338" s="25" t="s">
        <v>2753</v>
      </c>
      <c r="Q2338" s="25" t="s">
        <v>1131</v>
      </c>
      <c r="R2338" s="25" t="s">
        <v>1131</v>
      </c>
      <c r="S2338" s="3">
        <v>-20</v>
      </c>
      <c r="T2338" s="55" t="s">
        <v>3355</v>
      </c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4"/>
        <v/>
      </c>
      <c r="Z2338" s="25" t="str">
        <f t="shared" si="275"/>
        <v>Thursday</v>
      </c>
      <c r="AA2338" s="25" t="str">
        <f t="shared" si="276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hidden="1" x14ac:dyDescent="0.25">
      <c r="A2339" s="25">
        <f t="shared" si="270"/>
        <v>2338</v>
      </c>
      <c r="B2339" s="25" t="s">
        <v>3329</v>
      </c>
      <c r="C2339" s="45">
        <v>45891</v>
      </c>
      <c r="D2339" s="45">
        <v>45902</v>
      </c>
      <c r="E2339" s="8">
        <v>282</v>
      </c>
      <c r="F2339" s="8">
        <f t="shared" si="271"/>
        <v>24816</v>
      </c>
      <c r="G2339" s="54">
        <f t="shared" si="272"/>
        <v>24816</v>
      </c>
      <c r="H2339" s="25" t="s">
        <v>2774</v>
      </c>
      <c r="I2339" s="25" t="s">
        <v>4177</v>
      </c>
      <c r="J2339" s="25">
        <v>1</v>
      </c>
      <c r="K2339" s="25">
        <v>1</v>
      </c>
      <c r="L2339" s="25">
        <f t="shared" si="273"/>
        <v>0</v>
      </c>
      <c r="M2339" s="25" t="s">
        <v>3336</v>
      </c>
      <c r="N2339" s="45">
        <v>45903</v>
      </c>
      <c r="O2339" s="54">
        <v>34456.25</v>
      </c>
      <c r="P2339" s="25" t="s">
        <v>255</v>
      </c>
      <c r="Q2339" s="25" t="s">
        <v>2078</v>
      </c>
      <c r="R2339" s="25" t="s">
        <v>849</v>
      </c>
      <c r="S2339" s="3">
        <v>-20</v>
      </c>
      <c r="T2339" s="55"/>
      <c r="U2339" s="25" t="s">
        <v>321</v>
      </c>
      <c r="V2339" s="25" t="str">
        <f>VLOOKUP(P2339,'Customer List'!B:C,2,)</f>
        <v>Delhi</v>
      </c>
      <c r="W2339" s="56"/>
      <c r="X2339" s="45"/>
      <c r="Y2339" s="25" t="str">
        <f t="shared" si="274"/>
        <v/>
      </c>
      <c r="Z2339" s="25" t="str">
        <f t="shared" si="275"/>
        <v>Wednesday</v>
      </c>
      <c r="AA2339" s="25" t="str">
        <f t="shared" si="276"/>
        <v/>
      </c>
      <c r="AB2339" s="25" t="str">
        <f>VLOOKUP(U2339,'Currency Sheet'!A:C,3,)</f>
        <v>DOLLAR</v>
      </c>
      <c r="AC2339" s="67" t="str">
        <f>VLOOKUP(P2339,'Customer List'!B:D,3,)</f>
        <v>Local</v>
      </c>
    </row>
    <row r="2340" spans="1:29" hidden="1" x14ac:dyDescent="0.25">
      <c r="A2340" s="25">
        <f t="shared" si="270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71"/>
        <v>4840</v>
      </c>
      <c r="G2340" s="54">
        <f t="shared" si="272"/>
        <v>4840</v>
      </c>
      <c r="H2340" s="25" t="s">
        <v>2775</v>
      </c>
      <c r="I2340" s="25" t="s">
        <v>4178</v>
      </c>
      <c r="J2340" s="25">
        <v>1</v>
      </c>
      <c r="K2340" s="25">
        <v>1</v>
      </c>
      <c r="L2340" s="25">
        <f t="shared" si="273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4"/>
        <v>5</v>
      </c>
      <c r="Z2340" s="25" t="str">
        <f t="shared" si="275"/>
        <v>Wednesday</v>
      </c>
      <c r="AA2340" s="25" t="str">
        <f t="shared" si="276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hidden="1" x14ac:dyDescent="0.25">
      <c r="A2341" s="25">
        <f t="shared" si="270"/>
        <v>2340</v>
      </c>
      <c r="B2341" s="25" t="s">
        <v>3329</v>
      </c>
      <c r="C2341" s="45">
        <v>45891</v>
      </c>
      <c r="D2341" s="45">
        <v>45902</v>
      </c>
      <c r="E2341" s="8">
        <v>55</v>
      </c>
      <c r="F2341" s="8">
        <f t="shared" si="271"/>
        <v>4840</v>
      </c>
      <c r="G2341" s="54">
        <f t="shared" si="272"/>
        <v>4840</v>
      </c>
      <c r="H2341" s="25" t="s">
        <v>2776</v>
      </c>
      <c r="I2341" s="25" t="s">
        <v>4696</v>
      </c>
      <c r="J2341" s="25">
        <v>1</v>
      </c>
      <c r="K2341" s="25">
        <v>1</v>
      </c>
      <c r="L2341" s="25">
        <f t="shared" si="273"/>
        <v>0</v>
      </c>
      <c r="M2341" s="25" t="s">
        <v>3332</v>
      </c>
      <c r="N2341" s="45">
        <v>45903</v>
      </c>
      <c r="O2341" s="54">
        <v>8295</v>
      </c>
      <c r="P2341" s="25" t="s">
        <v>166</v>
      </c>
      <c r="Q2341" s="25">
        <v>58155187565</v>
      </c>
      <c r="R2341" s="25" t="s">
        <v>41</v>
      </c>
      <c r="S2341" s="3">
        <v>-20</v>
      </c>
      <c r="T2341" s="55"/>
      <c r="U2341" s="25" t="s">
        <v>321</v>
      </c>
      <c r="V2341" s="25" t="str">
        <f>VLOOKUP(P2341,'Customer List'!B:C,2,)</f>
        <v>Lucknow</v>
      </c>
      <c r="W2341" s="56"/>
      <c r="X2341" s="45">
        <v>45908</v>
      </c>
      <c r="Y2341" s="25">
        <f t="shared" si="274"/>
        <v>5</v>
      </c>
      <c r="Z2341" s="25" t="str">
        <f t="shared" si="275"/>
        <v>Wednesday</v>
      </c>
      <c r="AA2341" s="25" t="str">
        <f t="shared" si="276"/>
        <v>Monday</v>
      </c>
      <c r="AB2341" s="25" t="str">
        <f>VLOOKUP(U2341,'Currency Sheet'!A:C,3,)</f>
        <v>DOLLAR</v>
      </c>
      <c r="AC2341" s="67" t="str">
        <f>VLOOKUP(P2341,'Customer List'!B:D,3,)</f>
        <v>OutStation</v>
      </c>
    </row>
    <row r="2342" spans="1:29" hidden="1" x14ac:dyDescent="0.25">
      <c r="A2342" s="25">
        <f t="shared" si="270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71"/>
        <v>34584</v>
      </c>
      <c r="G2342" s="54">
        <f t="shared" si="272"/>
        <v>34584</v>
      </c>
      <c r="H2342" s="25" t="s">
        <v>2777</v>
      </c>
      <c r="I2342" s="25" t="s">
        <v>4179</v>
      </c>
      <c r="J2342" s="25">
        <v>1</v>
      </c>
      <c r="K2342" s="25">
        <v>1</v>
      </c>
      <c r="L2342" s="25">
        <f t="shared" si="273"/>
        <v>0</v>
      </c>
      <c r="M2342" s="25" t="s">
        <v>3335</v>
      </c>
      <c r="N2342" s="45">
        <v>45903</v>
      </c>
      <c r="O2342" s="54">
        <v>45381.5</v>
      </c>
      <c r="P2342" s="25" t="s">
        <v>255</v>
      </c>
      <c r="Q2342" s="25" t="s">
        <v>2078</v>
      </c>
      <c r="R2342" s="25" t="s">
        <v>849</v>
      </c>
      <c r="S2342" s="3">
        <v>4</v>
      </c>
      <c r="T2342" s="55"/>
      <c r="U2342" s="25" t="s">
        <v>321</v>
      </c>
      <c r="V2342" s="25" t="str">
        <f>VLOOKUP(P2342,'Customer List'!B:C,2,)</f>
        <v>Delhi</v>
      </c>
      <c r="W2342" s="56"/>
      <c r="X2342" s="45"/>
      <c r="Y2342" s="25" t="str">
        <f t="shared" si="274"/>
        <v/>
      </c>
      <c r="Z2342" s="25" t="str">
        <f t="shared" si="275"/>
        <v>Wednesday</v>
      </c>
      <c r="AA2342" s="25" t="str">
        <f t="shared" si="276"/>
        <v/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hidden="1" x14ac:dyDescent="0.25">
      <c r="A2343" s="25">
        <f t="shared" si="270"/>
        <v>2342</v>
      </c>
      <c r="B2343" s="25" t="s">
        <v>3329</v>
      </c>
      <c r="C2343" s="45">
        <v>45891</v>
      </c>
      <c r="D2343" s="45">
        <v>45902</v>
      </c>
      <c r="E2343" s="8">
        <v>393</v>
      </c>
      <c r="F2343" s="8">
        <f t="shared" si="271"/>
        <v>34584</v>
      </c>
      <c r="G2343" s="54">
        <f t="shared" si="272"/>
        <v>69168</v>
      </c>
      <c r="H2343" s="25" t="s">
        <v>365</v>
      </c>
      <c r="I2343" s="25" t="s">
        <v>4157</v>
      </c>
      <c r="J2343" s="25">
        <v>2</v>
      </c>
      <c r="K2343" s="25">
        <v>2</v>
      </c>
      <c r="L2343" s="25">
        <f t="shared" si="273"/>
        <v>0</v>
      </c>
      <c r="M2343" s="25" t="s">
        <v>3415</v>
      </c>
      <c r="N2343" s="45">
        <v>45908</v>
      </c>
      <c r="O2343" s="54">
        <v>90763</v>
      </c>
      <c r="P2343" s="25" t="s">
        <v>2520</v>
      </c>
      <c r="Q2343" s="25" t="s">
        <v>3407</v>
      </c>
      <c r="R2343" s="25" t="s">
        <v>41</v>
      </c>
      <c r="S2343" s="3">
        <v>4</v>
      </c>
      <c r="T2343" s="55"/>
      <c r="U2343" s="25" t="s">
        <v>321</v>
      </c>
      <c r="V2343" s="25" t="str">
        <f>VLOOKUP(P2343,'Customer List'!B:C,2,)</f>
        <v>MOHALI (PUNJAB)</v>
      </c>
      <c r="W2343" s="56"/>
      <c r="X2343" s="45">
        <v>45909</v>
      </c>
      <c r="Y2343" s="25">
        <f t="shared" si="274"/>
        <v>1</v>
      </c>
      <c r="Z2343" s="25" t="str">
        <f t="shared" si="275"/>
        <v>Monday</v>
      </c>
      <c r="AA2343" s="25" t="str">
        <f t="shared" si="276"/>
        <v>Tuesday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hidden="1" x14ac:dyDescent="0.25">
      <c r="A2344" s="25">
        <f t="shared" si="270"/>
        <v>2343</v>
      </c>
      <c r="B2344" s="25" t="s">
        <v>3329</v>
      </c>
      <c r="C2344" s="45">
        <v>45891</v>
      </c>
      <c r="D2344" s="45">
        <v>45902</v>
      </c>
      <c r="E2344" s="8">
        <v>237</v>
      </c>
      <c r="F2344" s="8">
        <f t="shared" si="271"/>
        <v>20856</v>
      </c>
      <c r="G2344" s="54">
        <f t="shared" si="272"/>
        <v>20856</v>
      </c>
      <c r="H2344" s="25" t="s">
        <v>322</v>
      </c>
      <c r="I2344" s="25" t="s">
        <v>4158</v>
      </c>
      <c r="J2344" s="25">
        <v>1</v>
      </c>
      <c r="K2344" s="25">
        <v>1</v>
      </c>
      <c r="L2344" s="25">
        <f t="shared" si="273"/>
        <v>0</v>
      </c>
      <c r="M2344" s="25" t="s">
        <v>3339</v>
      </c>
      <c r="N2344" s="45">
        <v>45903</v>
      </c>
      <c r="O2344" s="54">
        <v>28899</v>
      </c>
      <c r="P2344" s="25" t="s">
        <v>43</v>
      </c>
      <c r="Q2344" s="25" t="s">
        <v>2078</v>
      </c>
      <c r="R2344" s="25" t="s">
        <v>638</v>
      </c>
      <c r="S2344" s="3">
        <v>4</v>
      </c>
      <c r="T2344" s="55"/>
      <c r="U2344" s="25" t="s">
        <v>321</v>
      </c>
      <c r="V2344" s="25" t="str">
        <f>VLOOKUP(P2344,'Customer List'!B:C,2,)</f>
        <v>Faridabad</v>
      </c>
      <c r="W2344" s="56"/>
      <c r="X2344" s="45"/>
      <c r="Y2344" s="25" t="str">
        <f t="shared" si="274"/>
        <v/>
      </c>
      <c r="Z2344" s="25" t="str">
        <f t="shared" si="275"/>
        <v>Wednesday</v>
      </c>
      <c r="AA2344" s="25" t="str">
        <f t="shared" si="276"/>
        <v/>
      </c>
      <c r="AB2344" s="25" t="str">
        <f>VLOOKUP(U2344,'Currency Sheet'!A:C,3,)</f>
        <v>DOLLAR</v>
      </c>
      <c r="AC2344" s="67" t="str">
        <f>VLOOKUP(P2344,'Customer List'!B:D,3,)</f>
        <v>Local</v>
      </c>
    </row>
    <row r="2345" spans="1:29" hidden="1" x14ac:dyDescent="0.25">
      <c r="A2345" s="25">
        <f t="shared" si="270"/>
        <v>2344</v>
      </c>
      <c r="B2345" s="25" t="s">
        <v>3344</v>
      </c>
      <c r="C2345" s="45">
        <v>45898</v>
      </c>
      <c r="D2345" s="45">
        <v>45903</v>
      </c>
      <c r="E2345" s="8">
        <v>53.9</v>
      </c>
      <c r="F2345" s="8">
        <f t="shared" si="271"/>
        <v>4743.2</v>
      </c>
      <c r="G2345" s="54">
        <f t="shared" si="272"/>
        <v>4743.2</v>
      </c>
      <c r="H2345" s="25">
        <v>100236</v>
      </c>
      <c r="I2345" s="25" t="s">
        <v>3753</v>
      </c>
      <c r="J2345" s="25">
        <v>1</v>
      </c>
      <c r="K2345" s="25">
        <v>1</v>
      </c>
      <c r="L2345" s="25">
        <f t="shared" si="273"/>
        <v>0</v>
      </c>
      <c r="M2345" s="25" t="s">
        <v>3379</v>
      </c>
      <c r="N2345" s="45">
        <v>45906</v>
      </c>
      <c r="O2345" s="54">
        <v>6872.25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4"/>
        <v>4</v>
      </c>
      <c r="Z2345" s="25" t="str">
        <f t="shared" si="275"/>
        <v>Saturday</v>
      </c>
      <c r="AA2345" s="25" t="str">
        <f t="shared" si="276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hidden="1" x14ac:dyDescent="0.25">
      <c r="A2346" s="25">
        <f t="shared" si="270"/>
        <v>2345</v>
      </c>
      <c r="B2346" s="25" t="s">
        <v>3344</v>
      </c>
      <c r="C2346" s="45">
        <v>45898</v>
      </c>
      <c r="D2346" s="45">
        <v>45903</v>
      </c>
      <c r="E2346" s="8">
        <v>181.5</v>
      </c>
      <c r="F2346" s="8">
        <f t="shared" si="271"/>
        <v>15972</v>
      </c>
      <c r="G2346" s="54">
        <f t="shared" si="272"/>
        <v>15972</v>
      </c>
      <c r="H2346" s="25">
        <v>100443</v>
      </c>
      <c r="I2346" s="25" t="s">
        <v>3754</v>
      </c>
      <c r="J2346" s="25">
        <v>1</v>
      </c>
      <c r="K2346" s="25">
        <v>1</v>
      </c>
      <c r="L2346" s="25">
        <f t="shared" si="273"/>
        <v>0</v>
      </c>
      <c r="M2346" s="25" t="s">
        <v>3379</v>
      </c>
      <c r="N2346" s="45">
        <v>45906</v>
      </c>
      <c r="O2346" s="54">
        <v>21598.5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4"/>
        <v>4</v>
      </c>
      <c r="Z2346" s="25" t="str">
        <f t="shared" si="275"/>
        <v>Saturday</v>
      </c>
      <c r="AA2346" s="25" t="str">
        <f t="shared" si="276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hidden="1" x14ac:dyDescent="0.25">
      <c r="A2347" s="25">
        <f t="shared" si="270"/>
        <v>2346</v>
      </c>
      <c r="B2347" s="25" t="s">
        <v>3344</v>
      </c>
      <c r="C2347" s="45">
        <v>45898</v>
      </c>
      <c r="D2347" s="45">
        <v>45903</v>
      </c>
      <c r="E2347" s="8">
        <v>25.9</v>
      </c>
      <c r="F2347" s="8">
        <f t="shared" si="271"/>
        <v>2279.1999999999998</v>
      </c>
      <c r="G2347" s="54">
        <f t="shared" si="272"/>
        <v>2279.1999999999998</v>
      </c>
      <c r="H2347" s="25">
        <v>100707</v>
      </c>
      <c r="I2347" s="25" t="s">
        <v>3755</v>
      </c>
      <c r="J2347" s="25">
        <v>1</v>
      </c>
      <c r="K2347" s="25">
        <v>1</v>
      </c>
      <c r="L2347" s="25">
        <f t="shared" si="273"/>
        <v>0</v>
      </c>
      <c r="M2347" s="25" t="s">
        <v>3379</v>
      </c>
      <c r="N2347" s="45">
        <v>45906</v>
      </c>
      <c r="O2347" s="54">
        <v>3302.25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4"/>
        <v>4</v>
      </c>
      <c r="Z2347" s="25" t="str">
        <f t="shared" si="275"/>
        <v>Saturday</v>
      </c>
      <c r="AA2347" s="25" t="str">
        <f t="shared" si="276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hidden="1" x14ac:dyDescent="0.25">
      <c r="A2348" s="25">
        <f t="shared" si="270"/>
        <v>2347</v>
      </c>
      <c r="B2348" s="25" t="s">
        <v>3344</v>
      </c>
      <c r="C2348" s="45">
        <v>45898</v>
      </c>
      <c r="D2348" s="45">
        <v>45903</v>
      </c>
      <c r="E2348" s="8">
        <v>95.2</v>
      </c>
      <c r="F2348" s="8">
        <f t="shared" si="271"/>
        <v>8377.6</v>
      </c>
      <c r="G2348" s="54">
        <f t="shared" si="272"/>
        <v>8377.6</v>
      </c>
      <c r="H2348" s="25">
        <v>101837</v>
      </c>
      <c r="I2348" s="25" t="s">
        <v>3756</v>
      </c>
      <c r="J2348" s="25">
        <v>1</v>
      </c>
      <c r="K2348" s="25">
        <v>1</v>
      </c>
      <c r="L2348" s="25">
        <f t="shared" si="273"/>
        <v>0</v>
      </c>
      <c r="M2348" s="25" t="s">
        <v>3379</v>
      </c>
      <c r="N2348" s="45">
        <v>45906</v>
      </c>
      <c r="O2348" s="54">
        <v>12138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4"/>
        <v>4</v>
      </c>
      <c r="Z2348" s="25" t="str">
        <f t="shared" si="275"/>
        <v>Saturday</v>
      </c>
      <c r="AA2348" s="25" t="str">
        <f t="shared" si="276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hidden="1" x14ac:dyDescent="0.25">
      <c r="A2349" s="25">
        <f t="shared" si="270"/>
        <v>2348</v>
      </c>
      <c r="B2349" s="25" t="s">
        <v>3344</v>
      </c>
      <c r="C2349" s="45">
        <v>45898</v>
      </c>
      <c r="D2349" s="45">
        <v>45903</v>
      </c>
      <c r="E2349" s="8">
        <v>71.400000000000006</v>
      </c>
      <c r="F2349" s="8">
        <f t="shared" si="271"/>
        <v>6283.2000000000007</v>
      </c>
      <c r="G2349" s="54">
        <f t="shared" si="272"/>
        <v>6283.2000000000007</v>
      </c>
      <c r="H2349" s="25">
        <v>103083</v>
      </c>
      <c r="I2349" s="25" t="s">
        <v>3757</v>
      </c>
      <c r="J2349" s="25">
        <v>1</v>
      </c>
      <c r="K2349" s="25">
        <v>1</v>
      </c>
      <c r="L2349" s="25">
        <f t="shared" si="273"/>
        <v>0</v>
      </c>
      <c r="M2349" s="25" t="s">
        <v>3379</v>
      </c>
      <c r="N2349" s="45">
        <v>45906</v>
      </c>
      <c r="O2349" s="54">
        <v>9103.5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4"/>
        <v>4</v>
      </c>
      <c r="Z2349" s="25" t="str">
        <f t="shared" si="275"/>
        <v>Saturday</v>
      </c>
      <c r="AA2349" s="25" t="str">
        <f t="shared" si="276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hidden="1" x14ac:dyDescent="0.25">
      <c r="A2350" s="25">
        <f t="shared" si="270"/>
        <v>2349</v>
      </c>
      <c r="B2350" s="25" t="s">
        <v>3344</v>
      </c>
      <c r="C2350" s="45">
        <v>45898</v>
      </c>
      <c r="D2350" s="45">
        <v>45903</v>
      </c>
      <c r="E2350" s="8">
        <v>70.7</v>
      </c>
      <c r="F2350" s="8">
        <f t="shared" si="271"/>
        <v>6221.6</v>
      </c>
      <c r="G2350" s="54">
        <f t="shared" si="272"/>
        <v>6221.6</v>
      </c>
      <c r="H2350" s="25">
        <v>104419</v>
      </c>
      <c r="I2350" s="25" t="s">
        <v>3758</v>
      </c>
      <c r="J2350" s="25">
        <v>1</v>
      </c>
      <c r="K2350" s="25">
        <v>1</v>
      </c>
      <c r="L2350" s="25">
        <f t="shared" si="273"/>
        <v>0</v>
      </c>
      <c r="M2350" s="25" t="s">
        <v>3379</v>
      </c>
      <c r="N2350" s="45">
        <v>45906</v>
      </c>
      <c r="O2350" s="54">
        <v>9014.25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4"/>
        <v>4</v>
      </c>
      <c r="Z2350" s="25" t="str">
        <f t="shared" si="275"/>
        <v>Saturday</v>
      </c>
      <c r="AA2350" s="25" t="str">
        <f t="shared" si="276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hidden="1" x14ac:dyDescent="0.25">
      <c r="A2351" s="25">
        <f t="shared" si="270"/>
        <v>2350</v>
      </c>
      <c r="B2351" s="25" t="s">
        <v>3344</v>
      </c>
      <c r="C2351" s="45">
        <v>45898</v>
      </c>
      <c r="D2351" s="45">
        <v>45903</v>
      </c>
      <c r="E2351" s="8">
        <v>71.400000000000006</v>
      </c>
      <c r="F2351" s="8">
        <f t="shared" si="271"/>
        <v>6283.2000000000007</v>
      </c>
      <c r="G2351" s="54">
        <f t="shared" si="272"/>
        <v>6283.2000000000007</v>
      </c>
      <c r="H2351" s="25">
        <v>107675</v>
      </c>
      <c r="I2351" s="25" t="s">
        <v>3759</v>
      </c>
      <c r="J2351" s="25">
        <v>1</v>
      </c>
      <c r="K2351" s="25">
        <v>1</v>
      </c>
      <c r="L2351" s="25">
        <f t="shared" si="273"/>
        <v>0</v>
      </c>
      <c r="M2351" s="25" t="s">
        <v>3379</v>
      </c>
      <c r="N2351" s="45">
        <v>45906</v>
      </c>
      <c r="O2351" s="54">
        <v>9103.5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4"/>
        <v>4</v>
      </c>
      <c r="Z2351" s="25" t="str">
        <f t="shared" si="275"/>
        <v>Saturday</v>
      </c>
      <c r="AA2351" s="25" t="str">
        <f t="shared" si="276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hidden="1" x14ac:dyDescent="0.25">
      <c r="A2352" s="25">
        <f t="shared" si="270"/>
        <v>2351</v>
      </c>
      <c r="B2352" s="25" t="s">
        <v>3344</v>
      </c>
      <c r="C2352" s="45">
        <v>45898</v>
      </c>
      <c r="D2352" s="45">
        <v>45903</v>
      </c>
      <c r="E2352" s="8">
        <v>85.4</v>
      </c>
      <c r="F2352" s="8">
        <f t="shared" si="271"/>
        <v>7515.2000000000007</v>
      </c>
      <c r="G2352" s="54">
        <f t="shared" si="272"/>
        <v>7515.2000000000007</v>
      </c>
      <c r="H2352" s="25">
        <v>113603</v>
      </c>
      <c r="I2352" s="25" t="s">
        <v>3760</v>
      </c>
      <c r="J2352" s="25">
        <v>1</v>
      </c>
      <c r="K2352" s="25">
        <v>1</v>
      </c>
      <c r="L2352" s="25">
        <f t="shared" si="273"/>
        <v>0</v>
      </c>
      <c r="M2352" s="25" t="s">
        <v>3379</v>
      </c>
      <c r="N2352" s="45">
        <v>45906</v>
      </c>
      <c r="O2352" s="54">
        <v>10888.5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4"/>
        <v>4</v>
      </c>
      <c r="Z2352" s="25" t="str">
        <f t="shared" si="275"/>
        <v>Saturday</v>
      </c>
      <c r="AA2352" s="25" t="str">
        <f t="shared" si="276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hidden="1" x14ac:dyDescent="0.25">
      <c r="A2353" s="25">
        <f t="shared" si="270"/>
        <v>2352</v>
      </c>
      <c r="B2353" s="25" t="s">
        <v>3344</v>
      </c>
      <c r="C2353" s="45">
        <v>45898</v>
      </c>
      <c r="D2353" s="45">
        <v>45903</v>
      </c>
      <c r="E2353" s="8">
        <v>259</v>
      </c>
      <c r="F2353" s="8">
        <f t="shared" si="271"/>
        <v>22792</v>
      </c>
      <c r="G2353" s="54">
        <f t="shared" si="272"/>
        <v>22792</v>
      </c>
      <c r="H2353" s="25">
        <v>126408</v>
      </c>
      <c r="I2353" s="25" t="s">
        <v>3761</v>
      </c>
      <c r="J2353" s="25">
        <v>1</v>
      </c>
      <c r="K2353" s="25">
        <v>1</v>
      </c>
      <c r="L2353" s="25">
        <f t="shared" si="273"/>
        <v>0</v>
      </c>
      <c r="M2353" s="25" t="s">
        <v>3379</v>
      </c>
      <c r="N2353" s="45">
        <v>45906</v>
      </c>
      <c r="O2353" s="54">
        <v>33022.5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274"/>
        <v>4</v>
      </c>
      <c r="Z2353" s="25" t="str">
        <f t="shared" si="275"/>
        <v>Saturday</v>
      </c>
      <c r="AA2353" s="25" t="str">
        <f t="shared" si="276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hidden="1" x14ac:dyDescent="0.25">
      <c r="A2354" s="25">
        <f t="shared" si="270"/>
        <v>2353</v>
      </c>
      <c r="B2354" s="25" t="s">
        <v>3344</v>
      </c>
      <c r="C2354" s="45">
        <v>45898</v>
      </c>
      <c r="D2354" s="45">
        <v>45903</v>
      </c>
      <c r="E2354" s="8">
        <v>35</v>
      </c>
      <c r="F2354" s="8">
        <f t="shared" si="271"/>
        <v>3080</v>
      </c>
      <c r="G2354" s="54">
        <f t="shared" si="272"/>
        <v>3080</v>
      </c>
      <c r="H2354" s="25">
        <v>300406</v>
      </c>
      <c r="I2354" s="25" t="s">
        <v>3762</v>
      </c>
      <c r="J2354" s="25">
        <v>1</v>
      </c>
      <c r="K2354" s="25">
        <v>1</v>
      </c>
      <c r="L2354" s="25">
        <f t="shared" si="273"/>
        <v>0</v>
      </c>
      <c r="M2354" s="25" t="s">
        <v>3434</v>
      </c>
      <c r="N2354" s="45">
        <v>45909</v>
      </c>
      <c r="O2354" s="54">
        <v>4800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4"/>
        <v/>
      </c>
      <c r="Z2354" s="25" t="str">
        <f t="shared" si="275"/>
        <v>Tuesday</v>
      </c>
      <c r="AA2354" s="25" t="str">
        <f t="shared" si="276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hidden="1" x14ac:dyDescent="0.25">
      <c r="A2355" s="25">
        <f t="shared" si="270"/>
        <v>2354</v>
      </c>
      <c r="B2355" s="25" t="s">
        <v>3344</v>
      </c>
      <c r="C2355" s="45">
        <v>45898</v>
      </c>
      <c r="D2355" s="45">
        <v>45903</v>
      </c>
      <c r="E2355" s="8">
        <v>204.4</v>
      </c>
      <c r="F2355" s="8">
        <f t="shared" si="271"/>
        <v>17987.2</v>
      </c>
      <c r="G2355" s="54">
        <f t="shared" si="272"/>
        <v>17987.2</v>
      </c>
      <c r="H2355" s="25">
        <v>300518</v>
      </c>
      <c r="I2355" s="25" t="s">
        <v>3763</v>
      </c>
      <c r="J2355" s="25">
        <v>1</v>
      </c>
      <c r="K2355" s="25">
        <v>1</v>
      </c>
      <c r="L2355" s="25">
        <f t="shared" si="273"/>
        <v>0</v>
      </c>
      <c r="M2355" s="25" t="s">
        <v>3434</v>
      </c>
      <c r="N2355" s="45">
        <v>45909</v>
      </c>
      <c r="O2355" s="54">
        <v>28032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4"/>
        <v/>
      </c>
      <c r="Z2355" s="25" t="str">
        <f t="shared" si="275"/>
        <v>Tuesday</v>
      </c>
      <c r="AA2355" s="25" t="str">
        <f t="shared" si="276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hidden="1" x14ac:dyDescent="0.25">
      <c r="A2356" s="25">
        <f t="shared" si="270"/>
        <v>2355</v>
      </c>
      <c r="B2356" s="25" t="s">
        <v>3344</v>
      </c>
      <c r="C2356" s="45">
        <v>45898</v>
      </c>
      <c r="D2356" s="45">
        <v>45903</v>
      </c>
      <c r="E2356" s="8">
        <v>293.25</v>
      </c>
      <c r="F2356" s="8">
        <f t="shared" si="271"/>
        <v>25806</v>
      </c>
      <c r="G2356" s="54">
        <f t="shared" si="272"/>
        <v>25806</v>
      </c>
      <c r="H2356" s="25">
        <v>302242</v>
      </c>
      <c r="I2356" s="25" t="s">
        <v>3764</v>
      </c>
      <c r="J2356" s="25">
        <v>1</v>
      </c>
      <c r="K2356" s="25">
        <v>1</v>
      </c>
      <c r="L2356" s="25">
        <f t="shared" si="273"/>
        <v>0</v>
      </c>
      <c r="M2356" s="25" t="s">
        <v>3434</v>
      </c>
      <c r="N2356" s="45">
        <v>45909</v>
      </c>
      <c r="O2356" s="54">
        <v>37536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4"/>
        <v/>
      </c>
      <c r="Z2356" s="25" t="str">
        <f t="shared" si="275"/>
        <v>Tuesday</v>
      </c>
      <c r="AA2356" s="25" t="str">
        <f t="shared" si="276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hidden="1" x14ac:dyDescent="0.25">
      <c r="A2357" s="25">
        <f t="shared" ref="A2357:A2420" si="277">A2356+1</f>
        <v>2356</v>
      </c>
      <c r="B2357" s="25" t="s">
        <v>3344</v>
      </c>
      <c r="C2357" s="45">
        <v>45898</v>
      </c>
      <c r="D2357" s="45">
        <v>45903</v>
      </c>
      <c r="E2357" s="8">
        <v>285.75</v>
      </c>
      <c r="F2357" s="8">
        <f t="shared" ref="F2357:F2420" si="278">IF(AB2357="DOLLAR",E2357*88,E2357)</f>
        <v>25146</v>
      </c>
      <c r="G2357" s="54">
        <f t="shared" ref="G2357:G2420" si="279">F2357*J2357</f>
        <v>25146</v>
      </c>
      <c r="H2357" s="25">
        <v>302330</v>
      </c>
      <c r="I2357" s="25" t="s">
        <v>3765</v>
      </c>
      <c r="J2357" s="25">
        <v>1</v>
      </c>
      <c r="K2357" s="25">
        <v>1</v>
      </c>
      <c r="L2357" s="25">
        <f t="shared" ref="L2357:L2420" si="280">J2357-K2357</f>
        <v>0</v>
      </c>
      <c r="M2357" s="25" t="s">
        <v>3434</v>
      </c>
      <c r="N2357" s="45">
        <v>45909</v>
      </c>
      <c r="O2357" s="54">
        <v>36576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4"/>
        <v/>
      </c>
      <c r="Z2357" s="25" t="str">
        <f t="shared" si="275"/>
        <v>Tuesday</v>
      </c>
      <c r="AA2357" s="25" t="str">
        <f t="shared" si="276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hidden="1" x14ac:dyDescent="0.25">
      <c r="A2358" s="25">
        <f t="shared" si="277"/>
        <v>2357</v>
      </c>
      <c r="B2358" s="25" t="s">
        <v>3344</v>
      </c>
      <c r="C2358" s="45">
        <v>45898</v>
      </c>
      <c r="D2358" s="45">
        <v>45903</v>
      </c>
      <c r="E2358" s="8">
        <v>77</v>
      </c>
      <c r="F2358" s="8">
        <f t="shared" si="278"/>
        <v>6776</v>
      </c>
      <c r="G2358" s="54">
        <f t="shared" si="279"/>
        <v>6776</v>
      </c>
      <c r="H2358" s="25">
        <v>302610</v>
      </c>
      <c r="I2358" s="25" t="s">
        <v>3766</v>
      </c>
      <c r="J2358" s="25">
        <v>1</v>
      </c>
      <c r="K2358" s="25">
        <v>1</v>
      </c>
      <c r="L2358" s="25">
        <f t="shared" si="280"/>
        <v>0</v>
      </c>
      <c r="M2358" s="25" t="s">
        <v>3434</v>
      </c>
      <c r="N2358" s="45">
        <v>45909</v>
      </c>
      <c r="O2358" s="54">
        <v>10560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ref="Y2358:Y2421" si="281">IF(X2358="", "", X2358-N2358)</f>
        <v/>
      </c>
      <c r="Z2358" s="25" t="str">
        <f t="shared" ref="Z2358:Z2421" si="282">IF(N2358="", "", TEXT(N2358, "dddd"))</f>
        <v>Tuesday</v>
      </c>
      <c r="AA2358" s="25" t="str">
        <f t="shared" ref="AA2358:AA2421" si="283">IF(X2358="", "", TEXT(X2358, "dddd"))</f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hidden="1" x14ac:dyDescent="0.25">
      <c r="A2359" s="25">
        <f t="shared" si="277"/>
        <v>2358</v>
      </c>
      <c r="B2359" s="25" t="s">
        <v>3344</v>
      </c>
      <c r="C2359" s="45">
        <v>45898</v>
      </c>
      <c r="D2359" s="45">
        <v>45903</v>
      </c>
      <c r="E2359" s="8">
        <v>176.4</v>
      </c>
      <c r="F2359" s="8">
        <f t="shared" si="278"/>
        <v>15523.2</v>
      </c>
      <c r="G2359" s="54">
        <f t="shared" si="279"/>
        <v>15523.2</v>
      </c>
      <c r="H2359" s="25">
        <v>303706</v>
      </c>
      <c r="I2359" s="25" t="s">
        <v>3767</v>
      </c>
      <c r="J2359" s="25">
        <v>1</v>
      </c>
      <c r="K2359" s="25">
        <v>1</v>
      </c>
      <c r="L2359" s="25">
        <f t="shared" si="280"/>
        <v>0</v>
      </c>
      <c r="M2359" s="25" t="s">
        <v>3382</v>
      </c>
      <c r="N2359" s="45">
        <v>45906</v>
      </c>
      <c r="O2359" s="54">
        <v>27342</v>
      </c>
      <c r="P2359" s="25" t="s">
        <v>3342</v>
      </c>
      <c r="Q2359" s="25">
        <v>58155323424</v>
      </c>
      <c r="R2359" s="25" t="s">
        <v>41</v>
      </c>
      <c r="S2359" s="3">
        <v>4</v>
      </c>
      <c r="T2359" s="55"/>
      <c r="U2359" s="25" t="s">
        <v>19</v>
      </c>
      <c r="V2359" s="25" t="str">
        <f>VLOOKUP(P2359,'Customer List'!B:C,2,)</f>
        <v>Tamilnadu</v>
      </c>
      <c r="W2359" s="56"/>
      <c r="X2359" s="45">
        <v>45908</v>
      </c>
      <c r="Y2359" s="25">
        <f t="shared" si="281"/>
        <v>2</v>
      </c>
      <c r="Z2359" s="25" t="str">
        <f t="shared" si="282"/>
        <v>Saturday</v>
      </c>
      <c r="AA2359" s="25" t="str">
        <f t="shared" si="283"/>
        <v>Monday</v>
      </c>
      <c r="AB2359" s="25" t="str">
        <f>VLOOKUP(U2359,'Currency Sheet'!A:C,3,)</f>
        <v>DOLLAR</v>
      </c>
      <c r="AC2359" s="67" t="str">
        <f>VLOOKUP(P2359,'Customer List'!B:D,3,)</f>
        <v>OutStation</v>
      </c>
    </row>
    <row r="2360" spans="1:29" hidden="1" x14ac:dyDescent="0.25">
      <c r="A2360" s="25">
        <f t="shared" si="277"/>
        <v>2359</v>
      </c>
      <c r="B2360" s="25" t="s">
        <v>3344</v>
      </c>
      <c r="C2360" s="45">
        <v>45898</v>
      </c>
      <c r="D2360" s="45">
        <v>45903</v>
      </c>
      <c r="E2360" s="8">
        <v>183.4</v>
      </c>
      <c r="F2360" s="8">
        <f t="shared" si="278"/>
        <v>16139.2</v>
      </c>
      <c r="G2360" s="54">
        <f t="shared" si="279"/>
        <v>16139.2</v>
      </c>
      <c r="H2360" s="25">
        <v>311106</v>
      </c>
      <c r="I2360" s="25" t="s">
        <v>3768</v>
      </c>
      <c r="J2360" s="25">
        <v>1</v>
      </c>
      <c r="K2360" s="25">
        <v>1</v>
      </c>
      <c r="L2360" s="25">
        <f t="shared" si="280"/>
        <v>0</v>
      </c>
      <c r="M2360" s="25" t="s">
        <v>3434</v>
      </c>
      <c r="N2360" s="45">
        <v>45909</v>
      </c>
      <c r="O2360" s="54">
        <v>25152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81"/>
        <v/>
      </c>
      <c r="Z2360" s="25" t="str">
        <f t="shared" si="282"/>
        <v>Tuesday</v>
      </c>
      <c r="AA2360" s="25" t="str">
        <f t="shared" si="283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hidden="1" x14ac:dyDescent="0.25">
      <c r="A2361" s="25">
        <f t="shared" si="277"/>
        <v>2360</v>
      </c>
      <c r="B2361" s="25" t="s">
        <v>3344</v>
      </c>
      <c r="C2361" s="45">
        <v>45898</v>
      </c>
      <c r="D2361" s="45">
        <v>45903</v>
      </c>
      <c r="E2361" s="8">
        <v>263.89999999999998</v>
      </c>
      <c r="F2361" s="8">
        <f t="shared" si="278"/>
        <v>23223.199999999997</v>
      </c>
      <c r="G2361" s="54">
        <f t="shared" si="279"/>
        <v>23223.199999999997</v>
      </c>
      <c r="H2361" s="25">
        <v>320208</v>
      </c>
      <c r="I2361" s="25" t="s">
        <v>3769</v>
      </c>
      <c r="J2361" s="25">
        <v>1</v>
      </c>
      <c r="K2361" s="25">
        <v>1</v>
      </c>
      <c r="L2361" s="25">
        <f t="shared" si="280"/>
        <v>0</v>
      </c>
      <c r="M2361" s="25" t="s">
        <v>3434</v>
      </c>
      <c r="N2361" s="45">
        <v>45909</v>
      </c>
      <c r="O2361" s="54">
        <v>36192</v>
      </c>
      <c r="P2361" s="25" t="s">
        <v>209</v>
      </c>
      <c r="Q2361" s="25" t="s">
        <v>1131</v>
      </c>
      <c r="R2361" s="25" t="s">
        <v>1131</v>
      </c>
      <c r="S2361" s="3">
        <v>4</v>
      </c>
      <c r="T2361" s="55"/>
      <c r="U2361" s="25" t="s">
        <v>19</v>
      </c>
      <c r="V2361" s="25" t="str">
        <f>VLOOKUP(P2361,'Customer List'!B:C,2,)</f>
        <v>Delhi</v>
      </c>
      <c r="W2361" s="56"/>
      <c r="X2361" s="45"/>
      <c r="Y2361" s="25" t="str">
        <f t="shared" si="281"/>
        <v/>
      </c>
      <c r="Z2361" s="25" t="str">
        <f t="shared" si="282"/>
        <v>Tuesday</v>
      </c>
      <c r="AA2361" s="25" t="str">
        <f t="shared" si="283"/>
        <v/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hidden="1" x14ac:dyDescent="0.25">
      <c r="A2362" s="25">
        <f t="shared" si="277"/>
        <v>2361</v>
      </c>
      <c r="B2362" s="25" t="s">
        <v>3344</v>
      </c>
      <c r="C2362" s="45">
        <v>45898</v>
      </c>
      <c r="D2362" s="45">
        <v>45903</v>
      </c>
      <c r="E2362" s="8">
        <v>334.5</v>
      </c>
      <c r="F2362" s="8">
        <f t="shared" si="278"/>
        <v>29436</v>
      </c>
      <c r="G2362" s="54">
        <f t="shared" si="279"/>
        <v>29436</v>
      </c>
      <c r="H2362" s="25">
        <v>329930</v>
      </c>
      <c r="I2362" s="25" t="s">
        <v>3770</v>
      </c>
      <c r="J2362" s="25">
        <v>1</v>
      </c>
      <c r="K2362" s="25">
        <v>1</v>
      </c>
      <c r="L2362" s="25">
        <f t="shared" si="280"/>
        <v>0</v>
      </c>
      <c r="M2362" s="25" t="s">
        <v>3386</v>
      </c>
      <c r="N2362" s="45">
        <v>45906</v>
      </c>
      <c r="O2362" s="54">
        <v>51847.5</v>
      </c>
      <c r="P2362" s="25" t="s">
        <v>3343</v>
      </c>
      <c r="Q2362" s="25">
        <v>58155323144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VARANASI</v>
      </c>
      <c r="W2362" s="56"/>
      <c r="X2362" s="45">
        <v>45909</v>
      </c>
      <c r="Y2362" s="25">
        <f t="shared" si="281"/>
        <v>3</v>
      </c>
      <c r="Z2362" s="25" t="str">
        <f t="shared" si="282"/>
        <v>Saturday</v>
      </c>
      <c r="AA2362" s="25" t="str">
        <f t="shared" si="283"/>
        <v>Tuesday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hidden="1" x14ac:dyDescent="0.25">
      <c r="A2363" s="25">
        <f t="shared" si="277"/>
        <v>2362</v>
      </c>
      <c r="B2363" s="25" t="s">
        <v>3344</v>
      </c>
      <c r="C2363" s="45">
        <v>45898</v>
      </c>
      <c r="D2363" s="45">
        <v>45903</v>
      </c>
      <c r="E2363" s="8">
        <v>142.1</v>
      </c>
      <c r="F2363" s="8">
        <f t="shared" si="278"/>
        <v>12504.8</v>
      </c>
      <c r="G2363" s="54">
        <f t="shared" si="279"/>
        <v>12504.8</v>
      </c>
      <c r="H2363" s="25">
        <v>349128</v>
      </c>
      <c r="I2363" s="25" t="s">
        <v>3771</v>
      </c>
      <c r="J2363" s="25">
        <v>1</v>
      </c>
      <c r="K2363" s="25">
        <v>1</v>
      </c>
      <c r="L2363" s="25">
        <f t="shared" si="280"/>
        <v>0</v>
      </c>
      <c r="M2363" s="25" t="s">
        <v>3488</v>
      </c>
      <c r="N2363" s="45">
        <v>45912</v>
      </c>
      <c r="O2363" s="54">
        <v>28318.5</v>
      </c>
      <c r="P2363" s="25" t="s">
        <v>626</v>
      </c>
      <c r="Q2363" s="25" t="s">
        <v>2078</v>
      </c>
      <c r="R2363" s="25" t="s">
        <v>638</v>
      </c>
      <c r="S2363" s="3">
        <v>4</v>
      </c>
      <c r="T2363" s="55" t="s">
        <v>3489</v>
      </c>
      <c r="U2363" s="25" t="s">
        <v>19</v>
      </c>
      <c r="V2363" s="25" t="str">
        <f>VLOOKUP(P2363,'Customer List'!B:C,2,)</f>
        <v>Delhi</v>
      </c>
      <c r="W2363" s="56"/>
      <c r="X2363" s="45"/>
      <c r="Y2363" s="25" t="str">
        <f t="shared" si="281"/>
        <v/>
      </c>
      <c r="Z2363" s="25" t="str">
        <f t="shared" si="282"/>
        <v>Friday</v>
      </c>
      <c r="AA2363" s="25" t="str">
        <f t="shared" si="283"/>
        <v/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hidden="1" x14ac:dyDescent="0.25">
      <c r="A2364" s="25">
        <f t="shared" si="277"/>
        <v>2363</v>
      </c>
      <c r="B2364" s="25" t="s">
        <v>3344</v>
      </c>
      <c r="C2364" s="45">
        <v>45898</v>
      </c>
      <c r="D2364" s="45">
        <v>45903</v>
      </c>
      <c r="E2364" s="8">
        <v>135.1</v>
      </c>
      <c r="F2364" s="8">
        <f t="shared" si="278"/>
        <v>11888.8</v>
      </c>
      <c r="G2364" s="54">
        <f t="shared" si="279"/>
        <v>11888.8</v>
      </c>
      <c r="H2364" s="25">
        <v>399711</v>
      </c>
      <c r="I2364" s="25" t="s">
        <v>3772</v>
      </c>
      <c r="J2364" s="25">
        <v>1</v>
      </c>
      <c r="K2364" s="25">
        <v>1</v>
      </c>
      <c r="L2364" s="25">
        <f t="shared" si="280"/>
        <v>0</v>
      </c>
      <c r="M2364" s="25" t="s">
        <v>3385</v>
      </c>
      <c r="N2364" s="45">
        <v>45906</v>
      </c>
      <c r="O2364" s="54">
        <v>20342.2</v>
      </c>
      <c r="P2364" s="25" t="s">
        <v>229</v>
      </c>
      <c r="Q2364" s="25">
        <v>58155323925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Kolkata</v>
      </c>
      <c r="W2364" s="56"/>
      <c r="X2364" s="45">
        <v>45908</v>
      </c>
      <c r="Y2364" s="25">
        <f t="shared" si="281"/>
        <v>2</v>
      </c>
      <c r="Z2364" s="25" t="str">
        <f t="shared" si="282"/>
        <v>Saturday</v>
      </c>
      <c r="AA2364" s="25" t="str">
        <f t="shared" si="283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hidden="1" x14ac:dyDescent="0.25">
      <c r="A2365" s="25">
        <f t="shared" si="277"/>
        <v>2364</v>
      </c>
      <c r="B2365" s="25" t="s">
        <v>3344</v>
      </c>
      <c r="C2365" s="45">
        <v>45898</v>
      </c>
      <c r="D2365" s="45">
        <v>45903</v>
      </c>
      <c r="E2365" s="8">
        <v>62.3</v>
      </c>
      <c r="F2365" s="8">
        <f t="shared" si="278"/>
        <v>5482.4</v>
      </c>
      <c r="G2365" s="54">
        <f t="shared" si="279"/>
        <v>21929.599999999999</v>
      </c>
      <c r="H2365" s="25">
        <v>420201</v>
      </c>
      <c r="I2365" s="25" t="s">
        <v>3773</v>
      </c>
      <c r="J2365" s="25">
        <v>4</v>
      </c>
      <c r="K2365" s="25">
        <v>4</v>
      </c>
      <c r="L2365" s="25">
        <f t="shared" si="280"/>
        <v>0</v>
      </c>
      <c r="M2365" s="25" t="s">
        <v>3393</v>
      </c>
      <c r="N2365" s="45">
        <v>45906</v>
      </c>
      <c r="O2365" s="54">
        <v>35867</v>
      </c>
      <c r="P2365" s="25" t="s">
        <v>2053</v>
      </c>
      <c r="Q2365" s="25">
        <v>58155325373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81"/>
        <v>2</v>
      </c>
      <c r="Z2365" s="25" t="str">
        <f t="shared" si="282"/>
        <v>Saturday</v>
      </c>
      <c r="AA2365" s="25" t="str">
        <f t="shared" si="283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hidden="1" x14ac:dyDescent="0.25">
      <c r="A2366" s="25">
        <f t="shared" si="277"/>
        <v>2365</v>
      </c>
      <c r="B2366" s="25" t="s">
        <v>3344</v>
      </c>
      <c r="C2366" s="45">
        <v>45898</v>
      </c>
      <c r="D2366" s="45">
        <v>45903</v>
      </c>
      <c r="E2366" s="8">
        <v>41.3</v>
      </c>
      <c r="F2366" s="8">
        <f t="shared" si="278"/>
        <v>3634.3999999999996</v>
      </c>
      <c r="G2366" s="54">
        <f t="shared" si="279"/>
        <v>14537.599999999999</v>
      </c>
      <c r="H2366" s="25">
        <v>420404</v>
      </c>
      <c r="I2366" s="25" t="s">
        <v>3774</v>
      </c>
      <c r="J2366" s="25">
        <v>4</v>
      </c>
      <c r="K2366" s="25">
        <v>4</v>
      </c>
      <c r="L2366" s="25">
        <f t="shared" si="280"/>
        <v>0</v>
      </c>
      <c r="M2366" s="25" t="s">
        <v>3376</v>
      </c>
      <c r="N2366" s="45">
        <v>45906</v>
      </c>
      <c r="O2366" s="54">
        <v>25606</v>
      </c>
      <c r="P2366" s="25" t="s">
        <v>893</v>
      </c>
      <c r="Q2366" s="25">
        <v>58155322444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Banglore</v>
      </c>
      <c r="W2366" s="56"/>
      <c r="X2366" s="45">
        <v>45908</v>
      </c>
      <c r="Y2366" s="25">
        <f t="shared" si="281"/>
        <v>2</v>
      </c>
      <c r="Z2366" s="25" t="str">
        <f t="shared" si="282"/>
        <v>Saturday</v>
      </c>
      <c r="AA2366" s="25" t="str">
        <f t="shared" si="283"/>
        <v>Monday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hidden="1" x14ac:dyDescent="0.25">
      <c r="A2367" s="25">
        <f t="shared" si="277"/>
        <v>2366</v>
      </c>
      <c r="B2367" s="25" t="s">
        <v>3344</v>
      </c>
      <c r="C2367" s="45">
        <v>45898</v>
      </c>
      <c r="D2367" s="45">
        <v>45903</v>
      </c>
      <c r="E2367" s="8">
        <v>74.900000000000006</v>
      </c>
      <c r="F2367" s="8">
        <f t="shared" si="278"/>
        <v>6591.2000000000007</v>
      </c>
      <c r="G2367" s="54">
        <f t="shared" si="279"/>
        <v>6591.2000000000007</v>
      </c>
      <c r="H2367" s="25">
        <v>503851</v>
      </c>
      <c r="I2367" s="25" t="s">
        <v>3775</v>
      </c>
      <c r="J2367" s="25">
        <v>1</v>
      </c>
      <c r="K2367" s="25">
        <v>1</v>
      </c>
      <c r="L2367" s="25">
        <f t="shared" si="280"/>
        <v>0</v>
      </c>
      <c r="M2367" s="25" t="s">
        <v>3379</v>
      </c>
      <c r="N2367" s="45">
        <v>45906</v>
      </c>
      <c r="O2367" s="54">
        <v>9549.75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81"/>
        <v>4</v>
      </c>
      <c r="Z2367" s="25" t="str">
        <f t="shared" si="282"/>
        <v>Saturday</v>
      </c>
      <c r="AA2367" s="25" t="str">
        <f t="shared" si="283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hidden="1" x14ac:dyDescent="0.25">
      <c r="A2368" s="25">
        <f t="shared" si="277"/>
        <v>2367</v>
      </c>
      <c r="B2368" s="25" t="s">
        <v>3344</v>
      </c>
      <c r="C2368" s="45">
        <v>45898</v>
      </c>
      <c r="D2368" s="45">
        <v>45903</v>
      </c>
      <c r="E2368" s="8">
        <v>90.3</v>
      </c>
      <c r="F2368" s="8">
        <f t="shared" si="278"/>
        <v>7946.4</v>
      </c>
      <c r="G2368" s="54">
        <f t="shared" si="279"/>
        <v>7946.4</v>
      </c>
      <c r="H2368" s="25">
        <v>504131</v>
      </c>
      <c r="I2368" s="25" t="s">
        <v>3776</v>
      </c>
      <c r="J2368" s="25">
        <v>1</v>
      </c>
      <c r="K2368" s="25">
        <v>1</v>
      </c>
      <c r="L2368" s="25">
        <f t="shared" si="280"/>
        <v>0</v>
      </c>
      <c r="M2368" s="25" t="s">
        <v>3379</v>
      </c>
      <c r="N2368" s="45">
        <v>45906</v>
      </c>
      <c r="O2368" s="54">
        <v>11513.25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81"/>
        <v>4</v>
      </c>
      <c r="Z2368" s="25" t="str">
        <f t="shared" si="282"/>
        <v>Saturday</v>
      </c>
      <c r="AA2368" s="25" t="str">
        <f t="shared" si="283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hidden="1" x14ac:dyDescent="0.25">
      <c r="A2369" s="25">
        <f t="shared" si="277"/>
        <v>2368</v>
      </c>
      <c r="B2369" s="25" t="s">
        <v>3344</v>
      </c>
      <c r="C2369" s="45">
        <v>45898</v>
      </c>
      <c r="D2369" s="45">
        <v>45903</v>
      </c>
      <c r="E2369" s="8">
        <v>123.2</v>
      </c>
      <c r="F2369" s="8">
        <f t="shared" si="278"/>
        <v>10841.6</v>
      </c>
      <c r="G2369" s="54">
        <f t="shared" si="279"/>
        <v>10841.6</v>
      </c>
      <c r="H2369" s="25">
        <v>517005</v>
      </c>
      <c r="I2369" s="25" t="s">
        <v>3777</v>
      </c>
      <c r="J2369" s="25">
        <v>1</v>
      </c>
      <c r="K2369" s="25">
        <v>1</v>
      </c>
      <c r="L2369" s="25">
        <f t="shared" si="280"/>
        <v>0</v>
      </c>
      <c r="M2369" s="25" t="s">
        <v>3379</v>
      </c>
      <c r="N2369" s="45">
        <v>45906</v>
      </c>
      <c r="O2369" s="54">
        <v>15708</v>
      </c>
      <c r="P2369" s="25" t="s">
        <v>1137</v>
      </c>
      <c r="Q2369" s="25">
        <v>58155324426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Kerala</v>
      </c>
      <c r="W2369" s="56"/>
      <c r="X2369" s="45">
        <v>45910</v>
      </c>
      <c r="Y2369" s="25">
        <f t="shared" si="281"/>
        <v>4</v>
      </c>
      <c r="Z2369" s="25" t="str">
        <f t="shared" si="282"/>
        <v>Saturday</v>
      </c>
      <c r="AA2369" s="25" t="str">
        <f t="shared" si="283"/>
        <v>Wednesday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hidden="1" x14ac:dyDescent="0.25">
      <c r="A2370" s="25">
        <f t="shared" si="277"/>
        <v>2369</v>
      </c>
      <c r="B2370" s="25" t="s">
        <v>3344</v>
      </c>
      <c r="C2370" s="45">
        <v>45898</v>
      </c>
      <c r="D2370" s="45">
        <v>45903</v>
      </c>
      <c r="E2370" s="8">
        <v>259</v>
      </c>
      <c r="F2370" s="8">
        <f t="shared" si="278"/>
        <v>22792</v>
      </c>
      <c r="G2370" s="54">
        <f t="shared" si="279"/>
        <v>113960</v>
      </c>
      <c r="H2370" s="25">
        <v>626812</v>
      </c>
      <c r="I2370" s="25" t="s">
        <v>3778</v>
      </c>
      <c r="J2370" s="25">
        <v>5</v>
      </c>
      <c r="K2370" s="25"/>
      <c r="L2370" s="25">
        <f t="shared" si="280"/>
        <v>5</v>
      </c>
      <c r="M2370" s="25"/>
      <c r="N2370" s="45"/>
      <c r="O2370" s="54"/>
      <c r="P2370" s="25" t="s">
        <v>2053</v>
      </c>
      <c r="Q2370" s="25"/>
      <c r="R2370" s="25"/>
      <c r="S2370" s="3">
        <v>4</v>
      </c>
      <c r="T2370" s="55" t="s">
        <v>3396</v>
      </c>
      <c r="U2370" s="25" t="s">
        <v>19</v>
      </c>
      <c r="V2370" s="25" t="str">
        <f>VLOOKUP(P2370,'Customer List'!B:C,2,)</f>
        <v>Banglore</v>
      </c>
      <c r="W2370" s="56" t="s">
        <v>1149</v>
      </c>
      <c r="X2370" s="45"/>
      <c r="Y2370" s="25" t="str">
        <f t="shared" si="281"/>
        <v/>
      </c>
      <c r="Z2370" s="25" t="str">
        <f t="shared" si="282"/>
        <v/>
      </c>
      <c r="AA2370" s="25" t="str">
        <f t="shared" si="283"/>
        <v/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hidden="1" x14ac:dyDescent="0.25">
      <c r="A2371" s="25">
        <f t="shared" si="277"/>
        <v>2370</v>
      </c>
      <c r="B2371" s="25" t="s">
        <v>3344</v>
      </c>
      <c r="C2371" s="45">
        <v>45898</v>
      </c>
      <c r="D2371" s="45">
        <v>45903</v>
      </c>
      <c r="E2371" s="8">
        <v>4.9000000000000004</v>
      </c>
      <c r="F2371" s="8">
        <f t="shared" si="278"/>
        <v>431.20000000000005</v>
      </c>
      <c r="G2371" s="54">
        <f t="shared" si="279"/>
        <v>431.20000000000005</v>
      </c>
      <c r="H2371" s="25">
        <v>740379</v>
      </c>
      <c r="I2371" s="25" t="s">
        <v>3779</v>
      </c>
      <c r="J2371" s="25">
        <v>1</v>
      </c>
      <c r="K2371" s="25">
        <v>1</v>
      </c>
      <c r="L2371" s="25">
        <f t="shared" si="280"/>
        <v>0</v>
      </c>
      <c r="M2371" s="25" t="s">
        <v>3649</v>
      </c>
      <c r="N2371" s="45">
        <v>45919</v>
      </c>
      <c r="O2371" s="54">
        <v>868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81"/>
        <v/>
      </c>
      <c r="Z2371" s="25" t="str">
        <f t="shared" si="282"/>
        <v>Friday</v>
      </c>
      <c r="AA2371" s="25" t="str">
        <f t="shared" si="283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hidden="1" x14ac:dyDescent="0.25">
      <c r="A2372" s="25">
        <f t="shared" si="277"/>
        <v>2371</v>
      </c>
      <c r="B2372" s="25" t="s">
        <v>3344</v>
      </c>
      <c r="C2372" s="45">
        <v>45898</v>
      </c>
      <c r="D2372" s="45">
        <v>45903</v>
      </c>
      <c r="E2372" s="8">
        <v>205.8</v>
      </c>
      <c r="F2372" s="8">
        <f t="shared" si="278"/>
        <v>18110.400000000001</v>
      </c>
      <c r="G2372" s="54">
        <f t="shared" si="279"/>
        <v>18110.400000000001</v>
      </c>
      <c r="H2372" s="25">
        <v>740830</v>
      </c>
      <c r="I2372" s="25" t="s">
        <v>3780</v>
      </c>
      <c r="J2372" s="25">
        <v>1</v>
      </c>
      <c r="K2372" s="25">
        <v>1</v>
      </c>
      <c r="L2372" s="25">
        <f t="shared" si="280"/>
        <v>0</v>
      </c>
      <c r="M2372" s="25" t="s">
        <v>3649</v>
      </c>
      <c r="N2372" s="45">
        <v>45919</v>
      </c>
      <c r="O2372" s="54">
        <v>36456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si="281"/>
        <v/>
      </c>
      <c r="Z2372" s="25" t="str">
        <f t="shared" si="282"/>
        <v>Friday</v>
      </c>
      <c r="AA2372" s="25" t="str">
        <f t="shared" si="283"/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hidden="1" x14ac:dyDescent="0.25">
      <c r="A2373" s="25">
        <f t="shared" si="277"/>
        <v>2372</v>
      </c>
      <c r="B2373" s="25" t="s">
        <v>3344</v>
      </c>
      <c r="C2373" s="45">
        <v>45898</v>
      </c>
      <c r="D2373" s="45">
        <v>45903</v>
      </c>
      <c r="E2373" s="8">
        <v>41.3</v>
      </c>
      <c r="F2373" s="8">
        <f t="shared" si="278"/>
        <v>3634.3999999999996</v>
      </c>
      <c r="G2373" s="54">
        <f t="shared" si="279"/>
        <v>3634.3999999999996</v>
      </c>
      <c r="H2373" s="25">
        <v>740831</v>
      </c>
      <c r="I2373" s="25" t="s">
        <v>3781</v>
      </c>
      <c r="J2373" s="25">
        <v>1</v>
      </c>
      <c r="K2373" s="25">
        <v>1</v>
      </c>
      <c r="L2373" s="25">
        <f t="shared" si="280"/>
        <v>0</v>
      </c>
      <c r="M2373" s="25" t="s">
        <v>3649</v>
      </c>
      <c r="N2373" s="45">
        <v>45919</v>
      </c>
      <c r="O2373" s="54">
        <v>7316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1"/>
        <v/>
      </c>
      <c r="Z2373" s="25" t="str">
        <f t="shared" si="282"/>
        <v>Friday</v>
      </c>
      <c r="AA2373" s="25" t="str">
        <f t="shared" si="283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hidden="1" x14ac:dyDescent="0.25">
      <c r="A2374" s="25">
        <f t="shared" si="277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si="278"/>
        <v>7268.7999999999993</v>
      </c>
      <c r="G2374" s="54">
        <f t="shared" si="279"/>
        <v>7268.7999999999993</v>
      </c>
      <c r="H2374" s="25">
        <v>740832</v>
      </c>
      <c r="I2374" s="25" t="s">
        <v>3782</v>
      </c>
      <c r="J2374" s="25">
        <v>1</v>
      </c>
      <c r="K2374" s="25">
        <v>1</v>
      </c>
      <c r="L2374" s="25">
        <f t="shared" si="280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1"/>
        <v/>
      </c>
      <c r="Z2374" s="25" t="str">
        <f t="shared" si="282"/>
        <v>Friday</v>
      </c>
      <c r="AA2374" s="25" t="str">
        <f t="shared" si="283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hidden="1" x14ac:dyDescent="0.25">
      <c r="A2375" s="25">
        <f t="shared" si="277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78"/>
        <v>7268.7999999999993</v>
      </c>
      <c r="G2375" s="54">
        <f t="shared" si="279"/>
        <v>7268.7999999999993</v>
      </c>
      <c r="H2375" s="25">
        <v>740833</v>
      </c>
      <c r="I2375" s="25" t="s">
        <v>3783</v>
      </c>
      <c r="J2375" s="25">
        <v>1</v>
      </c>
      <c r="K2375" s="25">
        <v>1</v>
      </c>
      <c r="L2375" s="25">
        <f t="shared" si="280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1"/>
        <v/>
      </c>
      <c r="Z2375" s="25" t="str">
        <f t="shared" si="282"/>
        <v>Friday</v>
      </c>
      <c r="AA2375" s="25" t="str">
        <f t="shared" si="283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hidden="1" x14ac:dyDescent="0.25">
      <c r="A2376" s="25">
        <f t="shared" si="277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78"/>
        <v>7268.7999999999993</v>
      </c>
      <c r="G2376" s="54">
        <f t="shared" si="279"/>
        <v>7268.7999999999993</v>
      </c>
      <c r="H2376" s="25">
        <v>740834</v>
      </c>
      <c r="I2376" s="25" t="s">
        <v>3784</v>
      </c>
      <c r="J2376" s="25">
        <v>1</v>
      </c>
      <c r="K2376" s="25">
        <v>1</v>
      </c>
      <c r="L2376" s="25">
        <f t="shared" si="280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1"/>
        <v/>
      </c>
      <c r="Z2376" s="25" t="str">
        <f t="shared" si="282"/>
        <v>Friday</v>
      </c>
      <c r="AA2376" s="25" t="str">
        <f t="shared" si="283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hidden="1" x14ac:dyDescent="0.25">
      <c r="A2377" s="25">
        <f t="shared" si="277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78"/>
        <v>7268.7999999999993</v>
      </c>
      <c r="G2377" s="54">
        <f t="shared" si="279"/>
        <v>7268.7999999999993</v>
      </c>
      <c r="H2377" s="25">
        <v>740835</v>
      </c>
      <c r="I2377" s="25" t="s">
        <v>3785</v>
      </c>
      <c r="J2377" s="25">
        <v>1</v>
      </c>
      <c r="K2377" s="25">
        <v>1</v>
      </c>
      <c r="L2377" s="25">
        <f t="shared" si="280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1"/>
        <v/>
      </c>
      <c r="Z2377" s="25" t="str">
        <f t="shared" si="282"/>
        <v>Friday</v>
      </c>
      <c r="AA2377" s="25" t="str">
        <f t="shared" si="283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hidden="1" x14ac:dyDescent="0.25">
      <c r="A2378" s="25">
        <f t="shared" si="277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78"/>
        <v>7268.7999999999993</v>
      </c>
      <c r="G2378" s="54">
        <f t="shared" si="279"/>
        <v>7268.7999999999993</v>
      </c>
      <c r="H2378" s="25">
        <v>740836</v>
      </c>
      <c r="I2378" s="25" t="s">
        <v>3786</v>
      </c>
      <c r="J2378" s="25">
        <v>1</v>
      </c>
      <c r="K2378" s="25">
        <v>1</v>
      </c>
      <c r="L2378" s="25">
        <f t="shared" si="280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1"/>
        <v/>
      </c>
      <c r="Z2378" s="25" t="str">
        <f t="shared" si="282"/>
        <v>Friday</v>
      </c>
      <c r="AA2378" s="25" t="str">
        <f t="shared" si="283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hidden="1" x14ac:dyDescent="0.25">
      <c r="A2379" s="25">
        <f t="shared" si="277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78"/>
        <v>7268.7999999999993</v>
      </c>
      <c r="G2379" s="54">
        <f t="shared" si="279"/>
        <v>7268.7999999999993</v>
      </c>
      <c r="H2379" s="25">
        <v>740837</v>
      </c>
      <c r="I2379" s="25" t="s">
        <v>3787</v>
      </c>
      <c r="J2379" s="25">
        <v>1</v>
      </c>
      <c r="K2379" s="25">
        <v>1</v>
      </c>
      <c r="L2379" s="25">
        <f t="shared" si="280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1"/>
        <v/>
      </c>
      <c r="Z2379" s="25" t="str">
        <f t="shared" si="282"/>
        <v>Friday</v>
      </c>
      <c r="AA2379" s="25" t="str">
        <f t="shared" si="283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hidden="1" x14ac:dyDescent="0.25">
      <c r="A2380" s="25">
        <f t="shared" si="277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78"/>
        <v>7268.7999999999993</v>
      </c>
      <c r="G2380" s="54">
        <f t="shared" si="279"/>
        <v>7268.7999999999993</v>
      </c>
      <c r="H2380" s="25">
        <v>740838</v>
      </c>
      <c r="I2380" s="25" t="s">
        <v>3788</v>
      </c>
      <c r="J2380" s="25">
        <v>1</v>
      </c>
      <c r="K2380" s="25">
        <v>1</v>
      </c>
      <c r="L2380" s="25">
        <f t="shared" si="280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1"/>
        <v/>
      </c>
      <c r="Z2380" s="25" t="str">
        <f t="shared" si="282"/>
        <v>Friday</v>
      </c>
      <c r="AA2380" s="25" t="str">
        <f t="shared" si="283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hidden="1" x14ac:dyDescent="0.25">
      <c r="A2381" s="25">
        <f t="shared" si="277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78"/>
        <v>7268.7999999999993</v>
      </c>
      <c r="G2381" s="54">
        <f t="shared" si="279"/>
        <v>7268.7999999999993</v>
      </c>
      <c r="H2381" s="25">
        <v>740840</v>
      </c>
      <c r="I2381" s="25" t="s">
        <v>3789</v>
      </c>
      <c r="J2381" s="25">
        <v>1</v>
      </c>
      <c r="K2381" s="25">
        <v>1</v>
      </c>
      <c r="L2381" s="25">
        <f t="shared" si="280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1"/>
        <v/>
      </c>
      <c r="Z2381" s="25" t="str">
        <f t="shared" si="282"/>
        <v>Friday</v>
      </c>
      <c r="AA2381" s="25" t="str">
        <f t="shared" si="283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hidden="1" x14ac:dyDescent="0.25">
      <c r="A2382" s="25">
        <f t="shared" si="277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78"/>
        <v>7268.7999999999993</v>
      </c>
      <c r="G2382" s="54">
        <f t="shared" si="279"/>
        <v>7268.7999999999993</v>
      </c>
      <c r="H2382" s="25">
        <v>740843</v>
      </c>
      <c r="I2382" s="25" t="s">
        <v>3790</v>
      </c>
      <c r="J2382" s="25">
        <v>1</v>
      </c>
      <c r="K2382" s="25">
        <v>1</v>
      </c>
      <c r="L2382" s="25">
        <f t="shared" si="280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1"/>
        <v/>
      </c>
      <c r="Z2382" s="25" t="str">
        <f t="shared" si="282"/>
        <v>Friday</v>
      </c>
      <c r="AA2382" s="25" t="str">
        <f t="shared" si="283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hidden="1" x14ac:dyDescent="0.25">
      <c r="A2383" s="25">
        <f t="shared" si="277"/>
        <v>2382</v>
      </c>
      <c r="B2383" s="25" t="s">
        <v>3344</v>
      </c>
      <c r="C2383" s="45">
        <v>45898</v>
      </c>
      <c r="D2383" s="45">
        <v>45903</v>
      </c>
      <c r="E2383" s="8">
        <v>82.6</v>
      </c>
      <c r="F2383" s="8">
        <f t="shared" si="278"/>
        <v>7268.7999999999993</v>
      </c>
      <c r="G2383" s="54">
        <f t="shared" si="279"/>
        <v>7268.7999999999993</v>
      </c>
      <c r="H2383" s="25">
        <v>740844</v>
      </c>
      <c r="I2383" s="25" t="s">
        <v>3791</v>
      </c>
      <c r="J2383" s="25">
        <v>1</v>
      </c>
      <c r="K2383" s="25">
        <v>1</v>
      </c>
      <c r="L2383" s="25">
        <f t="shared" si="280"/>
        <v>0</v>
      </c>
      <c r="M2383" s="25" t="s">
        <v>3649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3688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81"/>
        <v/>
      </c>
      <c r="Z2383" s="25" t="str">
        <f t="shared" si="282"/>
        <v>Friday</v>
      </c>
      <c r="AA2383" s="25" t="str">
        <f t="shared" si="283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hidden="1" x14ac:dyDescent="0.25">
      <c r="A2384" s="25">
        <f t="shared" si="277"/>
        <v>2383</v>
      </c>
      <c r="B2384" s="25" t="s">
        <v>3344</v>
      </c>
      <c r="C2384" s="45">
        <v>45898</v>
      </c>
      <c r="D2384" s="45">
        <v>45903</v>
      </c>
      <c r="E2384" s="8">
        <v>739.9</v>
      </c>
      <c r="F2384" s="8">
        <f t="shared" si="278"/>
        <v>65111.199999999997</v>
      </c>
      <c r="G2384" s="54">
        <f t="shared" si="279"/>
        <v>130222.39999999999</v>
      </c>
      <c r="H2384" s="25">
        <v>741032</v>
      </c>
      <c r="I2384" s="25" t="s">
        <v>3792</v>
      </c>
      <c r="J2384" s="25">
        <v>2</v>
      </c>
      <c r="K2384" s="25">
        <v>2</v>
      </c>
      <c r="L2384" s="25">
        <f t="shared" si="280"/>
        <v>0</v>
      </c>
      <c r="M2384" s="25" t="s">
        <v>3395</v>
      </c>
      <c r="N2384" s="45">
        <v>45906</v>
      </c>
      <c r="O2384" s="54">
        <v>212985.5</v>
      </c>
      <c r="P2384" s="25" t="s">
        <v>2053</v>
      </c>
      <c r="Q2384" s="25">
        <v>58155325373</v>
      </c>
      <c r="R2384" s="25" t="s">
        <v>41</v>
      </c>
      <c r="S2384" s="3">
        <v>4</v>
      </c>
      <c r="T2384" s="55"/>
      <c r="U2384" s="25" t="s">
        <v>19</v>
      </c>
      <c r="V2384" s="25" t="str">
        <f>VLOOKUP(P2384,'Customer List'!B:C,2,)</f>
        <v>Banglore</v>
      </c>
      <c r="W2384" s="56"/>
      <c r="X2384" s="45">
        <v>45908</v>
      </c>
      <c r="Y2384" s="25">
        <f t="shared" si="281"/>
        <v>2</v>
      </c>
      <c r="Z2384" s="25" t="str">
        <f t="shared" si="282"/>
        <v>Saturday</v>
      </c>
      <c r="AA2384" s="25" t="str">
        <f t="shared" si="283"/>
        <v>Monday</v>
      </c>
      <c r="AB2384" s="25" t="str">
        <f>VLOOKUP(U2384,'Currency Sheet'!A:C,3,)</f>
        <v>DOLLAR</v>
      </c>
      <c r="AC2384" s="67" t="str">
        <f>VLOOKUP(P2384,'Customer List'!B:D,3,)</f>
        <v>OutStation</v>
      </c>
    </row>
    <row r="2385" spans="1:29" hidden="1" x14ac:dyDescent="0.25">
      <c r="A2385" s="25">
        <f t="shared" si="277"/>
        <v>2384</v>
      </c>
      <c r="B2385" s="25" t="s">
        <v>3344</v>
      </c>
      <c r="C2385" s="45">
        <v>45898</v>
      </c>
      <c r="D2385" s="45">
        <v>45903</v>
      </c>
      <c r="E2385" s="8">
        <v>82.6</v>
      </c>
      <c r="F2385" s="8">
        <f t="shared" si="278"/>
        <v>7268.7999999999993</v>
      </c>
      <c r="G2385" s="54">
        <f t="shared" si="279"/>
        <v>7268.7999999999993</v>
      </c>
      <c r="H2385" s="25">
        <v>741446</v>
      </c>
      <c r="I2385" s="25" t="s">
        <v>3793</v>
      </c>
      <c r="J2385" s="25">
        <v>1</v>
      </c>
      <c r="K2385" s="25">
        <v>1</v>
      </c>
      <c r="L2385" s="25">
        <f t="shared" si="280"/>
        <v>0</v>
      </c>
      <c r="M2385" s="25" t="s">
        <v>3649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3688</v>
      </c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81"/>
        <v/>
      </c>
      <c r="Z2385" s="25" t="str">
        <f t="shared" si="282"/>
        <v>Friday</v>
      </c>
      <c r="AA2385" s="25" t="str">
        <f t="shared" si="283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hidden="1" x14ac:dyDescent="0.25">
      <c r="A2386" s="25">
        <f t="shared" si="277"/>
        <v>2385</v>
      </c>
      <c r="B2386" s="25" t="s">
        <v>3345</v>
      </c>
      <c r="C2386" s="45">
        <v>45894</v>
      </c>
      <c r="D2386" s="45">
        <v>45903</v>
      </c>
      <c r="E2386" s="8">
        <v>181.5</v>
      </c>
      <c r="F2386" s="8">
        <f t="shared" si="278"/>
        <v>15972</v>
      </c>
      <c r="G2386" s="54">
        <f t="shared" si="279"/>
        <v>15972</v>
      </c>
      <c r="H2386" s="25">
        <v>103134</v>
      </c>
      <c r="I2386" s="25" t="s">
        <v>3794</v>
      </c>
      <c r="J2386" s="25">
        <v>1</v>
      </c>
      <c r="K2386" s="25">
        <v>1</v>
      </c>
      <c r="L2386" s="25">
        <f t="shared" si="280"/>
        <v>0</v>
      </c>
      <c r="M2386" s="25" t="s">
        <v>3394</v>
      </c>
      <c r="N2386" s="45">
        <v>45906</v>
      </c>
      <c r="O2386" s="54">
        <v>24381.5</v>
      </c>
      <c r="P2386" s="25" t="s">
        <v>1900</v>
      </c>
      <c r="Q2386" s="25">
        <v>58155325373</v>
      </c>
      <c r="R2386" s="25" t="s">
        <v>41</v>
      </c>
      <c r="S2386" s="3">
        <v>4</v>
      </c>
      <c r="T2386" s="55"/>
      <c r="U2386" s="25" t="s">
        <v>19</v>
      </c>
      <c r="V2386" s="25" t="str">
        <f>VLOOKUP(P2386,'Customer List'!B:C,2,)</f>
        <v>Banglore</v>
      </c>
      <c r="W2386" s="56"/>
      <c r="X2386" s="45">
        <v>45908</v>
      </c>
      <c r="Y2386" s="25">
        <f t="shared" si="281"/>
        <v>2</v>
      </c>
      <c r="Z2386" s="25" t="str">
        <f t="shared" si="282"/>
        <v>Saturday</v>
      </c>
      <c r="AA2386" s="25" t="str">
        <f t="shared" si="283"/>
        <v>Monday</v>
      </c>
      <c r="AB2386" s="25" t="str">
        <f>VLOOKUP(U2386,'Currency Sheet'!A:C,3,)</f>
        <v>DOLLAR</v>
      </c>
      <c r="AC2386" s="67" t="str">
        <f>VLOOKUP(P2386,'Customer List'!B:D,3,)</f>
        <v>OutStation</v>
      </c>
    </row>
    <row r="2387" spans="1:29" hidden="1" x14ac:dyDescent="0.25">
      <c r="A2387" s="25">
        <f t="shared" si="277"/>
        <v>2386</v>
      </c>
      <c r="B2387" s="25" t="s">
        <v>3345</v>
      </c>
      <c r="C2387" s="45">
        <v>45894</v>
      </c>
      <c r="D2387" s="45">
        <v>45903</v>
      </c>
      <c r="E2387" s="8">
        <v>226.1</v>
      </c>
      <c r="F2387" s="8">
        <f t="shared" si="278"/>
        <v>19896.8</v>
      </c>
      <c r="G2387" s="54">
        <f t="shared" si="279"/>
        <v>39793.599999999999</v>
      </c>
      <c r="H2387" s="25">
        <v>121220</v>
      </c>
      <c r="I2387" s="25" t="s">
        <v>3795</v>
      </c>
      <c r="J2387" s="25">
        <v>2</v>
      </c>
      <c r="K2387" s="25">
        <v>2</v>
      </c>
      <c r="L2387" s="25">
        <f t="shared" si="280"/>
        <v>0</v>
      </c>
      <c r="M2387" s="25" t="s">
        <v>3349</v>
      </c>
      <c r="N2387" s="45">
        <v>45904</v>
      </c>
      <c r="O2387" s="54">
        <v>60078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1"/>
        <v/>
      </c>
      <c r="Z2387" s="25" t="str">
        <f t="shared" si="282"/>
        <v>Thursday</v>
      </c>
      <c r="AA2387" s="25" t="str">
        <f t="shared" si="283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hidden="1" x14ac:dyDescent="0.25">
      <c r="A2388" s="25">
        <f t="shared" si="277"/>
        <v>2387</v>
      </c>
      <c r="B2388" s="25" t="s">
        <v>3345</v>
      </c>
      <c r="C2388" s="45">
        <v>45894</v>
      </c>
      <c r="D2388" s="45">
        <v>45903</v>
      </c>
      <c r="E2388" s="8">
        <v>166.6</v>
      </c>
      <c r="F2388" s="8">
        <f t="shared" si="278"/>
        <v>14660.8</v>
      </c>
      <c r="G2388" s="54">
        <f t="shared" si="279"/>
        <v>14660.8</v>
      </c>
      <c r="H2388" s="25">
        <v>300106</v>
      </c>
      <c r="I2388" s="25" t="s">
        <v>3796</v>
      </c>
      <c r="J2388" s="25">
        <v>1</v>
      </c>
      <c r="K2388" s="25">
        <v>1</v>
      </c>
      <c r="L2388" s="25">
        <f t="shared" si="280"/>
        <v>0</v>
      </c>
      <c r="M2388" s="25" t="s">
        <v>3349</v>
      </c>
      <c r="N2388" s="45">
        <v>45904</v>
      </c>
      <c r="O2388" s="54">
        <v>22134</v>
      </c>
      <c r="P2388" s="25" t="s">
        <v>1015</v>
      </c>
      <c r="Q2388" s="25" t="s">
        <v>2078</v>
      </c>
      <c r="R2388" s="25" t="s">
        <v>638</v>
      </c>
      <c r="S2388" s="3">
        <v>4</v>
      </c>
      <c r="T2388" s="55"/>
      <c r="U2388" s="25" t="s">
        <v>19</v>
      </c>
      <c r="V2388" s="25" t="str">
        <f>VLOOKUP(P2388,'Customer List'!B:C,2,)</f>
        <v>Delhi</v>
      </c>
      <c r="W2388" s="56"/>
      <c r="X2388" s="45"/>
      <c r="Y2388" s="25" t="str">
        <f t="shared" si="281"/>
        <v/>
      </c>
      <c r="Z2388" s="25" t="str">
        <f t="shared" si="282"/>
        <v>Thursday</v>
      </c>
      <c r="AA2388" s="25" t="str">
        <f t="shared" si="283"/>
        <v/>
      </c>
      <c r="AB2388" s="25" t="str">
        <f>VLOOKUP(U2388,'Currency Sheet'!A:C,3,)</f>
        <v>DOLLAR</v>
      </c>
      <c r="AC2388" s="67" t="str">
        <f>VLOOKUP(P2388,'Customer List'!B:D,3,)</f>
        <v>Local</v>
      </c>
    </row>
    <row r="2389" spans="1:29" hidden="1" x14ac:dyDescent="0.25">
      <c r="A2389" s="25">
        <f t="shared" si="277"/>
        <v>2388</v>
      </c>
      <c r="B2389" s="25" t="s">
        <v>3345</v>
      </c>
      <c r="C2389" s="45">
        <v>45894</v>
      </c>
      <c r="D2389" s="45">
        <v>45903</v>
      </c>
      <c r="E2389" s="8">
        <v>38.5</v>
      </c>
      <c r="F2389" s="8">
        <f t="shared" si="278"/>
        <v>3388</v>
      </c>
      <c r="G2389" s="54">
        <f t="shared" si="279"/>
        <v>6776</v>
      </c>
      <c r="H2389" s="25">
        <v>300306</v>
      </c>
      <c r="I2389" s="25" t="s">
        <v>3762</v>
      </c>
      <c r="J2389" s="25">
        <v>2</v>
      </c>
      <c r="K2389" s="25">
        <v>2</v>
      </c>
      <c r="L2389" s="25">
        <f t="shared" si="280"/>
        <v>0</v>
      </c>
      <c r="M2389" s="25" t="s">
        <v>3394</v>
      </c>
      <c r="N2389" s="45">
        <v>45906</v>
      </c>
      <c r="O2389" s="54">
        <v>11082.5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1"/>
        <v>2</v>
      </c>
      <c r="Z2389" s="25" t="str">
        <f t="shared" si="282"/>
        <v>Saturday</v>
      </c>
      <c r="AA2389" s="25" t="str">
        <f t="shared" si="283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hidden="1" x14ac:dyDescent="0.25">
      <c r="A2390" s="25">
        <f t="shared" si="277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78"/>
        <v>26796</v>
      </c>
      <c r="G2390" s="54">
        <f t="shared" si="279"/>
        <v>53592</v>
      </c>
      <c r="H2390" s="25">
        <v>302632</v>
      </c>
      <c r="I2390" s="25" t="s">
        <v>3797</v>
      </c>
      <c r="J2390" s="25">
        <v>2</v>
      </c>
      <c r="K2390" s="25">
        <v>2</v>
      </c>
      <c r="L2390" s="25">
        <f t="shared" si="280"/>
        <v>0</v>
      </c>
      <c r="M2390" s="25" t="s">
        <v>3393</v>
      </c>
      <c r="N2390" s="45">
        <v>45906</v>
      </c>
      <c r="O2390" s="54">
        <v>81809</v>
      </c>
      <c r="P2390" s="25" t="s">
        <v>1900</v>
      </c>
      <c r="Q2390" s="25">
        <v>58155325373</v>
      </c>
      <c r="R2390" s="25" t="s">
        <v>41</v>
      </c>
      <c r="S2390" s="3">
        <v>4</v>
      </c>
      <c r="T2390" s="55"/>
      <c r="U2390" s="25" t="s">
        <v>19</v>
      </c>
      <c r="V2390" s="25" t="str">
        <f>VLOOKUP(P2390,'Customer List'!B:C,2,)</f>
        <v>Banglore</v>
      </c>
      <c r="W2390" s="56"/>
      <c r="X2390" s="45">
        <v>45908</v>
      </c>
      <c r="Y2390" s="25">
        <f t="shared" si="281"/>
        <v>2</v>
      </c>
      <c r="Z2390" s="25" t="str">
        <f t="shared" si="282"/>
        <v>Saturday</v>
      </c>
      <c r="AA2390" s="25" t="str">
        <f t="shared" si="283"/>
        <v>Monday</v>
      </c>
      <c r="AB2390" s="25" t="str">
        <f>VLOOKUP(U2390,'Currency Sheet'!A:C,3,)</f>
        <v>DOLLAR</v>
      </c>
      <c r="AC2390" s="67" t="str">
        <f>VLOOKUP(P2390,'Customer List'!B:D,3,)</f>
        <v>OutStation</v>
      </c>
    </row>
    <row r="2391" spans="1:29" hidden="1" x14ac:dyDescent="0.25">
      <c r="A2391" s="25">
        <f t="shared" si="277"/>
        <v>2390</v>
      </c>
      <c r="B2391" s="25" t="s">
        <v>3345</v>
      </c>
      <c r="C2391" s="45">
        <v>45894</v>
      </c>
      <c r="D2391" s="45">
        <v>45903</v>
      </c>
      <c r="E2391" s="8">
        <v>304.5</v>
      </c>
      <c r="F2391" s="8">
        <f t="shared" si="278"/>
        <v>26796</v>
      </c>
      <c r="G2391" s="54">
        <f t="shared" si="279"/>
        <v>26796</v>
      </c>
      <c r="H2391" s="25">
        <v>302632</v>
      </c>
      <c r="I2391" s="25" t="s">
        <v>3797</v>
      </c>
      <c r="J2391" s="25">
        <v>1</v>
      </c>
      <c r="K2391" s="25">
        <v>1</v>
      </c>
      <c r="L2391" s="25">
        <f t="shared" si="280"/>
        <v>0</v>
      </c>
      <c r="M2391" s="25" t="s">
        <v>3349</v>
      </c>
      <c r="N2391" s="45">
        <v>45904</v>
      </c>
      <c r="O2391" s="54">
        <v>44051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1"/>
        <v/>
      </c>
      <c r="Z2391" s="25" t="str">
        <f t="shared" si="282"/>
        <v>Thursday</v>
      </c>
      <c r="AA2391" s="25" t="str">
        <f t="shared" si="283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hidden="1" x14ac:dyDescent="0.25">
      <c r="A2392" s="25">
        <f t="shared" si="277"/>
        <v>2391</v>
      </c>
      <c r="B2392" s="25" t="s">
        <v>3345</v>
      </c>
      <c r="C2392" s="45">
        <v>45894</v>
      </c>
      <c r="D2392" s="45">
        <v>45903</v>
      </c>
      <c r="E2392" s="8">
        <v>326.25</v>
      </c>
      <c r="F2392" s="8">
        <f t="shared" si="278"/>
        <v>28710</v>
      </c>
      <c r="G2392" s="54">
        <f t="shared" si="279"/>
        <v>57420</v>
      </c>
      <c r="H2392" s="25">
        <v>302830</v>
      </c>
      <c r="I2392" s="25" t="s">
        <v>3798</v>
      </c>
      <c r="J2392" s="25">
        <v>2</v>
      </c>
      <c r="K2392" s="25">
        <v>2</v>
      </c>
      <c r="L2392" s="25">
        <f t="shared" si="280"/>
        <v>0</v>
      </c>
      <c r="M2392" s="25" t="s">
        <v>3349</v>
      </c>
      <c r="N2392" s="45">
        <v>45904</v>
      </c>
      <c r="O2392" s="54">
        <v>94395</v>
      </c>
      <c r="P2392" s="25" t="s">
        <v>1015</v>
      </c>
      <c r="Q2392" s="25" t="s">
        <v>2078</v>
      </c>
      <c r="R2392" s="25" t="s">
        <v>638</v>
      </c>
      <c r="S2392" s="3">
        <v>4</v>
      </c>
      <c r="T2392" s="55"/>
      <c r="U2392" s="25" t="s">
        <v>19</v>
      </c>
      <c r="V2392" s="25" t="str">
        <f>VLOOKUP(P2392,'Customer List'!B:C,2,)</f>
        <v>Delhi</v>
      </c>
      <c r="W2392" s="56"/>
      <c r="X2392" s="45"/>
      <c r="Y2392" s="25" t="str">
        <f t="shared" si="281"/>
        <v/>
      </c>
      <c r="Z2392" s="25" t="str">
        <f t="shared" si="282"/>
        <v>Thursday</v>
      </c>
      <c r="AA2392" s="25" t="str">
        <f t="shared" si="283"/>
        <v/>
      </c>
      <c r="AB2392" s="25" t="str">
        <f>VLOOKUP(U2392,'Currency Sheet'!A:C,3,)</f>
        <v>DOLLAR</v>
      </c>
      <c r="AC2392" s="67" t="str">
        <f>VLOOKUP(P2392,'Customer List'!B:D,3,)</f>
        <v>Local</v>
      </c>
    </row>
    <row r="2393" spans="1:29" hidden="1" x14ac:dyDescent="0.25">
      <c r="A2393" s="25">
        <f t="shared" si="277"/>
        <v>2392</v>
      </c>
      <c r="B2393" s="25" t="s">
        <v>3345</v>
      </c>
      <c r="C2393" s="45">
        <v>45894</v>
      </c>
      <c r="D2393" s="45">
        <v>45903</v>
      </c>
      <c r="E2393" s="8">
        <v>204.4</v>
      </c>
      <c r="F2393" s="8">
        <f t="shared" si="278"/>
        <v>17987.2</v>
      </c>
      <c r="G2393" s="54">
        <f t="shared" si="279"/>
        <v>17987.2</v>
      </c>
      <c r="H2393" s="25">
        <v>304014</v>
      </c>
      <c r="I2393" s="25" t="s">
        <v>3799</v>
      </c>
      <c r="J2393" s="25">
        <v>1</v>
      </c>
      <c r="K2393" s="25">
        <v>1</v>
      </c>
      <c r="L2393" s="25">
        <f t="shared" si="280"/>
        <v>0</v>
      </c>
      <c r="M2393" s="25" t="s">
        <v>3394</v>
      </c>
      <c r="N2393" s="45">
        <v>45906</v>
      </c>
      <c r="O2393" s="54">
        <v>29419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281"/>
        <v>2</v>
      </c>
      <c r="Z2393" s="25" t="str">
        <f t="shared" si="282"/>
        <v>Saturday</v>
      </c>
      <c r="AA2393" s="25" t="str">
        <f t="shared" si="283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hidden="1" x14ac:dyDescent="0.25">
      <c r="A2394" s="25">
        <f t="shared" si="277"/>
        <v>2393</v>
      </c>
      <c r="B2394" s="25" t="s">
        <v>3345</v>
      </c>
      <c r="C2394" s="45">
        <v>45894</v>
      </c>
      <c r="D2394" s="45">
        <v>45903</v>
      </c>
      <c r="E2394" s="8">
        <v>238</v>
      </c>
      <c r="F2394" s="8">
        <f t="shared" si="278"/>
        <v>20944</v>
      </c>
      <c r="G2394" s="54">
        <f t="shared" si="279"/>
        <v>83776</v>
      </c>
      <c r="H2394" s="25">
        <v>304028</v>
      </c>
      <c r="I2394" s="25" t="s">
        <v>3800</v>
      </c>
      <c r="J2394" s="25">
        <v>4</v>
      </c>
      <c r="K2394" s="25">
        <v>4</v>
      </c>
      <c r="L2394" s="25">
        <f t="shared" si="280"/>
        <v>0</v>
      </c>
      <c r="M2394" s="25" t="s">
        <v>3349</v>
      </c>
      <c r="N2394" s="45">
        <v>45904</v>
      </c>
      <c r="O2394" s="54">
        <v>126480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/>
      <c r="Y2394" s="25" t="str">
        <f t="shared" si="281"/>
        <v/>
      </c>
      <c r="Z2394" s="25" t="str">
        <f t="shared" si="282"/>
        <v>Thursday</v>
      </c>
      <c r="AA2394" s="25" t="str">
        <f t="shared" si="283"/>
        <v/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hidden="1" x14ac:dyDescent="0.25">
      <c r="A2395" s="25">
        <f t="shared" si="277"/>
        <v>2394</v>
      </c>
      <c r="B2395" s="25" t="s">
        <v>3345</v>
      </c>
      <c r="C2395" s="45">
        <v>45894</v>
      </c>
      <c r="D2395" s="45">
        <v>45903</v>
      </c>
      <c r="E2395" s="8">
        <v>326.25</v>
      </c>
      <c r="F2395" s="8">
        <f t="shared" si="278"/>
        <v>28710</v>
      </c>
      <c r="G2395" s="54">
        <f t="shared" si="279"/>
        <v>57420</v>
      </c>
      <c r="H2395" s="25">
        <v>304134</v>
      </c>
      <c r="I2395" s="25" t="s">
        <v>3801</v>
      </c>
      <c r="J2395" s="25">
        <v>2</v>
      </c>
      <c r="K2395" s="25">
        <v>2</v>
      </c>
      <c r="L2395" s="25">
        <f t="shared" si="280"/>
        <v>0</v>
      </c>
      <c r="M2395" s="25" t="s">
        <v>3393</v>
      </c>
      <c r="N2395" s="45">
        <v>45906</v>
      </c>
      <c r="O2395" s="54">
        <v>87652.5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81"/>
        <v>2</v>
      </c>
      <c r="Z2395" s="25" t="str">
        <f t="shared" si="282"/>
        <v>Saturday</v>
      </c>
      <c r="AA2395" s="25" t="str">
        <f t="shared" si="283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hidden="1" x14ac:dyDescent="0.25">
      <c r="A2396" s="25">
        <f t="shared" si="277"/>
        <v>2395</v>
      </c>
      <c r="B2396" s="25" t="s">
        <v>3345</v>
      </c>
      <c r="C2396" s="45">
        <v>45894</v>
      </c>
      <c r="D2396" s="45">
        <v>45903</v>
      </c>
      <c r="E2396" s="8">
        <v>100.1</v>
      </c>
      <c r="F2396" s="8">
        <f t="shared" si="278"/>
        <v>8808.7999999999993</v>
      </c>
      <c r="G2396" s="54">
        <f t="shared" si="279"/>
        <v>8808.7999999999993</v>
      </c>
      <c r="H2396" s="25">
        <v>304145</v>
      </c>
      <c r="I2396" s="25" t="s">
        <v>3802</v>
      </c>
      <c r="J2396" s="25">
        <v>1</v>
      </c>
      <c r="K2396" s="25">
        <v>1</v>
      </c>
      <c r="L2396" s="25">
        <f t="shared" si="280"/>
        <v>0</v>
      </c>
      <c r="M2396" s="25" t="s">
        <v>3556</v>
      </c>
      <c r="N2396" s="45">
        <v>45915</v>
      </c>
      <c r="O2396" s="54">
        <v>14850.55</v>
      </c>
      <c r="P2396" s="25" t="s">
        <v>195</v>
      </c>
      <c r="Q2396" s="25">
        <v>58155693046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Kanpur</v>
      </c>
      <c r="W2396" s="56"/>
      <c r="X2396" s="45">
        <v>45917</v>
      </c>
      <c r="Y2396" s="25">
        <f t="shared" si="281"/>
        <v>2</v>
      </c>
      <c r="Z2396" s="25" t="str">
        <f t="shared" si="282"/>
        <v>Monday</v>
      </c>
      <c r="AA2396" s="25" t="str">
        <f t="shared" si="283"/>
        <v>Wednesday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hidden="1" x14ac:dyDescent="0.25">
      <c r="A2397" s="25">
        <f t="shared" si="277"/>
        <v>2396</v>
      </c>
      <c r="B2397" s="25" t="s">
        <v>3345</v>
      </c>
      <c r="C2397" s="45">
        <v>45894</v>
      </c>
      <c r="D2397" s="45">
        <v>45903</v>
      </c>
      <c r="E2397" s="8">
        <v>221.2</v>
      </c>
      <c r="F2397" s="8">
        <f t="shared" si="278"/>
        <v>19465.599999999999</v>
      </c>
      <c r="G2397" s="54">
        <f t="shared" si="279"/>
        <v>38931.199999999997</v>
      </c>
      <c r="H2397" s="25">
        <v>304810</v>
      </c>
      <c r="I2397" s="25" t="s">
        <v>3803</v>
      </c>
      <c r="J2397" s="25">
        <v>2</v>
      </c>
      <c r="K2397" s="25">
        <v>2</v>
      </c>
      <c r="L2397" s="25">
        <f t="shared" si="280"/>
        <v>0</v>
      </c>
      <c r="M2397" s="25" t="s">
        <v>3393</v>
      </c>
      <c r="N2397" s="45">
        <v>45906</v>
      </c>
      <c r="O2397" s="54">
        <v>63674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1"/>
        <v>2</v>
      </c>
      <c r="Z2397" s="25" t="str">
        <f t="shared" si="282"/>
        <v>Saturday</v>
      </c>
      <c r="AA2397" s="25" t="str">
        <f t="shared" si="283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hidden="1" x14ac:dyDescent="0.25">
      <c r="A2398" s="25">
        <f t="shared" si="277"/>
        <v>2397</v>
      </c>
      <c r="B2398" s="25" t="s">
        <v>3345</v>
      </c>
      <c r="C2398" s="45">
        <v>45894</v>
      </c>
      <c r="D2398" s="45">
        <v>45903</v>
      </c>
      <c r="E2398" s="8">
        <v>205.1</v>
      </c>
      <c r="F2398" s="8">
        <f t="shared" si="278"/>
        <v>18048.8</v>
      </c>
      <c r="G2398" s="54">
        <f t="shared" si="279"/>
        <v>18048.8</v>
      </c>
      <c r="H2398" s="25">
        <v>307608</v>
      </c>
      <c r="I2398" s="25" t="s">
        <v>3804</v>
      </c>
      <c r="J2398" s="25">
        <v>1</v>
      </c>
      <c r="K2398" s="25">
        <v>1</v>
      </c>
      <c r="L2398" s="25">
        <f t="shared" si="280"/>
        <v>0</v>
      </c>
      <c r="M2398" s="25" t="s">
        <v>3393</v>
      </c>
      <c r="N2398" s="45">
        <v>45906</v>
      </c>
      <c r="O2398" s="54">
        <v>29519.75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281"/>
        <v>2</v>
      </c>
      <c r="Z2398" s="25" t="str">
        <f t="shared" si="282"/>
        <v>Saturday</v>
      </c>
      <c r="AA2398" s="25" t="str">
        <f t="shared" si="283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hidden="1" x14ac:dyDescent="0.25">
      <c r="A2399" s="25">
        <f t="shared" si="277"/>
        <v>2398</v>
      </c>
      <c r="B2399" s="25" t="s">
        <v>3345</v>
      </c>
      <c r="C2399" s="45">
        <v>45894</v>
      </c>
      <c r="D2399" s="45">
        <v>45903</v>
      </c>
      <c r="E2399" s="8">
        <v>293.25</v>
      </c>
      <c r="F2399" s="8">
        <f t="shared" si="278"/>
        <v>25806</v>
      </c>
      <c r="G2399" s="54">
        <f t="shared" si="279"/>
        <v>25806</v>
      </c>
      <c r="H2399" s="25">
        <v>309218</v>
      </c>
      <c r="I2399" s="25" t="s">
        <v>3805</v>
      </c>
      <c r="J2399" s="25">
        <v>1</v>
      </c>
      <c r="K2399" s="25">
        <v>1</v>
      </c>
      <c r="L2399" s="25">
        <f t="shared" si="280"/>
        <v>0</v>
      </c>
      <c r="M2399" s="25" t="s">
        <v>3349</v>
      </c>
      <c r="N2399" s="45">
        <v>45904</v>
      </c>
      <c r="O2399" s="54">
        <v>42424</v>
      </c>
      <c r="P2399" s="25" t="s">
        <v>1015</v>
      </c>
      <c r="Q2399" s="25" t="s">
        <v>2078</v>
      </c>
      <c r="R2399" s="25" t="s">
        <v>638</v>
      </c>
      <c r="S2399" s="3">
        <v>4</v>
      </c>
      <c r="T2399" s="55"/>
      <c r="U2399" s="25" t="s">
        <v>19</v>
      </c>
      <c r="V2399" s="25" t="str">
        <f>VLOOKUP(P2399,'Customer List'!B:C,2,)</f>
        <v>Delhi</v>
      </c>
      <c r="W2399" s="56"/>
      <c r="X2399" s="45"/>
      <c r="Y2399" s="25" t="str">
        <f t="shared" si="281"/>
        <v/>
      </c>
      <c r="Z2399" s="25" t="str">
        <f t="shared" si="282"/>
        <v>Thursday</v>
      </c>
      <c r="AA2399" s="25" t="str">
        <f t="shared" si="283"/>
        <v/>
      </c>
      <c r="AB2399" s="25" t="str">
        <f>VLOOKUP(U2399,'Currency Sheet'!A:C,3,)</f>
        <v>DOLLAR</v>
      </c>
      <c r="AC2399" s="67" t="str">
        <f>VLOOKUP(P2399,'Customer List'!B:D,3,)</f>
        <v>Local</v>
      </c>
    </row>
    <row r="2400" spans="1:29" hidden="1" x14ac:dyDescent="0.25">
      <c r="A2400" s="25">
        <f t="shared" si="277"/>
        <v>2399</v>
      </c>
      <c r="B2400" s="25" t="s">
        <v>3345</v>
      </c>
      <c r="C2400" s="45">
        <v>45894</v>
      </c>
      <c r="D2400" s="45">
        <v>45903</v>
      </c>
      <c r="E2400" s="8">
        <v>285.75</v>
      </c>
      <c r="F2400" s="8">
        <f t="shared" si="278"/>
        <v>25146</v>
      </c>
      <c r="G2400" s="54">
        <f t="shared" si="279"/>
        <v>25146</v>
      </c>
      <c r="H2400" s="25">
        <v>310930</v>
      </c>
      <c r="I2400" s="25" t="s">
        <v>3806</v>
      </c>
      <c r="J2400" s="25">
        <v>1</v>
      </c>
      <c r="K2400" s="25">
        <v>1</v>
      </c>
      <c r="L2400" s="25">
        <f t="shared" si="280"/>
        <v>0</v>
      </c>
      <c r="M2400" s="25" t="s">
        <v>3393</v>
      </c>
      <c r="N2400" s="45">
        <v>45906</v>
      </c>
      <c r="O2400" s="54">
        <v>38385.75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281"/>
        <v>2</v>
      </c>
      <c r="Z2400" s="25" t="str">
        <f t="shared" si="282"/>
        <v>Saturday</v>
      </c>
      <c r="AA2400" s="25" t="str">
        <f t="shared" si="283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hidden="1" x14ac:dyDescent="0.25">
      <c r="A2401" s="25">
        <f t="shared" si="277"/>
        <v>2400</v>
      </c>
      <c r="B2401" s="25" t="s">
        <v>3345</v>
      </c>
      <c r="C2401" s="45">
        <v>45894</v>
      </c>
      <c r="D2401" s="45">
        <v>45903</v>
      </c>
      <c r="E2401" s="8">
        <v>19.600000000000001</v>
      </c>
      <c r="F2401" s="8">
        <f t="shared" si="278"/>
        <v>1724.8000000000002</v>
      </c>
      <c r="G2401" s="54">
        <f t="shared" si="279"/>
        <v>1724.8000000000002</v>
      </c>
      <c r="H2401" s="25">
        <v>317307</v>
      </c>
      <c r="I2401" s="25" t="s">
        <v>3807</v>
      </c>
      <c r="J2401" s="25">
        <v>1</v>
      </c>
      <c r="K2401" s="25">
        <v>1</v>
      </c>
      <c r="L2401" s="25">
        <f t="shared" si="280"/>
        <v>0</v>
      </c>
      <c r="M2401" s="25" t="s">
        <v>3556</v>
      </c>
      <c r="N2401" s="45">
        <v>45915</v>
      </c>
      <c r="O2401" s="54">
        <v>2907.8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1"/>
        <v>2</v>
      </c>
      <c r="Z2401" s="25" t="str">
        <f t="shared" si="282"/>
        <v>Monday</v>
      </c>
      <c r="AA2401" s="25" t="str">
        <f t="shared" si="283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hidden="1" x14ac:dyDescent="0.25">
      <c r="A2402" s="25">
        <f t="shared" si="277"/>
        <v>2401</v>
      </c>
      <c r="B2402" s="25" t="s">
        <v>3345</v>
      </c>
      <c r="C2402" s="45">
        <v>45894</v>
      </c>
      <c r="D2402" s="45">
        <v>45903</v>
      </c>
      <c r="E2402" s="8">
        <v>23.1</v>
      </c>
      <c r="F2402" s="8">
        <f t="shared" si="278"/>
        <v>2032.8000000000002</v>
      </c>
      <c r="G2402" s="54">
        <f t="shared" si="279"/>
        <v>2032.8000000000002</v>
      </c>
      <c r="H2402" s="25">
        <v>317415</v>
      </c>
      <c r="I2402" s="25" t="s">
        <v>3808</v>
      </c>
      <c r="J2402" s="25">
        <v>1</v>
      </c>
      <c r="K2402" s="25">
        <v>1</v>
      </c>
      <c r="L2402" s="25">
        <f t="shared" si="280"/>
        <v>0</v>
      </c>
      <c r="M2402" s="25" t="s">
        <v>3556</v>
      </c>
      <c r="N2402" s="45">
        <v>45915</v>
      </c>
      <c r="O2402" s="54">
        <v>3427.05</v>
      </c>
      <c r="P2402" s="25" t="s">
        <v>195</v>
      </c>
      <c r="Q2402" s="25">
        <v>58155693046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Kanpur</v>
      </c>
      <c r="W2402" s="56"/>
      <c r="X2402" s="45">
        <v>45917</v>
      </c>
      <c r="Y2402" s="25">
        <f t="shared" si="281"/>
        <v>2</v>
      </c>
      <c r="Z2402" s="25" t="str">
        <f t="shared" si="282"/>
        <v>Monday</v>
      </c>
      <c r="AA2402" s="25" t="str">
        <f t="shared" si="283"/>
        <v>Wednesday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hidden="1" x14ac:dyDescent="0.25">
      <c r="A2403" s="25">
        <f t="shared" si="277"/>
        <v>2402</v>
      </c>
      <c r="B2403" s="25" t="s">
        <v>3345</v>
      </c>
      <c r="C2403" s="45">
        <v>45894</v>
      </c>
      <c r="D2403" s="45">
        <v>45903</v>
      </c>
      <c r="E2403" s="8">
        <v>185.5</v>
      </c>
      <c r="F2403" s="8">
        <f t="shared" si="278"/>
        <v>16324</v>
      </c>
      <c r="G2403" s="54">
        <f t="shared" si="279"/>
        <v>32648</v>
      </c>
      <c r="H2403" s="25">
        <v>317426</v>
      </c>
      <c r="I2403" s="25" t="s">
        <v>3809</v>
      </c>
      <c r="J2403" s="25">
        <v>2</v>
      </c>
      <c r="K2403" s="25">
        <v>2</v>
      </c>
      <c r="L2403" s="25">
        <f t="shared" si="280"/>
        <v>0</v>
      </c>
      <c r="M2403" s="25" t="s">
        <v>3393</v>
      </c>
      <c r="N2403" s="45">
        <v>45906</v>
      </c>
      <c r="O2403" s="54">
        <v>53397.5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1"/>
        <v>2</v>
      </c>
      <c r="Z2403" s="25" t="str">
        <f t="shared" si="282"/>
        <v>Saturday</v>
      </c>
      <c r="AA2403" s="25" t="str">
        <f t="shared" si="283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hidden="1" x14ac:dyDescent="0.25">
      <c r="A2404" s="25">
        <f t="shared" si="277"/>
        <v>2403</v>
      </c>
      <c r="B2404" s="25" t="s">
        <v>3345</v>
      </c>
      <c r="C2404" s="45">
        <v>45894</v>
      </c>
      <c r="D2404" s="45">
        <v>45903</v>
      </c>
      <c r="E2404" s="8">
        <v>305.25</v>
      </c>
      <c r="F2404" s="8">
        <f t="shared" si="278"/>
        <v>26862</v>
      </c>
      <c r="G2404" s="54">
        <f t="shared" si="279"/>
        <v>53724</v>
      </c>
      <c r="H2404" s="25">
        <v>318340</v>
      </c>
      <c r="I2404" s="25" t="s">
        <v>3810</v>
      </c>
      <c r="J2404" s="25">
        <v>2</v>
      </c>
      <c r="K2404" s="25">
        <v>2</v>
      </c>
      <c r="L2404" s="25">
        <f t="shared" si="280"/>
        <v>0</v>
      </c>
      <c r="M2404" s="25" t="s">
        <v>3393</v>
      </c>
      <c r="N2404" s="45">
        <v>45906</v>
      </c>
      <c r="O2404" s="54">
        <v>82010.5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1"/>
        <v>2</v>
      </c>
      <c r="Z2404" s="25" t="str">
        <f t="shared" si="282"/>
        <v>Saturday</v>
      </c>
      <c r="AA2404" s="25" t="str">
        <f t="shared" si="283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hidden="1" x14ac:dyDescent="0.25">
      <c r="A2405" s="25">
        <f t="shared" si="277"/>
        <v>2404</v>
      </c>
      <c r="B2405" s="25" t="s">
        <v>3345</v>
      </c>
      <c r="C2405" s="45">
        <v>45894</v>
      </c>
      <c r="D2405" s="45">
        <v>45903</v>
      </c>
      <c r="E2405" s="8">
        <v>301.5</v>
      </c>
      <c r="F2405" s="8">
        <f t="shared" si="278"/>
        <v>26532</v>
      </c>
      <c r="G2405" s="54">
        <f t="shared" si="279"/>
        <v>106128</v>
      </c>
      <c r="H2405" s="25">
        <v>329932</v>
      </c>
      <c r="I2405" s="25" t="s">
        <v>3811</v>
      </c>
      <c r="J2405" s="25">
        <v>4</v>
      </c>
      <c r="K2405" s="25">
        <v>4</v>
      </c>
      <c r="L2405" s="25">
        <f t="shared" si="280"/>
        <v>0</v>
      </c>
      <c r="M2405" s="25" t="s">
        <v>3393</v>
      </c>
      <c r="N2405" s="45">
        <v>45906</v>
      </c>
      <c r="O2405" s="54">
        <v>162006</v>
      </c>
      <c r="P2405" s="25" t="s">
        <v>1900</v>
      </c>
      <c r="Q2405" s="25">
        <v>58155325373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Banglore</v>
      </c>
      <c r="W2405" s="56"/>
      <c r="X2405" s="45">
        <v>45908</v>
      </c>
      <c r="Y2405" s="25">
        <f t="shared" si="281"/>
        <v>2</v>
      </c>
      <c r="Z2405" s="25" t="str">
        <f t="shared" si="282"/>
        <v>Saturday</v>
      </c>
      <c r="AA2405" s="25" t="str">
        <f t="shared" si="283"/>
        <v>Monday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hidden="1" x14ac:dyDescent="0.25">
      <c r="A2406" s="25">
        <f t="shared" si="277"/>
        <v>2405</v>
      </c>
      <c r="B2406" s="25" t="s">
        <v>3345</v>
      </c>
      <c r="C2406" s="45">
        <v>45894</v>
      </c>
      <c r="D2406" s="45">
        <v>45903</v>
      </c>
      <c r="E2406" s="8">
        <v>204.4</v>
      </c>
      <c r="F2406" s="8">
        <f t="shared" si="278"/>
        <v>17987.2</v>
      </c>
      <c r="G2406" s="54">
        <f t="shared" si="279"/>
        <v>17987.2</v>
      </c>
      <c r="H2406" s="25">
        <v>331806</v>
      </c>
      <c r="I2406" s="25" t="s">
        <v>3812</v>
      </c>
      <c r="J2406" s="25">
        <v>1</v>
      </c>
      <c r="K2406" s="25">
        <v>1</v>
      </c>
      <c r="L2406" s="25">
        <f t="shared" si="280"/>
        <v>0</v>
      </c>
      <c r="M2406" s="25" t="s">
        <v>3349</v>
      </c>
      <c r="N2406" s="45">
        <v>45904</v>
      </c>
      <c r="O2406" s="54">
        <v>27156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1"/>
        <v/>
      </c>
      <c r="Z2406" s="25" t="str">
        <f t="shared" si="282"/>
        <v>Thursday</v>
      </c>
      <c r="AA2406" s="25" t="str">
        <f t="shared" si="283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hidden="1" x14ac:dyDescent="0.25">
      <c r="A2407" s="25">
        <f t="shared" si="277"/>
        <v>2406</v>
      </c>
      <c r="B2407" s="25" t="s">
        <v>3345</v>
      </c>
      <c r="C2407" s="45">
        <v>45894</v>
      </c>
      <c r="D2407" s="45">
        <v>45903</v>
      </c>
      <c r="E2407" s="8">
        <v>169.4</v>
      </c>
      <c r="F2407" s="8">
        <f t="shared" si="278"/>
        <v>14907.2</v>
      </c>
      <c r="G2407" s="54">
        <f t="shared" si="279"/>
        <v>29814.400000000001</v>
      </c>
      <c r="H2407" s="25">
        <v>344704</v>
      </c>
      <c r="I2407" s="25" t="s">
        <v>3813</v>
      </c>
      <c r="J2407" s="25">
        <v>2</v>
      </c>
      <c r="K2407" s="25">
        <v>2</v>
      </c>
      <c r="L2407" s="25">
        <f t="shared" si="280"/>
        <v>0</v>
      </c>
      <c r="M2407" s="25" t="s">
        <v>3349</v>
      </c>
      <c r="N2407" s="45">
        <v>45904</v>
      </c>
      <c r="O2407" s="54">
        <v>45012</v>
      </c>
      <c r="P2407" s="25" t="s">
        <v>1015</v>
      </c>
      <c r="Q2407" s="25" t="s">
        <v>2078</v>
      </c>
      <c r="R2407" s="25" t="s">
        <v>638</v>
      </c>
      <c r="S2407" s="3">
        <v>4</v>
      </c>
      <c r="T2407" s="55"/>
      <c r="U2407" s="25" t="s">
        <v>19</v>
      </c>
      <c r="V2407" s="25" t="str">
        <f>VLOOKUP(P2407,'Customer List'!B:C,2,)</f>
        <v>Delhi</v>
      </c>
      <c r="W2407" s="56"/>
      <c r="X2407" s="45"/>
      <c r="Y2407" s="25" t="str">
        <f t="shared" si="281"/>
        <v/>
      </c>
      <c r="Z2407" s="25" t="str">
        <f t="shared" si="282"/>
        <v>Thursday</v>
      </c>
      <c r="AA2407" s="25" t="str">
        <f t="shared" si="283"/>
        <v/>
      </c>
      <c r="AB2407" s="25" t="str">
        <f>VLOOKUP(U2407,'Currency Sheet'!A:C,3,)</f>
        <v>DOLLAR</v>
      </c>
      <c r="AC2407" s="67" t="str">
        <f>VLOOKUP(P2407,'Customer List'!B:D,3,)</f>
        <v>Local</v>
      </c>
    </row>
    <row r="2408" spans="1:29" hidden="1" x14ac:dyDescent="0.25">
      <c r="A2408" s="25">
        <f t="shared" si="277"/>
        <v>2407</v>
      </c>
      <c r="B2408" s="25" t="s">
        <v>3345</v>
      </c>
      <c r="C2408" s="45">
        <v>45894</v>
      </c>
      <c r="D2408" s="45">
        <v>45903</v>
      </c>
      <c r="E2408" s="8">
        <v>123.2</v>
      </c>
      <c r="F2408" s="8">
        <f t="shared" si="278"/>
        <v>10841.6</v>
      </c>
      <c r="G2408" s="54">
        <f t="shared" si="279"/>
        <v>10841.6</v>
      </c>
      <c r="H2408" s="25">
        <v>344709</v>
      </c>
      <c r="I2408" s="25" t="s">
        <v>3814</v>
      </c>
      <c r="J2408" s="25">
        <v>1</v>
      </c>
      <c r="K2408" s="25">
        <v>1</v>
      </c>
      <c r="L2408" s="25">
        <f t="shared" si="280"/>
        <v>0</v>
      </c>
      <c r="M2408" s="25" t="s">
        <v>3556</v>
      </c>
      <c r="N2408" s="45">
        <v>45915</v>
      </c>
      <c r="O2408" s="54">
        <v>18277.599999999999</v>
      </c>
      <c r="P2408" s="25" t="s">
        <v>195</v>
      </c>
      <c r="Q2408" s="25">
        <v>58155693046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Kanpur</v>
      </c>
      <c r="W2408" s="56"/>
      <c r="X2408" s="45">
        <v>45917</v>
      </c>
      <c r="Y2408" s="25">
        <f t="shared" si="281"/>
        <v>2</v>
      </c>
      <c r="Z2408" s="25" t="str">
        <f t="shared" si="282"/>
        <v>Monday</v>
      </c>
      <c r="AA2408" s="25" t="str">
        <f t="shared" si="283"/>
        <v>Wednesday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hidden="1" x14ac:dyDescent="0.25">
      <c r="A2409" s="25">
        <f t="shared" si="277"/>
        <v>2408</v>
      </c>
      <c r="B2409" s="25" t="s">
        <v>3345</v>
      </c>
      <c r="C2409" s="45">
        <v>45894</v>
      </c>
      <c r="D2409" s="45">
        <v>45903</v>
      </c>
      <c r="E2409" s="8">
        <v>279.3</v>
      </c>
      <c r="F2409" s="8">
        <f t="shared" si="278"/>
        <v>24578.400000000001</v>
      </c>
      <c r="G2409" s="54">
        <f t="shared" si="279"/>
        <v>24578.400000000001</v>
      </c>
      <c r="H2409" s="25">
        <v>345052</v>
      </c>
      <c r="I2409" s="25" t="s">
        <v>3815</v>
      </c>
      <c r="J2409" s="25">
        <v>1</v>
      </c>
      <c r="K2409" s="25">
        <v>1</v>
      </c>
      <c r="L2409" s="25">
        <f t="shared" si="280"/>
        <v>0</v>
      </c>
      <c r="M2409" s="25" t="s">
        <v>3393</v>
      </c>
      <c r="N2409" s="45">
        <v>45906</v>
      </c>
      <c r="O2409" s="54">
        <v>40199.25</v>
      </c>
      <c r="P2409" s="25" t="s">
        <v>1900</v>
      </c>
      <c r="Q2409" s="25">
        <v>58155325373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Banglore</v>
      </c>
      <c r="W2409" s="56"/>
      <c r="X2409" s="45">
        <v>45908</v>
      </c>
      <c r="Y2409" s="25">
        <f t="shared" si="281"/>
        <v>2</v>
      </c>
      <c r="Z2409" s="25" t="str">
        <f t="shared" si="282"/>
        <v>Saturday</v>
      </c>
      <c r="AA2409" s="25" t="str">
        <f t="shared" si="283"/>
        <v>Monday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hidden="1" x14ac:dyDescent="0.25">
      <c r="A2410" s="25">
        <f t="shared" si="277"/>
        <v>2409</v>
      </c>
      <c r="B2410" s="25" t="s">
        <v>3345</v>
      </c>
      <c r="C2410" s="45">
        <v>45894</v>
      </c>
      <c r="D2410" s="45">
        <v>45903</v>
      </c>
      <c r="E2410" s="8">
        <v>203.7</v>
      </c>
      <c r="F2410" s="8">
        <f t="shared" si="278"/>
        <v>17925.599999999999</v>
      </c>
      <c r="G2410" s="54">
        <f t="shared" si="279"/>
        <v>17925.599999999999</v>
      </c>
      <c r="H2410" s="25">
        <v>352308</v>
      </c>
      <c r="I2410" s="25" t="s">
        <v>3816</v>
      </c>
      <c r="J2410" s="25">
        <v>1</v>
      </c>
      <c r="K2410" s="25">
        <v>1</v>
      </c>
      <c r="L2410" s="25">
        <f t="shared" si="280"/>
        <v>0</v>
      </c>
      <c r="M2410" s="25" t="s">
        <v>3414</v>
      </c>
      <c r="N2410" s="45">
        <v>45908</v>
      </c>
      <c r="O2410" s="54">
        <v>31573.5</v>
      </c>
      <c r="P2410" s="25" t="s">
        <v>899</v>
      </c>
      <c r="Q2410" s="25" t="s">
        <v>3405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Chandigarh</v>
      </c>
      <c r="W2410" s="56"/>
      <c r="X2410" s="45">
        <v>45909</v>
      </c>
      <c r="Y2410" s="25">
        <f t="shared" si="281"/>
        <v>1</v>
      </c>
      <c r="Z2410" s="25" t="str">
        <f t="shared" si="282"/>
        <v>Monday</v>
      </c>
      <c r="AA2410" s="25" t="str">
        <f t="shared" si="283"/>
        <v>Tuesday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hidden="1" x14ac:dyDescent="0.25">
      <c r="A2411" s="25">
        <f t="shared" si="277"/>
        <v>2410</v>
      </c>
      <c r="B2411" s="25" t="s">
        <v>3345</v>
      </c>
      <c r="C2411" s="45">
        <v>45894</v>
      </c>
      <c r="D2411" s="45">
        <v>45903</v>
      </c>
      <c r="E2411" s="8">
        <v>326.25</v>
      </c>
      <c r="F2411" s="8">
        <f t="shared" si="278"/>
        <v>28710</v>
      </c>
      <c r="G2411" s="54">
        <f t="shared" si="279"/>
        <v>57420</v>
      </c>
      <c r="H2411" s="25">
        <v>353232</v>
      </c>
      <c r="I2411" s="25" t="s">
        <v>3817</v>
      </c>
      <c r="J2411" s="25">
        <v>2</v>
      </c>
      <c r="K2411" s="25">
        <v>2</v>
      </c>
      <c r="L2411" s="25">
        <f t="shared" si="280"/>
        <v>0</v>
      </c>
      <c r="M2411" s="25" t="s">
        <v>3393</v>
      </c>
      <c r="N2411" s="45">
        <v>45906</v>
      </c>
      <c r="O2411" s="54">
        <v>87652.5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81"/>
        <v>2</v>
      </c>
      <c r="Z2411" s="25" t="str">
        <f t="shared" si="282"/>
        <v>Saturday</v>
      </c>
      <c r="AA2411" s="25" t="str">
        <f t="shared" si="283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hidden="1" x14ac:dyDescent="0.25">
      <c r="A2412" s="25">
        <f t="shared" si="277"/>
        <v>2411</v>
      </c>
      <c r="B2412" s="25" t="s">
        <v>3345</v>
      </c>
      <c r="C2412" s="45">
        <v>45894</v>
      </c>
      <c r="D2412" s="45">
        <v>45903</v>
      </c>
      <c r="E2412" s="8">
        <v>128.1</v>
      </c>
      <c r="F2412" s="8">
        <f t="shared" si="278"/>
        <v>11272.8</v>
      </c>
      <c r="G2412" s="54">
        <f t="shared" si="279"/>
        <v>11272.8</v>
      </c>
      <c r="H2412" s="25">
        <v>353271</v>
      </c>
      <c r="I2412" s="25" t="s">
        <v>3818</v>
      </c>
      <c r="J2412" s="25">
        <v>1</v>
      </c>
      <c r="K2412" s="25">
        <v>1</v>
      </c>
      <c r="L2412" s="25">
        <f t="shared" si="280"/>
        <v>0</v>
      </c>
      <c r="M2412" s="25" t="s">
        <v>3556</v>
      </c>
      <c r="N2412" s="45">
        <v>45915</v>
      </c>
      <c r="O2412" s="54">
        <v>19004.55</v>
      </c>
      <c r="P2412" s="25" t="s">
        <v>195</v>
      </c>
      <c r="Q2412" s="25">
        <v>58155693046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Kanpur</v>
      </c>
      <c r="W2412" s="56"/>
      <c r="X2412" s="45">
        <v>45917</v>
      </c>
      <c r="Y2412" s="25">
        <f t="shared" si="281"/>
        <v>2</v>
      </c>
      <c r="Z2412" s="25" t="str">
        <f t="shared" si="282"/>
        <v>Monday</v>
      </c>
      <c r="AA2412" s="25" t="str">
        <f t="shared" si="283"/>
        <v>Wednesday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hidden="1" x14ac:dyDescent="0.25">
      <c r="A2413" s="25">
        <f t="shared" si="277"/>
        <v>2412</v>
      </c>
      <c r="B2413" s="25" t="s">
        <v>3345</v>
      </c>
      <c r="C2413" s="45">
        <v>45894</v>
      </c>
      <c r="D2413" s="45">
        <v>45903</v>
      </c>
      <c r="E2413" s="8">
        <v>285.75</v>
      </c>
      <c r="F2413" s="8">
        <f t="shared" si="278"/>
        <v>25146</v>
      </c>
      <c r="G2413" s="54">
        <f t="shared" si="279"/>
        <v>75438</v>
      </c>
      <c r="H2413" s="25">
        <v>356418</v>
      </c>
      <c r="I2413" s="25" t="s">
        <v>3819</v>
      </c>
      <c r="J2413" s="25">
        <v>3</v>
      </c>
      <c r="K2413" s="25">
        <v>3</v>
      </c>
      <c r="L2413" s="25">
        <f t="shared" si="280"/>
        <v>0</v>
      </c>
      <c r="M2413" s="25" t="s">
        <v>3393</v>
      </c>
      <c r="N2413" s="45">
        <v>45906</v>
      </c>
      <c r="O2413" s="54">
        <v>115157.25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81"/>
        <v>2</v>
      </c>
      <c r="Z2413" s="25" t="str">
        <f t="shared" si="282"/>
        <v>Saturday</v>
      </c>
      <c r="AA2413" s="25" t="str">
        <f t="shared" si="283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hidden="1" x14ac:dyDescent="0.25">
      <c r="A2414" s="25">
        <f t="shared" si="277"/>
        <v>2413</v>
      </c>
      <c r="B2414" s="25" t="s">
        <v>3345</v>
      </c>
      <c r="C2414" s="45">
        <v>45894</v>
      </c>
      <c r="D2414" s="45">
        <v>45903</v>
      </c>
      <c r="E2414" s="8">
        <v>236.6</v>
      </c>
      <c r="F2414" s="8">
        <f t="shared" si="278"/>
        <v>20820.8</v>
      </c>
      <c r="G2414" s="54">
        <f t="shared" si="279"/>
        <v>20820.8</v>
      </c>
      <c r="H2414" s="25">
        <v>362605</v>
      </c>
      <c r="I2414" s="25" t="s">
        <v>3820</v>
      </c>
      <c r="J2414" s="25">
        <v>1</v>
      </c>
      <c r="K2414" s="25">
        <v>1</v>
      </c>
      <c r="L2414" s="25">
        <f t="shared" si="280"/>
        <v>0</v>
      </c>
      <c r="M2414" s="25" t="s">
        <v>3556</v>
      </c>
      <c r="N2414" s="45">
        <v>45915</v>
      </c>
      <c r="O2414" s="54">
        <v>35101.300000000003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81"/>
        <v>2</v>
      </c>
      <c r="Z2414" s="25" t="str">
        <f t="shared" si="282"/>
        <v>Monday</v>
      </c>
      <c r="AA2414" s="25" t="str">
        <f t="shared" si="283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hidden="1" x14ac:dyDescent="0.25">
      <c r="A2415" s="25">
        <f t="shared" si="277"/>
        <v>2414</v>
      </c>
      <c r="B2415" s="25" t="s">
        <v>3345</v>
      </c>
      <c r="C2415" s="45">
        <v>45894</v>
      </c>
      <c r="D2415" s="45">
        <v>45903</v>
      </c>
      <c r="E2415" s="8">
        <v>287.7</v>
      </c>
      <c r="F2415" s="8">
        <f t="shared" si="278"/>
        <v>25317.599999999999</v>
      </c>
      <c r="G2415" s="54">
        <f t="shared" si="279"/>
        <v>25317.599999999999</v>
      </c>
      <c r="H2415" s="25">
        <v>369332</v>
      </c>
      <c r="I2415" s="25" t="s">
        <v>3821</v>
      </c>
      <c r="J2415" s="25">
        <v>1</v>
      </c>
      <c r="K2415" s="25">
        <v>1</v>
      </c>
      <c r="L2415" s="25">
        <f t="shared" si="280"/>
        <v>0</v>
      </c>
      <c r="M2415" s="25" t="s">
        <v>3393</v>
      </c>
      <c r="N2415" s="45">
        <v>45906</v>
      </c>
      <c r="O2415" s="54">
        <v>41408.25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81"/>
        <v>2</v>
      </c>
      <c r="Z2415" s="25" t="str">
        <f t="shared" si="282"/>
        <v>Saturday</v>
      </c>
      <c r="AA2415" s="25" t="str">
        <f t="shared" si="283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hidden="1" x14ac:dyDescent="0.25">
      <c r="A2416" s="25">
        <f t="shared" si="277"/>
        <v>2415</v>
      </c>
      <c r="B2416" s="25" t="s">
        <v>3345</v>
      </c>
      <c r="C2416" s="45">
        <v>45894</v>
      </c>
      <c r="D2416" s="45">
        <v>45903</v>
      </c>
      <c r="E2416" s="8">
        <v>131.6</v>
      </c>
      <c r="F2416" s="8">
        <f t="shared" si="278"/>
        <v>11580.8</v>
      </c>
      <c r="G2416" s="54">
        <f t="shared" si="279"/>
        <v>11580.8</v>
      </c>
      <c r="H2416" s="25">
        <v>369347</v>
      </c>
      <c r="I2416" s="25" t="s">
        <v>3822</v>
      </c>
      <c r="J2416" s="25">
        <v>1</v>
      </c>
      <c r="K2416" s="25">
        <v>1</v>
      </c>
      <c r="L2416" s="25">
        <f t="shared" si="280"/>
        <v>0</v>
      </c>
      <c r="M2416" s="25" t="s">
        <v>3556</v>
      </c>
      <c r="N2416" s="45">
        <v>45915</v>
      </c>
      <c r="O2416" s="54">
        <v>19523.8</v>
      </c>
      <c r="P2416" s="25" t="s">
        <v>195</v>
      </c>
      <c r="Q2416" s="25">
        <v>58155693046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Kanpur</v>
      </c>
      <c r="W2416" s="56"/>
      <c r="X2416" s="45">
        <v>45917</v>
      </c>
      <c r="Y2416" s="25">
        <f t="shared" si="281"/>
        <v>2</v>
      </c>
      <c r="Z2416" s="25" t="str">
        <f t="shared" si="282"/>
        <v>Monday</v>
      </c>
      <c r="AA2416" s="25" t="str">
        <f t="shared" si="283"/>
        <v>Wednesday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hidden="1" x14ac:dyDescent="0.25">
      <c r="A2417" s="25">
        <f t="shared" si="277"/>
        <v>2416</v>
      </c>
      <c r="B2417" s="25" t="s">
        <v>3345</v>
      </c>
      <c r="C2417" s="45">
        <v>45894</v>
      </c>
      <c r="D2417" s="45">
        <v>45903</v>
      </c>
      <c r="E2417" s="8">
        <v>286.3</v>
      </c>
      <c r="F2417" s="8">
        <f t="shared" si="278"/>
        <v>25194.400000000001</v>
      </c>
      <c r="G2417" s="54">
        <f t="shared" si="279"/>
        <v>25194.400000000001</v>
      </c>
      <c r="H2417" s="25">
        <v>372706</v>
      </c>
      <c r="I2417" s="25" t="s">
        <v>3823</v>
      </c>
      <c r="J2417" s="25">
        <v>1</v>
      </c>
      <c r="K2417" s="25">
        <v>1</v>
      </c>
      <c r="L2417" s="25">
        <f t="shared" si="280"/>
        <v>0</v>
      </c>
      <c r="M2417" s="25" t="s">
        <v>3393</v>
      </c>
      <c r="N2417" s="45">
        <v>45906</v>
      </c>
      <c r="O2417" s="54">
        <v>41206.75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1"/>
        <v>2</v>
      </c>
      <c r="Z2417" s="25" t="str">
        <f t="shared" si="282"/>
        <v>Saturday</v>
      </c>
      <c r="AA2417" s="25" t="str">
        <f t="shared" si="283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hidden="1" x14ac:dyDescent="0.25">
      <c r="A2418" s="25">
        <f t="shared" si="277"/>
        <v>2417</v>
      </c>
      <c r="B2418" s="25" t="s">
        <v>3345</v>
      </c>
      <c r="C2418" s="45">
        <v>45894</v>
      </c>
      <c r="D2418" s="45">
        <v>45903</v>
      </c>
      <c r="E2418" s="8">
        <v>74.2</v>
      </c>
      <c r="F2418" s="8">
        <f t="shared" si="278"/>
        <v>6529.6</v>
      </c>
      <c r="G2418" s="54">
        <f t="shared" si="279"/>
        <v>6529.6</v>
      </c>
      <c r="H2418" s="25">
        <v>400108</v>
      </c>
      <c r="I2418" s="25" t="s">
        <v>3824</v>
      </c>
      <c r="J2418" s="25">
        <v>1</v>
      </c>
      <c r="K2418" s="25">
        <v>1</v>
      </c>
      <c r="L2418" s="25">
        <f t="shared" si="280"/>
        <v>0</v>
      </c>
      <c r="M2418" s="25" t="s">
        <v>3393</v>
      </c>
      <c r="N2418" s="45">
        <v>45906</v>
      </c>
      <c r="O2418" s="54">
        <v>10679.5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1"/>
        <v>2</v>
      </c>
      <c r="Z2418" s="25" t="str">
        <f t="shared" si="282"/>
        <v>Saturday</v>
      </c>
      <c r="AA2418" s="25" t="str">
        <f t="shared" si="283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hidden="1" x14ac:dyDescent="0.25">
      <c r="A2419" s="25">
        <f t="shared" si="277"/>
        <v>2418</v>
      </c>
      <c r="B2419" s="25" t="s">
        <v>3345</v>
      </c>
      <c r="C2419" s="45">
        <v>45894</v>
      </c>
      <c r="D2419" s="45">
        <v>45903</v>
      </c>
      <c r="E2419" s="8">
        <v>42.7</v>
      </c>
      <c r="F2419" s="8">
        <f t="shared" si="278"/>
        <v>3757.6000000000004</v>
      </c>
      <c r="G2419" s="54">
        <f t="shared" si="279"/>
        <v>3757.6000000000004</v>
      </c>
      <c r="H2419" s="25">
        <v>400113</v>
      </c>
      <c r="I2419" s="25" t="s">
        <v>3825</v>
      </c>
      <c r="J2419" s="25">
        <v>1</v>
      </c>
      <c r="K2419" s="25">
        <v>1</v>
      </c>
      <c r="L2419" s="25">
        <f t="shared" si="280"/>
        <v>0</v>
      </c>
      <c r="M2419" s="25" t="s">
        <v>3394</v>
      </c>
      <c r="N2419" s="45">
        <v>45906</v>
      </c>
      <c r="O2419" s="54">
        <v>6145.75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1"/>
        <v>2</v>
      </c>
      <c r="Z2419" s="25" t="str">
        <f t="shared" si="282"/>
        <v>Saturday</v>
      </c>
      <c r="AA2419" s="25" t="str">
        <f t="shared" si="283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hidden="1" x14ac:dyDescent="0.25">
      <c r="A2420" s="25">
        <f t="shared" si="277"/>
        <v>2419</v>
      </c>
      <c r="B2420" s="25" t="s">
        <v>3345</v>
      </c>
      <c r="C2420" s="45">
        <v>45894</v>
      </c>
      <c r="D2420" s="45">
        <v>45903</v>
      </c>
      <c r="E2420" s="8">
        <v>61.6</v>
      </c>
      <c r="F2420" s="8">
        <f t="shared" si="278"/>
        <v>5420.8</v>
      </c>
      <c r="G2420" s="54">
        <f t="shared" si="279"/>
        <v>10841.6</v>
      </c>
      <c r="H2420" s="25">
        <v>400120</v>
      </c>
      <c r="I2420" s="25" t="s">
        <v>3826</v>
      </c>
      <c r="J2420" s="25">
        <v>2</v>
      </c>
      <c r="K2420" s="25">
        <v>2</v>
      </c>
      <c r="L2420" s="25">
        <f t="shared" si="280"/>
        <v>0</v>
      </c>
      <c r="M2420" s="25" t="s">
        <v>3393</v>
      </c>
      <c r="N2420" s="45">
        <v>45906</v>
      </c>
      <c r="O2420" s="54">
        <v>17732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1"/>
        <v>2</v>
      </c>
      <c r="Z2420" s="25" t="str">
        <f t="shared" si="282"/>
        <v>Saturday</v>
      </c>
      <c r="AA2420" s="25" t="str">
        <f t="shared" si="283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hidden="1" x14ac:dyDescent="0.25">
      <c r="A2421" s="25">
        <f t="shared" ref="A2421:A2484" si="284">A2420+1</f>
        <v>2420</v>
      </c>
      <c r="B2421" s="25" t="s">
        <v>3345</v>
      </c>
      <c r="C2421" s="45">
        <v>45894</v>
      </c>
      <c r="D2421" s="45">
        <v>45903</v>
      </c>
      <c r="E2421" s="8">
        <v>74.2</v>
      </c>
      <c r="F2421" s="8">
        <f t="shared" ref="F2421:F2484" si="285">IF(AB2421="DOLLAR",E2421*88,E2421)</f>
        <v>6529.6</v>
      </c>
      <c r="G2421" s="54">
        <f t="shared" ref="G2421:G2484" si="286">F2421*J2421</f>
        <v>6529.6</v>
      </c>
      <c r="H2421" s="25">
        <v>400125</v>
      </c>
      <c r="I2421" s="25" t="s">
        <v>3827</v>
      </c>
      <c r="J2421" s="25">
        <v>1</v>
      </c>
      <c r="K2421" s="25">
        <v>1</v>
      </c>
      <c r="L2421" s="25">
        <f t="shared" ref="L2421:L2484" si="287">J2421-K2421</f>
        <v>0</v>
      </c>
      <c r="M2421" s="25" t="s">
        <v>3394</v>
      </c>
      <c r="N2421" s="45">
        <v>45906</v>
      </c>
      <c r="O2421" s="54">
        <v>10679.5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1"/>
        <v>2</v>
      </c>
      <c r="Z2421" s="25" t="str">
        <f t="shared" si="282"/>
        <v>Saturday</v>
      </c>
      <c r="AA2421" s="25" t="str">
        <f t="shared" si="283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hidden="1" x14ac:dyDescent="0.25">
      <c r="A2422" s="25">
        <f t="shared" si="284"/>
        <v>2421</v>
      </c>
      <c r="B2422" s="25" t="s">
        <v>3345</v>
      </c>
      <c r="C2422" s="45">
        <v>45894</v>
      </c>
      <c r="D2422" s="45">
        <v>45903</v>
      </c>
      <c r="E2422" s="8">
        <v>125.3</v>
      </c>
      <c r="F2422" s="8">
        <f t="shared" si="285"/>
        <v>11026.4</v>
      </c>
      <c r="G2422" s="54">
        <f t="shared" si="286"/>
        <v>11026.4</v>
      </c>
      <c r="H2422" s="25">
        <v>400128</v>
      </c>
      <c r="I2422" s="25" t="s">
        <v>3828</v>
      </c>
      <c r="J2422" s="25">
        <v>1</v>
      </c>
      <c r="K2422" s="25">
        <v>1</v>
      </c>
      <c r="L2422" s="25">
        <f t="shared" si="287"/>
        <v>0</v>
      </c>
      <c r="M2422" s="25" t="s">
        <v>3394</v>
      </c>
      <c r="N2422" s="45">
        <v>45906</v>
      </c>
      <c r="O2422" s="54">
        <v>18034.25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ref="Y2422:Y2485" si="288">IF(X2422="", "", X2422-N2422)</f>
        <v>2</v>
      </c>
      <c r="Z2422" s="25" t="str">
        <f t="shared" ref="Z2422:Z2485" si="289">IF(N2422="", "", TEXT(N2422, "dddd"))</f>
        <v>Saturday</v>
      </c>
      <c r="AA2422" s="25" t="str">
        <f t="shared" ref="AA2422:AA2485" si="290">IF(X2422="", "", TEXT(X2422, "dddd"))</f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hidden="1" x14ac:dyDescent="0.25">
      <c r="A2423" s="25">
        <f t="shared" si="284"/>
        <v>2422</v>
      </c>
      <c r="B2423" s="25" t="s">
        <v>3345</v>
      </c>
      <c r="C2423" s="45">
        <v>45894</v>
      </c>
      <c r="D2423" s="45">
        <v>45903</v>
      </c>
      <c r="E2423" s="8">
        <v>58.1</v>
      </c>
      <c r="F2423" s="8">
        <f t="shared" si="285"/>
        <v>5112.8</v>
      </c>
      <c r="G2423" s="54">
        <f t="shared" si="286"/>
        <v>5112.8</v>
      </c>
      <c r="H2423" s="25">
        <v>400143</v>
      </c>
      <c r="I2423" s="25" t="s">
        <v>3829</v>
      </c>
      <c r="J2423" s="25">
        <v>1</v>
      </c>
      <c r="K2423" s="25">
        <v>1</v>
      </c>
      <c r="L2423" s="25">
        <f t="shared" si="287"/>
        <v>0</v>
      </c>
      <c r="M2423" s="25" t="s">
        <v>3394</v>
      </c>
      <c r="N2423" s="45">
        <v>45906</v>
      </c>
      <c r="O2423" s="54">
        <v>8362.25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8"/>
        <v>2</v>
      </c>
      <c r="Z2423" s="25" t="str">
        <f t="shared" si="289"/>
        <v>Saturday</v>
      </c>
      <c r="AA2423" s="25" t="str">
        <f t="shared" si="290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hidden="1" x14ac:dyDescent="0.25">
      <c r="A2424" s="25">
        <f t="shared" si="284"/>
        <v>2423</v>
      </c>
      <c r="B2424" s="25" t="s">
        <v>3345</v>
      </c>
      <c r="C2424" s="45">
        <v>45894</v>
      </c>
      <c r="D2424" s="45">
        <v>45903</v>
      </c>
      <c r="E2424" s="8">
        <v>268.5</v>
      </c>
      <c r="F2424" s="8">
        <f t="shared" si="285"/>
        <v>23628</v>
      </c>
      <c r="G2424" s="54">
        <f t="shared" si="286"/>
        <v>23628</v>
      </c>
      <c r="H2424" s="25">
        <v>400158</v>
      </c>
      <c r="I2424" s="25" t="s">
        <v>3830</v>
      </c>
      <c r="J2424" s="25">
        <v>1</v>
      </c>
      <c r="K2424" s="25">
        <v>1</v>
      </c>
      <c r="L2424" s="25">
        <f t="shared" si="287"/>
        <v>0</v>
      </c>
      <c r="M2424" s="25" t="s">
        <v>3393</v>
      </c>
      <c r="N2424" s="45">
        <v>45906</v>
      </c>
      <c r="O2424" s="54">
        <v>36068.5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8"/>
        <v>2</v>
      </c>
      <c r="Z2424" s="25" t="str">
        <f t="shared" si="289"/>
        <v>Saturday</v>
      </c>
      <c r="AA2424" s="25" t="str">
        <f t="shared" si="290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hidden="1" x14ac:dyDescent="0.25">
      <c r="A2425" s="25">
        <f t="shared" si="284"/>
        <v>2424</v>
      </c>
      <c r="B2425" s="25" t="s">
        <v>3345</v>
      </c>
      <c r="C2425" s="45">
        <v>45894</v>
      </c>
      <c r="D2425" s="45">
        <v>45903</v>
      </c>
      <c r="E2425" s="8">
        <v>309.75</v>
      </c>
      <c r="F2425" s="8">
        <f t="shared" si="285"/>
        <v>27258</v>
      </c>
      <c r="G2425" s="54">
        <f t="shared" si="286"/>
        <v>27258</v>
      </c>
      <c r="H2425" s="25">
        <v>400162</v>
      </c>
      <c r="I2425" s="25" t="s">
        <v>3831</v>
      </c>
      <c r="J2425" s="25">
        <v>1</v>
      </c>
      <c r="K2425" s="25">
        <v>1</v>
      </c>
      <c r="L2425" s="25">
        <f t="shared" si="287"/>
        <v>0</v>
      </c>
      <c r="M2425" s="25" t="s">
        <v>3393</v>
      </c>
      <c r="N2425" s="45">
        <v>45906</v>
      </c>
      <c r="O2425" s="54">
        <v>41609.75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8"/>
        <v>2</v>
      </c>
      <c r="Z2425" s="25" t="str">
        <f t="shared" si="289"/>
        <v>Saturday</v>
      </c>
      <c r="AA2425" s="25" t="str">
        <f t="shared" si="290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hidden="1" x14ac:dyDescent="0.25">
      <c r="A2426" s="25">
        <f t="shared" si="284"/>
        <v>2425</v>
      </c>
      <c r="B2426" s="25" t="s">
        <v>3345</v>
      </c>
      <c r="C2426" s="45">
        <v>45894</v>
      </c>
      <c r="D2426" s="45">
        <v>45903</v>
      </c>
      <c r="E2426" s="8">
        <v>288.75</v>
      </c>
      <c r="F2426" s="8">
        <f t="shared" si="285"/>
        <v>25410</v>
      </c>
      <c r="G2426" s="54">
        <f t="shared" si="286"/>
        <v>50820</v>
      </c>
      <c r="H2426" s="25">
        <v>400172</v>
      </c>
      <c r="I2426" s="25" t="s">
        <v>3832</v>
      </c>
      <c r="J2426" s="25">
        <v>2</v>
      </c>
      <c r="K2426" s="25">
        <v>2</v>
      </c>
      <c r="L2426" s="25">
        <f t="shared" si="287"/>
        <v>0</v>
      </c>
      <c r="M2426" s="25" t="s">
        <v>3393</v>
      </c>
      <c r="N2426" s="45">
        <v>45906</v>
      </c>
      <c r="O2426" s="54">
        <v>77577.5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8"/>
        <v>2</v>
      </c>
      <c r="Z2426" s="25" t="str">
        <f t="shared" si="289"/>
        <v>Saturday</v>
      </c>
      <c r="AA2426" s="25" t="str">
        <f t="shared" si="290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hidden="1" x14ac:dyDescent="0.25">
      <c r="A2427" s="25">
        <f t="shared" si="284"/>
        <v>2426</v>
      </c>
      <c r="B2427" s="25" t="s">
        <v>3345</v>
      </c>
      <c r="C2427" s="45">
        <v>45894</v>
      </c>
      <c r="D2427" s="45">
        <v>45903</v>
      </c>
      <c r="E2427" s="8">
        <v>32.9</v>
      </c>
      <c r="F2427" s="8">
        <f t="shared" si="285"/>
        <v>2895.2</v>
      </c>
      <c r="G2427" s="54">
        <f t="shared" si="286"/>
        <v>2895.2</v>
      </c>
      <c r="H2427" s="25">
        <v>400209</v>
      </c>
      <c r="I2427" s="25" t="s">
        <v>3833</v>
      </c>
      <c r="J2427" s="25">
        <v>1</v>
      </c>
      <c r="K2427" s="25">
        <v>1</v>
      </c>
      <c r="L2427" s="25">
        <f t="shared" si="287"/>
        <v>0</v>
      </c>
      <c r="M2427" s="25" t="s">
        <v>3394</v>
      </c>
      <c r="N2427" s="45">
        <v>45906</v>
      </c>
      <c r="O2427" s="54">
        <v>4735.25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8"/>
        <v>2</v>
      </c>
      <c r="Z2427" s="25" t="str">
        <f t="shared" si="289"/>
        <v>Saturday</v>
      </c>
      <c r="AA2427" s="25" t="str">
        <f t="shared" si="290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hidden="1" x14ac:dyDescent="0.25">
      <c r="A2428" s="25">
        <f t="shared" si="284"/>
        <v>2427</v>
      </c>
      <c r="B2428" s="25" t="s">
        <v>3345</v>
      </c>
      <c r="C2428" s="45">
        <v>45894</v>
      </c>
      <c r="D2428" s="45">
        <v>45903</v>
      </c>
      <c r="E2428" s="8">
        <v>25.2</v>
      </c>
      <c r="F2428" s="8">
        <f t="shared" si="285"/>
        <v>2217.6</v>
      </c>
      <c r="G2428" s="54">
        <f t="shared" si="286"/>
        <v>2217.6</v>
      </c>
      <c r="H2428" s="25">
        <v>400219</v>
      </c>
      <c r="I2428" s="25" t="s">
        <v>3834</v>
      </c>
      <c r="J2428" s="25">
        <v>1</v>
      </c>
      <c r="K2428" s="25">
        <v>1</v>
      </c>
      <c r="L2428" s="25">
        <f t="shared" si="287"/>
        <v>0</v>
      </c>
      <c r="M2428" s="25" t="s">
        <v>3394</v>
      </c>
      <c r="N2428" s="45">
        <v>45906</v>
      </c>
      <c r="O2428" s="54">
        <v>3627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8"/>
        <v>2</v>
      </c>
      <c r="Z2428" s="25" t="str">
        <f t="shared" si="289"/>
        <v>Saturday</v>
      </c>
      <c r="AA2428" s="25" t="str">
        <f t="shared" si="290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hidden="1" x14ac:dyDescent="0.25">
      <c r="A2429" s="25">
        <f t="shared" si="284"/>
        <v>2428</v>
      </c>
      <c r="B2429" s="25" t="s">
        <v>3345</v>
      </c>
      <c r="C2429" s="45">
        <v>45894</v>
      </c>
      <c r="D2429" s="45">
        <v>45903</v>
      </c>
      <c r="E2429" s="8">
        <v>66.5</v>
      </c>
      <c r="F2429" s="8">
        <f t="shared" si="285"/>
        <v>5852</v>
      </c>
      <c r="G2429" s="54">
        <f t="shared" si="286"/>
        <v>11704</v>
      </c>
      <c r="H2429" s="25">
        <v>400220</v>
      </c>
      <c r="I2429" s="25" t="s">
        <v>3835</v>
      </c>
      <c r="J2429" s="25">
        <v>2</v>
      </c>
      <c r="K2429" s="25">
        <v>2</v>
      </c>
      <c r="L2429" s="25">
        <f t="shared" si="287"/>
        <v>0</v>
      </c>
      <c r="M2429" s="25" t="s">
        <v>3393</v>
      </c>
      <c r="N2429" s="45">
        <v>45906</v>
      </c>
      <c r="O2429" s="54">
        <v>19142.5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8"/>
        <v>2</v>
      </c>
      <c r="Z2429" s="25" t="str">
        <f t="shared" si="289"/>
        <v>Saturday</v>
      </c>
      <c r="AA2429" s="25" t="str">
        <f t="shared" si="290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hidden="1" x14ac:dyDescent="0.25">
      <c r="A2430" s="25">
        <f t="shared" si="284"/>
        <v>2429</v>
      </c>
      <c r="B2430" s="25" t="s">
        <v>3345</v>
      </c>
      <c r="C2430" s="45">
        <v>45894</v>
      </c>
      <c r="D2430" s="45">
        <v>45903</v>
      </c>
      <c r="E2430" s="8">
        <v>123.75</v>
      </c>
      <c r="F2430" s="8">
        <f t="shared" si="285"/>
        <v>10890</v>
      </c>
      <c r="G2430" s="54">
        <f t="shared" si="286"/>
        <v>10890</v>
      </c>
      <c r="H2430" s="25">
        <v>400259</v>
      </c>
      <c r="I2430" s="25" t="s">
        <v>3836</v>
      </c>
      <c r="J2430" s="25">
        <v>1</v>
      </c>
      <c r="K2430" s="25">
        <v>1</v>
      </c>
      <c r="L2430" s="25">
        <f t="shared" si="287"/>
        <v>0</v>
      </c>
      <c r="M2430" s="25" t="s">
        <v>3394</v>
      </c>
      <c r="N2430" s="45">
        <v>45906</v>
      </c>
      <c r="O2430" s="54">
        <v>16623.75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8"/>
        <v>2</v>
      </c>
      <c r="Z2430" s="25" t="str">
        <f t="shared" si="289"/>
        <v>Saturday</v>
      </c>
      <c r="AA2430" s="25" t="str">
        <f t="shared" si="290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hidden="1" x14ac:dyDescent="0.25">
      <c r="A2431" s="25">
        <f t="shared" si="284"/>
        <v>2430</v>
      </c>
      <c r="B2431" s="25" t="s">
        <v>3345</v>
      </c>
      <c r="C2431" s="45">
        <v>45894</v>
      </c>
      <c r="D2431" s="45">
        <v>45903</v>
      </c>
      <c r="E2431" s="8">
        <v>135.1</v>
      </c>
      <c r="F2431" s="8">
        <f t="shared" si="285"/>
        <v>11888.8</v>
      </c>
      <c r="G2431" s="54">
        <f t="shared" si="286"/>
        <v>11888.8</v>
      </c>
      <c r="H2431" s="25">
        <v>400334</v>
      </c>
      <c r="I2431" s="25" t="s">
        <v>3837</v>
      </c>
      <c r="J2431" s="25">
        <v>1</v>
      </c>
      <c r="K2431" s="25">
        <v>1</v>
      </c>
      <c r="L2431" s="25">
        <f t="shared" si="287"/>
        <v>0</v>
      </c>
      <c r="M2431" s="25" t="s">
        <v>3393</v>
      </c>
      <c r="N2431" s="45">
        <v>45906</v>
      </c>
      <c r="O2431" s="54">
        <v>19444.75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8"/>
        <v>2</v>
      </c>
      <c r="Z2431" s="25" t="str">
        <f t="shared" si="289"/>
        <v>Saturday</v>
      </c>
      <c r="AA2431" s="25" t="str">
        <f t="shared" si="290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hidden="1" x14ac:dyDescent="0.25">
      <c r="A2432" s="25">
        <f t="shared" si="284"/>
        <v>2431</v>
      </c>
      <c r="B2432" s="25" t="s">
        <v>3345</v>
      </c>
      <c r="C2432" s="45">
        <v>45894</v>
      </c>
      <c r="D2432" s="45">
        <v>45903</v>
      </c>
      <c r="E2432" s="8">
        <v>160.30000000000001</v>
      </c>
      <c r="F2432" s="8">
        <f t="shared" si="285"/>
        <v>14106.400000000001</v>
      </c>
      <c r="G2432" s="54">
        <f t="shared" si="286"/>
        <v>28212.800000000003</v>
      </c>
      <c r="H2432" s="25">
        <v>422302</v>
      </c>
      <c r="I2432" s="25" t="s">
        <v>3838</v>
      </c>
      <c r="J2432" s="25">
        <v>2</v>
      </c>
      <c r="K2432" s="25">
        <v>2</v>
      </c>
      <c r="L2432" s="25">
        <f t="shared" si="287"/>
        <v>0</v>
      </c>
      <c r="M2432" s="25" t="s">
        <v>3394</v>
      </c>
      <c r="N2432" s="45">
        <v>45906</v>
      </c>
      <c r="O2432" s="54">
        <v>46143.5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288"/>
        <v>2</v>
      </c>
      <c r="Z2432" s="25" t="str">
        <f t="shared" si="289"/>
        <v>Saturday</v>
      </c>
      <c r="AA2432" s="25" t="str">
        <f t="shared" si="290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hidden="1" x14ac:dyDescent="0.25">
      <c r="A2433" s="25">
        <f t="shared" si="284"/>
        <v>2432</v>
      </c>
      <c r="B2433" s="25" t="s">
        <v>3345</v>
      </c>
      <c r="C2433" s="45">
        <v>45894</v>
      </c>
      <c r="D2433" s="45">
        <v>45903</v>
      </c>
      <c r="E2433" s="8">
        <v>78.400000000000006</v>
      </c>
      <c r="F2433" s="8">
        <f t="shared" si="285"/>
        <v>6899.2000000000007</v>
      </c>
      <c r="G2433" s="54">
        <f t="shared" si="286"/>
        <v>6899.2000000000007</v>
      </c>
      <c r="H2433" s="25">
        <v>423303</v>
      </c>
      <c r="I2433" s="25" t="s">
        <v>3839</v>
      </c>
      <c r="J2433" s="25">
        <v>1</v>
      </c>
      <c r="K2433" s="25">
        <v>1</v>
      </c>
      <c r="L2433" s="25">
        <f t="shared" si="287"/>
        <v>0</v>
      </c>
      <c r="M2433" s="25" t="s">
        <v>3374</v>
      </c>
      <c r="N2433" s="45">
        <v>45906</v>
      </c>
      <c r="O2433" s="54">
        <v>13020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8"/>
        <v>2</v>
      </c>
      <c r="Z2433" s="25" t="str">
        <f t="shared" si="289"/>
        <v>Saturday</v>
      </c>
      <c r="AA2433" s="25" t="str">
        <f t="shared" si="290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hidden="1" x14ac:dyDescent="0.25">
      <c r="A2434" s="25">
        <f t="shared" si="284"/>
        <v>2433</v>
      </c>
      <c r="B2434" s="25" t="s">
        <v>3345</v>
      </c>
      <c r="C2434" s="45">
        <v>45894</v>
      </c>
      <c r="D2434" s="45">
        <v>45903</v>
      </c>
      <c r="E2434" s="8">
        <v>75.75</v>
      </c>
      <c r="F2434" s="8">
        <f t="shared" si="285"/>
        <v>6666</v>
      </c>
      <c r="G2434" s="54">
        <f t="shared" si="286"/>
        <v>6666</v>
      </c>
      <c r="H2434" s="25">
        <v>423801</v>
      </c>
      <c r="I2434" s="25" t="s">
        <v>3840</v>
      </c>
      <c r="J2434" s="25">
        <v>1</v>
      </c>
      <c r="K2434" s="25">
        <v>1</v>
      </c>
      <c r="L2434" s="25">
        <f t="shared" si="287"/>
        <v>0</v>
      </c>
      <c r="M2434" s="25" t="s">
        <v>3374</v>
      </c>
      <c r="N2434" s="45">
        <v>45906</v>
      </c>
      <c r="O2434" s="54">
        <v>11741.25</v>
      </c>
      <c r="P2434" s="25" t="s">
        <v>2290</v>
      </c>
      <c r="Q2434" s="25">
        <v>58155321965</v>
      </c>
      <c r="R2434" s="25" t="s">
        <v>41</v>
      </c>
      <c r="S2434" s="3">
        <v>-20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8"/>
        <v>2</v>
      </c>
      <c r="Z2434" s="25" t="str">
        <f t="shared" si="289"/>
        <v>Saturday</v>
      </c>
      <c r="AA2434" s="25" t="str">
        <f t="shared" si="290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hidden="1" x14ac:dyDescent="0.25">
      <c r="A2435" s="25">
        <f t="shared" si="284"/>
        <v>2434</v>
      </c>
      <c r="B2435" s="25" t="s">
        <v>3345</v>
      </c>
      <c r="C2435" s="45">
        <v>45894</v>
      </c>
      <c r="D2435" s="45">
        <v>45903</v>
      </c>
      <c r="E2435" s="8">
        <v>115.5</v>
      </c>
      <c r="F2435" s="8">
        <f t="shared" si="285"/>
        <v>10164</v>
      </c>
      <c r="G2435" s="54">
        <f t="shared" si="286"/>
        <v>10164</v>
      </c>
      <c r="H2435" s="25">
        <v>424401</v>
      </c>
      <c r="I2435" s="25" t="s">
        <v>1347</v>
      </c>
      <c r="J2435" s="25">
        <v>1</v>
      </c>
      <c r="K2435" s="25">
        <v>1</v>
      </c>
      <c r="L2435" s="25">
        <f t="shared" si="287"/>
        <v>0</v>
      </c>
      <c r="M2435" s="25" t="s">
        <v>3374</v>
      </c>
      <c r="N2435" s="45">
        <v>45906</v>
      </c>
      <c r="O2435" s="54">
        <v>19181.25</v>
      </c>
      <c r="P2435" s="25" t="s">
        <v>2290</v>
      </c>
      <c r="Q2435" s="25">
        <v>58155321965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BANGALORE</v>
      </c>
      <c r="W2435" s="56"/>
      <c r="X2435" s="45">
        <v>45908</v>
      </c>
      <c r="Y2435" s="25">
        <f t="shared" si="288"/>
        <v>2</v>
      </c>
      <c r="Z2435" s="25" t="str">
        <f t="shared" si="289"/>
        <v>Saturday</v>
      </c>
      <c r="AA2435" s="25" t="str">
        <f t="shared" si="290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hidden="1" x14ac:dyDescent="0.25">
      <c r="A2436" s="25">
        <f t="shared" si="284"/>
        <v>2435</v>
      </c>
      <c r="B2436" s="25" t="s">
        <v>3345</v>
      </c>
      <c r="C2436" s="45">
        <v>45894</v>
      </c>
      <c r="D2436" s="45">
        <v>45903</v>
      </c>
      <c r="E2436" s="8">
        <v>71.400000000000006</v>
      </c>
      <c r="F2436" s="8">
        <f t="shared" si="285"/>
        <v>6283.2000000000007</v>
      </c>
      <c r="G2436" s="54">
        <f t="shared" si="286"/>
        <v>6283.2000000000007</v>
      </c>
      <c r="H2436" s="25">
        <v>424601</v>
      </c>
      <c r="I2436" s="25" t="s">
        <v>3841</v>
      </c>
      <c r="J2436" s="25">
        <v>1</v>
      </c>
      <c r="K2436" s="25">
        <v>1</v>
      </c>
      <c r="L2436" s="25">
        <f t="shared" si="287"/>
        <v>0</v>
      </c>
      <c r="M2436" s="25" t="s">
        <v>3556</v>
      </c>
      <c r="N2436" s="45">
        <v>45915</v>
      </c>
      <c r="O2436" s="54">
        <v>10592.7</v>
      </c>
      <c r="P2436" s="25" t="s">
        <v>195</v>
      </c>
      <c r="Q2436" s="25">
        <v>58155693046</v>
      </c>
      <c r="R2436" s="25" t="s">
        <v>41</v>
      </c>
      <c r="S2436" s="3">
        <v>4</v>
      </c>
      <c r="T2436" s="55"/>
      <c r="U2436" s="25" t="s">
        <v>19</v>
      </c>
      <c r="V2436" s="25" t="str">
        <f>VLOOKUP(P2436,'Customer List'!B:C,2,)</f>
        <v>Kanpur</v>
      </c>
      <c r="W2436" s="56"/>
      <c r="X2436" s="45">
        <v>45917</v>
      </c>
      <c r="Y2436" s="25">
        <f t="shared" si="288"/>
        <v>2</v>
      </c>
      <c r="Z2436" s="25" t="str">
        <f t="shared" si="289"/>
        <v>Monday</v>
      </c>
      <c r="AA2436" s="25" t="str">
        <f t="shared" si="290"/>
        <v>Wednesday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hidden="1" x14ac:dyDescent="0.25">
      <c r="A2437" s="25">
        <f t="shared" si="284"/>
        <v>2436</v>
      </c>
      <c r="B2437" s="25" t="s">
        <v>3345</v>
      </c>
      <c r="C2437" s="45">
        <v>45894</v>
      </c>
      <c r="D2437" s="45">
        <v>45903</v>
      </c>
      <c r="E2437" s="8">
        <v>451.5</v>
      </c>
      <c r="F2437" s="8">
        <f t="shared" si="285"/>
        <v>39732</v>
      </c>
      <c r="G2437" s="54">
        <f t="shared" si="286"/>
        <v>39732</v>
      </c>
      <c r="H2437" s="25">
        <v>574806</v>
      </c>
      <c r="I2437" s="25" t="s">
        <v>3842</v>
      </c>
      <c r="J2437" s="25">
        <v>1</v>
      </c>
      <c r="K2437" s="25">
        <v>1</v>
      </c>
      <c r="L2437" s="25">
        <f t="shared" si="287"/>
        <v>0</v>
      </c>
      <c r="M2437" s="25" t="s">
        <v>3384</v>
      </c>
      <c r="N2437" s="45">
        <v>45906</v>
      </c>
      <c r="O2437" s="54">
        <v>74981.25</v>
      </c>
      <c r="P2437" s="25" t="s">
        <v>3383</v>
      </c>
      <c r="Q2437" s="25">
        <v>58155323656</v>
      </c>
      <c r="R2437" s="25" t="s">
        <v>41</v>
      </c>
      <c r="S2437" s="3">
        <v>-20</v>
      </c>
      <c r="T2437" s="55"/>
      <c r="U2437" s="25" t="s">
        <v>19</v>
      </c>
      <c r="V2437" s="25" t="str">
        <f>VLOOKUP(P2437,'Customer List'!B:C,2,)</f>
        <v>Pune</v>
      </c>
      <c r="W2437" s="56"/>
      <c r="X2437" s="45">
        <v>45908</v>
      </c>
      <c r="Y2437" s="25">
        <f t="shared" si="288"/>
        <v>2</v>
      </c>
      <c r="Z2437" s="25" t="str">
        <f t="shared" si="289"/>
        <v>Saturday</v>
      </c>
      <c r="AA2437" s="25" t="str">
        <f t="shared" si="290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hidden="1" x14ac:dyDescent="0.25">
      <c r="A2438" s="25">
        <f t="shared" si="284"/>
        <v>2437</v>
      </c>
      <c r="B2438" s="25" t="s">
        <v>3345</v>
      </c>
      <c r="C2438" s="45">
        <v>45894</v>
      </c>
      <c r="D2438" s="45">
        <v>45903</v>
      </c>
      <c r="E2438" s="8">
        <v>143.5</v>
      </c>
      <c r="F2438" s="8">
        <f t="shared" si="285"/>
        <v>12628</v>
      </c>
      <c r="G2438" s="54">
        <f t="shared" si="286"/>
        <v>12628</v>
      </c>
      <c r="H2438" s="25">
        <v>606555</v>
      </c>
      <c r="I2438" s="25" t="s">
        <v>3843</v>
      </c>
      <c r="J2438" s="25">
        <v>1</v>
      </c>
      <c r="K2438" s="25">
        <v>1</v>
      </c>
      <c r="L2438" s="25">
        <f t="shared" si="287"/>
        <v>0</v>
      </c>
      <c r="M2438" s="25" t="s">
        <v>3556</v>
      </c>
      <c r="N2438" s="45">
        <v>45915</v>
      </c>
      <c r="O2438" s="54">
        <v>21289.25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288"/>
        <v>2</v>
      </c>
      <c r="Z2438" s="25" t="str">
        <f t="shared" si="289"/>
        <v>Monday</v>
      </c>
      <c r="AA2438" s="25" t="str">
        <f t="shared" si="290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hidden="1" x14ac:dyDescent="0.25">
      <c r="A2439" s="25">
        <f t="shared" si="284"/>
        <v>2438</v>
      </c>
      <c r="B2439" s="25" t="s">
        <v>3345</v>
      </c>
      <c r="C2439" s="45">
        <v>45894</v>
      </c>
      <c r="D2439" s="45">
        <v>45903</v>
      </c>
      <c r="E2439" s="8">
        <v>102.2</v>
      </c>
      <c r="F2439" s="8">
        <f t="shared" si="285"/>
        <v>8993.6</v>
      </c>
      <c r="G2439" s="54">
        <f t="shared" si="286"/>
        <v>8993.6</v>
      </c>
      <c r="H2439" s="25">
        <v>633507</v>
      </c>
      <c r="I2439" s="25" t="s">
        <v>3844</v>
      </c>
      <c r="J2439" s="25">
        <v>1</v>
      </c>
      <c r="K2439" s="25">
        <v>1</v>
      </c>
      <c r="L2439" s="25">
        <f t="shared" si="287"/>
        <v>0</v>
      </c>
      <c r="M2439" s="25" t="s">
        <v>3423</v>
      </c>
      <c r="N2439" s="45">
        <v>45908</v>
      </c>
      <c r="O2439" s="54">
        <v>9783</v>
      </c>
      <c r="P2439" s="25" t="s">
        <v>3346</v>
      </c>
      <c r="Q2439" s="25" t="s">
        <v>2078</v>
      </c>
      <c r="R2439" s="25" t="s">
        <v>638</v>
      </c>
      <c r="S2439" s="3">
        <v>4</v>
      </c>
      <c r="T2439" s="55"/>
      <c r="U2439" s="25" t="s">
        <v>19</v>
      </c>
      <c r="V2439" s="25" t="str">
        <f>VLOOKUP(P2439,'Customer List'!B:C,2,)</f>
        <v>Delhi</v>
      </c>
      <c r="W2439" s="56"/>
      <c r="X2439" s="45"/>
      <c r="Y2439" s="25" t="str">
        <f t="shared" si="288"/>
        <v/>
      </c>
      <c r="Z2439" s="25" t="str">
        <f t="shared" si="289"/>
        <v>Monday</v>
      </c>
      <c r="AA2439" s="25" t="str">
        <f t="shared" si="290"/>
        <v/>
      </c>
      <c r="AB2439" s="25" t="str">
        <f>VLOOKUP(U2439,'Currency Sheet'!A:C,3,)</f>
        <v>DOLLAR</v>
      </c>
      <c r="AC2439" s="67" t="str">
        <f>VLOOKUP(P2439,'Customer List'!B:D,3,)</f>
        <v>Local</v>
      </c>
    </row>
    <row r="2440" spans="1:29" hidden="1" x14ac:dyDescent="0.25">
      <c r="A2440" s="25">
        <f t="shared" si="284"/>
        <v>2439</v>
      </c>
      <c r="B2440" s="25" t="s">
        <v>3345</v>
      </c>
      <c r="C2440" s="45">
        <v>45894</v>
      </c>
      <c r="D2440" s="45">
        <v>45903</v>
      </c>
      <c r="E2440" s="8">
        <v>102.9</v>
      </c>
      <c r="F2440" s="8">
        <f t="shared" si="285"/>
        <v>9055.2000000000007</v>
      </c>
      <c r="G2440" s="54">
        <f t="shared" si="286"/>
        <v>9055.2000000000007</v>
      </c>
      <c r="H2440" s="25">
        <v>675503</v>
      </c>
      <c r="I2440" s="25" t="s">
        <v>3845</v>
      </c>
      <c r="J2440" s="25">
        <v>1</v>
      </c>
      <c r="K2440" s="25">
        <v>1</v>
      </c>
      <c r="L2440" s="25">
        <f t="shared" si="287"/>
        <v>0</v>
      </c>
      <c r="M2440" s="25" t="s">
        <v>3556</v>
      </c>
      <c r="N2440" s="45">
        <v>45915</v>
      </c>
      <c r="O2440" s="54">
        <v>15265.95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288"/>
        <v>2</v>
      </c>
      <c r="Z2440" s="25" t="str">
        <f t="shared" si="289"/>
        <v>Monday</v>
      </c>
      <c r="AA2440" s="25" t="str">
        <f t="shared" si="290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hidden="1" x14ac:dyDescent="0.25">
      <c r="A2441" s="25">
        <f t="shared" si="284"/>
        <v>2440</v>
      </c>
      <c r="B2441" s="25" t="s">
        <v>3345</v>
      </c>
      <c r="C2441" s="45">
        <v>45894</v>
      </c>
      <c r="D2441" s="45">
        <v>45903</v>
      </c>
      <c r="E2441" s="8">
        <v>74.2</v>
      </c>
      <c r="F2441" s="8">
        <f t="shared" si="285"/>
        <v>6529.6</v>
      </c>
      <c r="G2441" s="54">
        <f t="shared" si="286"/>
        <v>6529.6</v>
      </c>
      <c r="H2441" s="25">
        <v>834602</v>
      </c>
      <c r="I2441" s="25" t="s">
        <v>3846</v>
      </c>
      <c r="J2441" s="25">
        <v>1</v>
      </c>
      <c r="K2441" s="25">
        <v>1</v>
      </c>
      <c r="L2441" s="25">
        <f t="shared" si="287"/>
        <v>0</v>
      </c>
      <c r="M2441" s="25" t="s">
        <v>3372</v>
      </c>
      <c r="N2441" s="45">
        <v>45906</v>
      </c>
      <c r="O2441" s="54">
        <v>11829.6</v>
      </c>
      <c r="P2441" s="25" t="s">
        <v>212</v>
      </c>
      <c r="Q2441" s="25">
        <v>58155324614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Banglore</v>
      </c>
      <c r="W2441" s="56"/>
      <c r="X2441" s="45">
        <v>45908</v>
      </c>
      <c r="Y2441" s="25">
        <f t="shared" si="288"/>
        <v>2</v>
      </c>
      <c r="Z2441" s="25" t="str">
        <f t="shared" si="289"/>
        <v>Saturday</v>
      </c>
      <c r="AA2441" s="25" t="str">
        <f t="shared" si="290"/>
        <v>Monday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hidden="1" x14ac:dyDescent="0.25">
      <c r="A2442" s="25">
        <f t="shared" si="284"/>
        <v>2441</v>
      </c>
      <c r="B2442" s="25" t="s">
        <v>3345</v>
      </c>
      <c r="C2442" s="45">
        <v>45894</v>
      </c>
      <c r="D2442" s="45">
        <v>45903</v>
      </c>
      <c r="E2442" s="8">
        <v>107.8</v>
      </c>
      <c r="F2442" s="8">
        <f t="shared" si="285"/>
        <v>9486.4</v>
      </c>
      <c r="G2442" s="54">
        <f t="shared" si="286"/>
        <v>9486.4</v>
      </c>
      <c r="H2442" s="25">
        <v>936905</v>
      </c>
      <c r="I2442" s="25" t="s">
        <v>3847</v>
      </c>
      <c r="J2442" s="25">
        <v>1</v>
      </c>
      <c r="K2442" s="25">
        <v>1</v>
      </c>
      <c r="L2442" s="25">
        <f t="shared" si="287"/>
        <v>0</v>
      </c>
      <c r="M2442" s="25" t="s">
        <v>3556</v>
      </c>
      <c r="N2442" s="45">
        <v>45915</v>
      </c>
      <c r="O2442" s="54">
        <v>15992.9</v>
      </c>
      <c r="P2442" s="25" t="s">
        <v>195</v>
      </c>
      <c r="Q2442" s="25">
        <v>58155693046</v>
      </c>
      <c r="R2442" s="25" t="s">
        <v>41</v>
      </c>
      <c r="S2442" s="3">
        <v>4</v>
      </c>
      <c r="T2442" s="55"/>
      <c r="U2442" s="25" t="s">
        <v>19</v>
      </c>
      <c r="V2442" s="25" t="str">
        <f>VLOOKUP(P2442,'Customer List'!B:C,2,)</f>
        <v>Kanpur</v>
      </c>
      <c r="W2442" s="56"/>
      <c r="X2442" s="45">
        <v>45917</v>
      </c>
      <c r="Y2442" s="25">
        <f t="shared" si="288"/>
        <v>2</v>
      </c>
      <c r="Z2442" s="25" t="str">
        <f t="shared" si="289"/>
        <v>Monday</v>
      </c>
      <c r="AA2442" s="25" t="str">
        <f t="shared" si="290"/>
        <v>Wednesday</v>
      </c>
      <c r="AB2442" s="25" t="str">
        <f>VLOOKUP(U2442,'Currency Sheet'!A:C,3,)</f>
        <v>DOLLAR</v>
      </c>
      <c r="AC2442" s="67" t="str">
        <f>VLOOKUP(P2442,'Customer List'!B:D,3,)</f>
        <v>OutStation</v>
      </c>
    </row>
    <row r="2443" spans="1:29" hidden="1" x14ac:dyDescent="0.25">
      <c r="A2443" s="25">
        <f t="shared" si="284"/>
        <v>2442</v>
      </c>
      <c r="B2443" s="25" t="s">
        <v>3352</v>
      </c>
      <c r="C2443" s="45">
        <v>45898</v>
      </c>
      <c r="D2443" s="45">
        <v>45904</v>
      </c>
      <c r="E2443" s="8">
        <v>25.2</v>
      </c>
      <c r="F2443" s="8">
        <f t="shared" si="285"/>
        <v>2217.6</v>
      </c>
      <c r="G2443" s="54">
        <f t="shared" si="286"/>
        <v>2217.6</v>
      </c>
      <c r="H2443" s="25">
        <v>100203</v>
      </c>
      <c r="I2443" s="25" t="s">
        <v>3848</v>
      </c>
      <c r="J2443" s="25">
        <v>1</v>
      </c>
      <c r="K2443" s="25">
        <v>1</v>
      </c>
      <c r="L2443" s="25">
        <f t="shared" si="287"/>
        <v>0</v>
      </c>
      <c r="M2443" s="25" t="s">
        <v>3431</v>
      </c>
      <c r="N2443" s="45">
        <v>45909</v>
      </c>
      <c r="O2443" s="54">
        <v>3078</v>
      </c>
      <c r="P2443" s="25" t="s">
        <v>255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Delhi</v>
      </c>
      <c r="W2443" s="56"/>
      <c r="X2443" s="45"/>
      <c r="Y2443" s="25" t="str">
        <f t="shared" si="288"/>
        <v/>
      </c>
      <c r="Z2443" s="25" t="str">
        <f t="shared" si="289"/>
        <v>Tuesday</v>
      </c>
      <c r="AA2443" s="25" t="str">
        <f t="shared" si="290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hidden="1" x14ac:dyDescent="0.25">
      <c r="A2444" s="25">
        <f t="shared" si="284"/>
        <v>2443</v>
      </c>
      <c r="B2444" s="25" t="s">
        <v>3352</v>
      </c>
      <c r="C2444" s="45">
        <v>45898</v>
      </c>
      <c r="D2444" s="45">
        <v>45904</v>
      </c>
      <c r="E2444" s="8">
        <v>73.5</v>
      </c>
      <c r="F2444" s="8">
        <f t="shared" si="285"/>
        <v>6468</v>
      </c>
      <c r="G2444" s="54">
        <f t="shared" si="286"/>
        <v>6468</v>
      </c>
      <c r="H2444" s="25">
        <v>100221</v>
      </c>
      <c r="I2444" s="25" t="s">
        <v>3849</v>
      </c>
      <c r="J2444" s="25">
        <v>1</v>
      </c>
      <c r="K2444" s="25">
        <v>1</v>
      </c>
      <c r="L2444" s="25">
        <f t="shared" si="287"/>
        <v>0</v>
      </c>
      <c r="M2444" s="25" t="s">
        <v>3432</v>
      </c>
      <c r="N2444" s="45">
        <v>45909</v>
      </c>
      <c r="O2444" s="54">
        <v>8977.5</v>
      </c>
      <c r="P2444" s="25" t="s">
        <v>43</v>
      </c>
      <c r="Q2444" s="25" t="s">
        <v>2078</v>
      </c>
      <c r="R2444" s="25" t="s">
        <v>849</v>
      </c>
      <c r="S2444" s="3">
        <v>4</v>
      </c>
      <c r="T2444" s="55"/>
      <c r="U2444" s="25" t="s">
        <v>19</v>
      </c>
      <c r="V2444" s="25" t="str">
        <f>VLOOKUP(P2444,'Customer List'!B:C,2,)</f>
        <v>Faridabad</v>
      </c>
      <c r="W2444" s="56"/>
      <c r="X2444" s="45"/>
      <c r="Y2444" s="25" t="str">
        <f t="shared" si="288"/>
        <v/>
      </c>
      <c r="Z2444" s="25" t="str">
        <f t="shared" si="289"/>
        <v>Tuesday</v>
      </c>
      <c r="AA2444" s="25" t="str">
        <f t="shared" si="290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hidden="1" x14ac:dyDescent="0.25">
      <c r="A2445" s="25">
        <f t="shared" si="284"/>
        <v>2444</v>
      </c>
      <c r="B2445" s="25" t="s">
        <v>3352</v>
      </c>
      <c r="C2445" s="45">
        <v>45898</v>
      </c>
      <c r="D2445" s="45">
        <v>45904</v>
      </c>
      <c r="E2445" s="8">
        <v>222.75</v>
      </c>
      <c r="F2445" s="8">
        <f t="shared" si="285"/>
        <v>19602</v>
      </c>
      <c r="G2445" s="54">
        <f t="shared" si="286"/>
        <v>19602</v>
      </c>
      <c r="H2445" s="25">
        <v>100241</v>
      </c>
      <c r="I2445" s="25" t="s">
        <v>3850</v>
      </c>
      <c r="J2445" s="25">
        <v>1</v>
      </c>
      <c r="K2445" s="25">
        <v>1</v>
      </c>
      <c r="L2445" s="25">
        <f t="shared" si="287"/>
        <v>0</v>
      </c>
      <c r="M2445" s="25" t="s">
        <v>3422</v>
      </c>
      <c r="N2445" s="45">
        <v>45908</v>
      </c>
      <c r="O2445" s="66">
        <v>25393.5</v>
      </c>
      <c r="P2445" s="25" t="s">
        <v>3346</v>
      </c>
      <c r="Q2445" s="25" t="s">
        <v>2078</v>
      </c>
      <c r="R2445" s="25" t="s">
        <v>638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88"/>
        <v/>
      </c>
      <c r="Z2445" s="25" t="str">
        <f t="shared" si="289"/>
        <v>Monday</v>
      </c>
      <c r="AA2445" s="25" t="str">
        <f t="shared" si="290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hidden="1" x14ac:dyDescent="0.25">
      <c r="A2446" s="25">
        <f t="shared" si="284"/>
        <v>2445</v>
      </c>
      <c r="B2446" s="25" t="s">
        <v>3352</v>
      </c>
      <c r="C2446" s="45">
        <v>45898</v>
      </c>
      <c r="D2446" s="45">
        <v>45904</v>
      </c>
      <c r="E2446" s="8">
        <v>82.6</v>
      </c>
      <c r="F2446" s="8">
        <f t="shared" si="285"/>
        <v>7268.7999999999993</v>
      </c>
      <c r="G2446" s="54">
        <f t="shared" si="286"/>
        <v>7268.7999999999993</v>
      </c>
      <c r="H2446" s="25">
        <v>100433</v>
      </c>
      <c r="I2446" s="25" t="s">
        <v>3851</v>
      </c>
      <c r="J2446" s="25">
        <v>1</v>
      </c>
      <c r="K2446" s="25">
        <v>1</v>
      </c>
      <c r="L2446" s="25">
        <f t="shared" si="287"/>
        <v>0</v>
      </c>
      <c r="M2446" s="25" t="s">
        <v>3431</v>
      </c>
      <c r="N2446" s="45">
        <v>45909</v>
      </c>
      <c r="O2446" s="54">
        <v>10089</v>
      </c>
      <c r="P2446" s="25" t="s">
        <v>255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/>
      <c r="Y2446" s="25" t="str">
        <f t="shared" si="288"/>
        <v/>
      </c>
      <c r="Z2446" s="25" t="str">
        <f t="shared" si="289"/>
        <v>Tuesday</v>
      </c>
      <c r="AA2446" s="25" t="str">
        <f t="shared" si="290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hidden="1" x14ac:dyDescent="0.25">
      <c r="A2447" s="25">
        <f t="shared" si="284"/>
        <v>2446</v>
      </c>
      <c r="B2447" s="25" t="s">
        <v>3352</v>
      </c>
      <c r="C2447" s="45">
        <v>45898</v>
      </c>
      <c r="D2447" s="45">
        <v>45904</v>
      </c>
      <c r="E2447" s="8">
        <v>231.75</v>
      </c>
      <c r="F2447" s="8">
        <f t="shared" si="285"/>
        <v>20394</v>
      </c>
      <c r="G2447" s="54">
        <f t="shared" si="286"/>
        <v>20394</v>
      </c>
      <c r="H2447" s="25">
        <v>100451</v>
      </c>
      <c r="I2447" s="25" t="s">
        <v>3852</v>
      </c>
      <c r="J2447" s="25">
        <v>1</v>
      </c>
      <c r="K2447" s="25">
        <v>1</v>
      </c>
      <c r="L2447" s="25">
        <f t="shared" si="287"/>
        <v>0</v>
      </c>
      <c r="M2447" s="25" t="s">
        <v>3432</v>
      </c>
      <c r="N2447" s="45">
        <v>45909</v>
      </c>
      <c r="O2447" s="54">
        <v>26419.5</v>
      </c>
      <c r="P2447" s="25" t="s">
        <v>43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Faridabad</v>
      </c>
      <c r="W2447" s="56"/>
      <c r="X2447" s="45"/>
      <c r="Y2447" s="25" t="str">
        <f t="shared" si="288"/>
        <v/>
      </c>
      <c r="Z2447" s="25" t="str">
        <f t="shared" si="289"/>
        <v>Tuesday</v>
      </c>
      <c r="AA2447" s="25" t="str">
        <f t="shared" si="290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hidden="1" x14ac:dyDescent="0.25">
      <c r="A2448" s="25">
        <f t="shared" si="284"/>
        <v>2447</v>
      </c>
      <c r="B2448" s="25" t="s">
        <v>3352</v>
      </c>
      <c r="C2448" s="45">
        <v>45898</v>
      </c>
      <c r="D2448" s="45">
        <v>45904</v>
      </c>
      <c r="E2448" s="8">
        <v>204.75</v>
      </c>
      <c r="F2448" s="8">
        <f t="shared" si="285"/>
        <v>18018</v>
      </c>
      <c r="G2448" s="54">
        <f t="shared" si="286"/>
        <v>18018</v>
      </c>
      <c r="H2448" s="25">
        <v>100548</v>
      </c>
      <c r="I2448" s="25" t="s">
        <v>3852</v>
      </c>
      <c r="J2448" s="25">
        <v>1</v>
      </c>
      <c r="K2448" s="25">
        <v>1</v>
      </c>
      <c r="L2448" s="25">
        <f t="shared" si="287"/>
        <v>0</v>
      </c>
      <c r="M2448" s="25" t="s">
        <v>3422</v>
      </c>
      <c r="N2448" s="45">
        <v>45908</v>
      </c>
      <c r="O2448" s="66">
        <v>23341.5</v>
      </c>
      <c r="P2448" s="25" t="s">
        <v>3346</v>
      </c>
      <c r="Q2448" s="25" t="s">
        <v>2078</v>
      </c>
      <c r="R2448" s="25" t="s">
        <v>638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88"/>
        <v/>
      </c>
      <c r="Z2448" s="25" t="str">
        <f t="shared" si="289"/>
        <v>Monday</v>
      </c>
      <c r="AA2448" s="25" t="str">
        <f t="shared" si="290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hidden="1" x14ac:dyDescent="0.25">
      <c r="A2449" s="25">
        <f t="shared" si="284"/>
        <v>2448</v>
      </c>
      <c r="B2449" s="25" t="s">
        <v>3352</v>
      </c>
      <c r="C2449" s="45">
        <v>45898</v>
      </c>
      <c r="D2449" s="45">
        <v>45904</v>
      </c>
      <c r="E2449" s="8">
        <v>123.75</v>
      </c>
      <c r="F2449" s="8">
        <f t="shared" si="285"/>
        <v>10890</v>
      </c>
      <c r="G2449" s="54">
        <f t="shared" si="286"/>
        <v>10890</v>
      </c>
      <c r="H2449" s="25">
        <v>100737</v>
      </c>
      <c r="I2449" s="25" t="s">
        <v>3853</v>
      </c>
      <c r="J2449" s="25">
        <v>1</v>
      </c>
      <c r="K2449" s="25">
        <v>1</v>
      </c>
      <c r="L2449" s="25">
        <f t="shared" si="287"/>
        <v>0</v>
      </c>
      <c r="M2449" s="25" t="s">
        <v>3431</v>
      </c>
      <c r="N2449" s="45">
        <v>45909</v>
      </c>
      <c r="O2449" s="54">
        <v>14107.5</v>
      </c>
      <c r="P2449" s="25" t="s">
        <v>255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/>
      <c r="Y2449" s="25" t="str">
        <f t="shared" si="288"/>
        <v/>
      </c>
      <c r="Z2449" s="25" t="str">
        <f t="shared" si="289"/>
        <v>Tuesday</v>
      </c>
      <c r="AA2449" s="25" t="str">
        <f t="shared" si="290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hidden="1" x14ac:dyDescent="0.25">
      <c r="A2450" s="25">
        <f t="shared" si="284"/>
        <v>2449</v>
      </c>
      <c r="B2450" s="25" t="s">
        <v>3352</v>
      </c>
      <c r="C2450" s="45">
        <v>45898</v>
      </c>
      <c r="D2450" s="45">
        <v>45904</v>
      </c>
      <c r="E2450" s="8">
        <v>156.75</v>
      </c>
      <c r="F2450" s="8">
        <f t="shared" si="285"/>
        <v>13794</v>
      </c>
      <c r="G2450" s="54">
        <f t="shared" si="286"/>
        <v>13794</v>
      </c>
      <c r="H2450" s="25">
        <v>100741</v>
      </c>
      <c r="I2450" s="25" t="s">
        <v>3854</v>
      </c>
      <c r="J2450" s="25">
        <v>1</v>
      </c>
      <c r="K2450" s="25">
        <v>1</v>
      </c>
      <c r="L2450" s="25">
        <f t="shared" si="287"/>
        <v>0</v>
      </c>
      <c r="M2450" s="25" t="s">
        <v>3432</v>
      </c>
      <c r="N2450" s="45">
        <v>45909</v>
      </c>
      <c r="O2450" s="54">
        <v>17869.5</v>
      </c>
      <c r="P2450" s="25" t="s">
        <v>43</v>
      </c>
      <c r="Q2450" s="25" t="s">
        <v>2078</v>
      </c>
      <c r="R2450" s="25" t="s">
        <v>849</v>
      </c>
      <c r="S2450" s="3">
        <v>4</v>
      </c>
      <c r="T2450" s="55"/>
      <c r="U2450" s="25" t="s">
        <v>19</v>
      </c>
      <c r="V2450" s="25" t="str">
        <f>VLOOKUP(P2450,'Customer List'!B:C,2,)</f>
        <v>Faridabad</v>
      </c>
      <c r="W2450" s="56"/>
      <c r="X2450" s="45"/>
      <c r="Y2450" s="25" t="str">
        <f t="shared" si="288"/>
        <v/>
      </c>
      <c r="Z2450" s="25" t="str">
        <f t="shared" si="289"/>
        <v>Tuesday</v>
      </c>
      <c r="AA2450" s="25" t="str">
        <f t="shared" si="290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hidden="1" x14ac:dyDescent="0.25">
      <c r="A2451" s="25">
        <f t="shared" si="284"/>
        <v>2450</v>
      </c>
      <c r="B2451" s="25" t="s">
        <v>3352</v>
      </c>
      <c r="C2451" s="45">
        <v>45898</v>
      </c>
      <c r="D2451" s="45">
        <v>45904</v>
      </c>
      <c r="E2451" s="8">
        <v>174</v>
      </c>
      <c r="F2451" s="8">
        <f t="shared" si="285"/>
        <v>15312</v>
      </c>
      <c r="G2451" s="54">
        <f t="shared" si="286"/>
        <v>15312</v>
      </c>
      <c r="H2451" s="25">
        <v>100752</v>
      </c>
      <c r="I2451" s="25" t="s">
        <v>3855</v>
      </c>
      <c r="J2451" s="25">
        <v>1</v>
      </c>
      <c r="K2451" s="25">
        <v>1</v>
      </c>
      <c r="L2451" s="25">
        <f t="shared" si="287"/>
        <v>0</v>
      </c>
      <c r="M2451" s="25" t="s">
        <v>3422</v>
      </c>
      <c r="N2451" s="45">
        <v>45908</v>
      </c>
      <c r="O2451" s="66">
        <v>19836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88"/>
        <v/>
      </c>
      <c r="Z2451" s="25" t="str">
        <f t="shared" si="289"/>
        <v>Monday</v>
      </c>
      <c r="AA2451" s="25" t="str">
        <f t="shared" si="290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hidden="1" x14ac:dyDescent="0.25">
      <c r="A2452" s="25">
        <f t="shared" si="284"/>
        <v>2451</v>
      </c>
      <c r="B2452" s="25" t="s">
        <v>3352</v>
      </c>
      <c r="C2452" s="45">
        <v>45898</v>
      </c>
      <c r="D2452" s="45">
        <v>45904</v>
      </c>
      <c r="E2452" s="8">
        <v>32.9</v>
      </c>
      <c r="F2452" s="8">
        <f t="shared" si="285"/>
        <v>2895.2</v>
      </c>
      <c r="G2452" s="54">
        <f t="shared" si="286"/>
        <v>2895.2</v>
      </c>
      <c r="H2452" s="25">
        <v>101205</v>
      </c>
      <c r="I2452" s="25" t="s">
        <v>3856</v>
      </c>
      <c r="J2452" s="25">
        <v>1</v>
      </c>
      <c r="K2452" s="25">
        <v>1</v>
      </c>
      <c r="L2452" s="25">
        <f t="shared" si="287"/>
        <v>0</v>
      </c>
      <c r="M2452" s="25" t="s">
        <v>3422</v>
      </c>
      <c r="N2452" s="45">
        <v>45908</v>
      </c>
      <c r="O2452" s="66">
        <v>4018.5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88"/>
        <v/>
      </c>
      <c r="Z2452" s="25" t="str">
        <f t="shared" si="289"/>
        <v>Monday</v>
      </c>
      <c r="AA2452" s="25" t="str">
        <f t="shared" si="290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hidden="1" x14ac:dyDescent="0.25">
      <c r="A2453" s="25">
        <f t="shared" si="284"/>
        <v>2452</v>
      </c>
      <c r="B2453" s="25" t="s">
        <v>3352</v>
      </c>
      <c r="C2453" s="45">
        <v>45898</v>
      </c>
      <c r="D2453" s="45">
        <v>45904</v>
      </c>
      <c r="E2453" s="8">
        <v>223.3</v>
      </c>
      <c r="F2453" s="8">
        <f t="shared" si="285"/>
        <v>19650.400000000001</v>
      </c>
      <c r="G2453" s="54">
        <f t="shared" si="286"/>
        <v>19650.400000000001</v>
      </c>
      <c r="H2453" s="25">
        <v>102030</v>
      </c>
      <c r="I2453" s="25" t="s">
        <v>3857</v>
      </c>
      <c r="J2453" s="25">
        <v>1</v>
      </c>
      <c r="K2453" s="25">
        <v>1</v>
      </c>
      <c r="L2453" s="25">
        <f t="shared" si="287"/>
        <v>0</v>
      </c>
      <c r="M2453" s="25" t="s">
        <v>3422</v>
      </c>
      <c r="N2453" s="45">
        <v>45908</v>
      </c>
      <c r="O2453" s="66">
        <v>27274.5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88"/>
        <v/>
      </c>
      <c r="Z2453" s="25" t="str">
        <f t="shared" si="289"/>
        <v>Monday</v>
      </c>
      <c r="AA2453" s="25" t="str">
        <f t="shared" si="290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hidden="1" x14ac:dyDescent="0.25">
      <c r="A2454" s="25">
        <f t="shared" si="284"/>
        <v>2453</v>
      </c>
      <c r="B2454" s="25" t="s">
        <v>3352</v>
      </c>
      <c r="C2454" s="45">
        <v>45898</v>
      </c>
      <c r="D2454" s="45">
        <v>45904</v>
      </c>
      <c r="E2454" s="8">
        <v>150.5</v>
      </c>
      <c r="F2454" s="8">
        <f t="shared" si="285"/>
        <v>13244</v>
      </c>
      <c r="G2454" s="54">
        <f t="shared" si="286"/>
        <v>13244</v>
      </c>
      <c r="H2454" s="25">
        <v>103030</v>
      </c>
      <c r="I2454" s="25" t="s">
        <v>3858</v>
      </c>
      <c r="J2454" s="25">
        <v>1</v>
      </c>
      <c r="K2454" s="25">
        <v>1</v>
      </c>
      <c r="L2454" s="25">
        <f t="shared" si="287"/>
        <v>0</v>
      </c>
      <c r="M2454" s="25" t="s">
        <v>3422</v>
      </c>
      <c r="N2454" s="45">
        <v>45908</v>
      </c>
      <c r="O2454" s="66">
        <v>18382.5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88"/>
        <v/>
      </c>
      <c r="Z2454" s="25" t="str">
        <f t="shared" si="289"/>
        <v>Monday</v>
      </c>
      <c r="AA2454" s="25" t="str">
        <f t="shared" si="290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hidden="1" x14ac:dyDescent="0.25">
      <c r="A2455" s="25">
        <f t="shared" si="284"/>
        <v>2454</v>
      </c>
      <c r="B2455" s="25" t="s">
        <v>3352</v>
      </c>
      <c r="C2455" s="45">
        <v>45898</v>
      </c>
      <c r="D2455" s="45">
        <v>45904</v>
      </c>
      <c r="E2455" s="8">
        <v>181.5</v>
      </c>
      <c r="F2455" s="8">
        <f t="shared" si="285"/>
        <v>15972</v>
      </c>
      <c r="G2455" s="54">
        <f t="shared" si="286"/>
        <v>15972</v>
      </c>
      <c r="H2455" s="25">
        <v>103134</v>
      </c>
      <c r="I2455" s="25" t="s">
        <v>3794</v>
      </c>
      <c r="J2455" s="25">
        <v>1</v>
      </c>
      <c r="K2455" s="25">
        <v>1</v>
      </c>
      <c r="L2455" s="25">
        <f t="shared" si="287"/>
        <v>0</v>
      </c>
      <c r="M2455" s="25" t="s">
        <v>3423</v>
      </c>
      <c r="N2455" s="45">
        <v>45908</v>
      </c>
      <c r="O2455" s="54">
        <v>20691</v>
      </c>
      <c r="P2455" s="25" t="s">
        <v>3346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288"/>
        <v/>
      </c>
      <c r="Z2455" s="25" t="str">
        <f t="shared" si="289"/>
        <v>Monday</v>
      </c>
      <c r="AA2455" s="25" t="str">
        <f t="shared" si="290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hidden="1" x14ac:dyDescent="0.25">
      <c r="A2456" s="25">
        <f t="shared" si="284"/>
        <v>2455</v>
      </c>
      <c r="B2456" s="25" t="s">
        <v>3352</v>
      </c>
      <c r="C2456" s="45">
        <v>45898</v>
      </c>
      <c r="D2456" s="45">
        <v>45904</v>
      </c>
      <c r="E2456" s="8">
        <v>112</v>
      </c>
      <c r="F2456" s="8">
        <f t="shared" si="285"/>
        <v>9856</v>
      </c>
      <c r="G2456" s="54">
        <f t="shared" si="286"/>
        <v>9856</v>
      </c>
      <c r="H2456" s="25">
        <v>103191</v>
      </c>
      <c r="I2456" s="25" t="s">
        <v>3859</v>
      </c>
      <c r="J2456" s="25">
        <v>1</v>
      </c>
      <c r="K2456" s="25">
        <v>1</v>
      </c>
      <c r="L2456" s="25">
        <f t="shared" si="287"/>
        <v>0</v>
      </c>
      <c r="M2456" s="25" t="s">
        <v>3432</v>
      </c>
      <c r="N2456" s="45">
        <v>45909</v>
      </c>
      <c r="O2456" s="54">
        <v>13680</v>
      </c>
      <c r="P2456" s="25" t="s">
        <v>43</v>
      </c>
      <c r="Q2456" s="25" t="s">
        <v>2078</v>
      </c>
      <c r="R2456" s="25" t="s">
        <v>849</v>
      </c>
      <c r="S2456" s="3">
        <v>4</v>
      </c>
      <c r="T2456" s="55"/>
      <c r="U2456" s="25" t="s">
        <v>19</v>
      </c>
      <c r="V2456" s="25" t="str">
        <f>VLOOKUP(P2456,'Customer List'!B:C,2,)</f>
        <v>Faridabad</v>
      </c>
      <c r="W2456" s="56"/>
      <c r="X2456" s="45"/>
      <c r="Y2456" s="25" t="str">
        <f t="shared" si="288"/>
        <v/>
      </c>
      <c r="Z2456" s="25" t="str">
        <f t="shared" si="289"/>
        <v>Tuesday</v>
      </c>
      <c r="AA2456" s="25" t="str">
        <f t="shared" si="290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hidden="1" x14ac:dyDescent="0.25">
      <c r="A2457" s="25">
        <f t="shared" si="284"/>
        <v>2456</v>
      </c>
      <c r="B2457" s="25" t="s">
        <v>3352</v>
      </c>
      <c r="C2457" s="45">
        <v>45898</v>
      </c>
      <c r="D2457" s="45">
        <v>45904</v>
      </c>
      <c r="E2457" s="8">
        <v>181.5</v>
      </c>
      <c r="F2457" s="8">
        <f t="shared" si="285"/>
        <v>15972</v>
      </c>
      <c r="G2457" s="54">
        <f t="shared" si="286"/>
        <v>15972</v>
      </c>
      <c r="H2457" s="25">
        <v>103248</v>
      </c>
      <c r="I2457" s="25" t="s">
        <v>3860</v>
      </c>
      <c r="J2457" s="25">
        <v>1</v>
      </c>
      <c r="K2457" s="25">
        <v>1</v>
      </c>
      <c r="L2457" s="25">
        <f t="shared" si="287"/>
        <v>0</v>
      </c>
      <c r="M2457" s="25" t="s">
        <v>3422</v>
      </c>
      <c r="N2457" s="45">
        <v>45908</v>
      </c>
      <c r="O2457" s="66">
        <v>20691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88"/>
        <v/>
      </c>
      <c r="Z2457" s="25" t="str">
        <f t="shared" si="289"/>
        <v>Monday</v>
      </c>
      <c r="AA2457" s="25" t="str">
        <f t="shared" si="290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hidden="1" x14ac:dyDescent="0.25">
      <c r="A2458" s="25">
        <f t="shared" si="284"/>
        <v>2457</v>
      </c>
      <c r="B2458" s="25" t="s">
        <v>3352</v>
      </c>
      <c r="C2458" s="45">
        <v>45898</v>
      </c>
      <c r="D2458" s="45">
        <v>45904</v>
      </c>
      <c r="E2458" s="8">
        <v>150.5</v>
      </c>
      <c r="F2458" s="8">
        <f t="shared" si="285"/>
        <v>13244</v>
      </c>
      <c r="G2458" s="54">
        <f t="shared" si="286"/>
        <v>13244</v>
      </c>
      <c r="H2458" s="25">
        <v>104426</v>
      </c>
      <c r="I2458" s="25" t="s">
        <v>3861</v>
      </c>
      <c r="J2458" s="25">
        <v>1</v>
      </c>
      <c r="K2458" s="25">
        <v>1</v>
      </c>
      <c r="L2458" s="25">
        <f t="shared" si="287"/>
        <v>0</v>
      </c>
      <c r="M2458" s="25" t="s">
        <v>3422</v>
      </c>
      <c r="N2458" s="45">
        <v>45908</v>
      </c>
      <c r="O2458" s="66">
        <v>18382.5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88"/>
        <v/>
      </c>
      <c r="Z2458" s="25" t="str">
        <f t="shared" si="289"/>
        <v>Monday</v>
      </c>
      <c r="AA2458" s="25" t="str">
        <f t="shared" si="290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hidden="1" x14ac:dyDescent="0.25">
      <c r="A2459" s="25">
        <f t="shared" si="284"/>
        <v>2458</v>
      </c>
      <c r="B2459" s="25" t="s">
        <v>3352</v>
      </c>
      <c r="C2459" s="45">
        <v>45898</v>
      </c>
      <c r="D2459" s="45">
        <v>45904</v>
      </c>
      <c r="E2459" s="8">
        <v>65.8</v>
      </c>
      <c r="F2459" s="8">
        <f t="shared" si="285"/>
        <v>5790.4</v>
      </c>
      <c r="G2459" s="54">
        <f t="shared" si="286"/>
        <v>5790.4</v>
      </c>
      <c r="H2459" s="25">
        <v>105013</v>
      </c>
      <c r="I2459" s="25" t="s">
        <v>3862</v>
      </c>
      <c r="J2459" s="25">
        <v>1</v>
      </c>
      <c r="K2459" s="25">
        <v>1</v>
      </c>
      <c r="L2459" s="25">
        <f t="shared" si="287"/>
        <v>0</v>
      </c>
      <c r="M2459" s="25" t="s">
        <v>3423</v>
      </c>
      <c r="N2459" s="45">
        <v>45908</v>
      </c>
      <c r="O2459" s="54">
        <v>8037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88"/>
        <v/>
      </c>
      <c r="Z2459" s="25" t="str">
        <f t="shared" si="289"/>
        <v>Monday</v>
      </c>
      <c r="AA2459" s="25" t="str">
        <f t="shared" si="290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hidden="1" x14ac:dyDescent="0.25">
      <c r="A2460" s="25">
        <f t="shared" si="284"/>
        <v>2459</v>
      </c>
      <c r="B2460" s="25" t="s">
        <v>3352</v>
      </c>
      <c r="C2460" s="45">
        <v>45898</v>
      </c>
      <c r="D2460" s="45">
        <v>45904</v>
      </c>
      <c r="E2460" s="8">
        <v>197.4</v>
      </c>
      <c r="F2460" s="8">
        <f t="shared" si="285"/>
        <v>17371.2</v>
      </c>
      <c r="G2460" s="54">
        <f t="shared" si="286"/>
        <v>17371.2</v>
      </c>
      <c r="H2460" s="25">
        <v>105116</v>
      </c>
      <c r="I2460" s="25" t="s">
        <v>3863</v>
      </c>
      <c r="J2460" s="25">
        <v>1</v>
      </c>
      <c r="K2460" s="25">
        <v>1</v>
      </c>
      <c r="L2460" s="25">
        <f t="shared" si="287"/>
        <v>0</v>
      </c>
      <c r="M2460" s="25" t="s">
        <v>3423</v>
      </c>
      <c r="N2460" s="45">
        <v>45908</v>
      </c>
      <c r="O2460" s="54">
        <v>19611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88"/>
        <v/>
      </c>
      <c r="Z2460" s="25" t="str">
        <f t="shared" si="289"/>
        <v>Monday</v>
      </c>
      <c r="AA2460" s="25" t="str">
        <f t="shared" si="290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hidden="1" x14ac:dyDescent="0.25">
      <c r="A2461" s="25">
        <f t="shared" si="284"/>
        <v>2460</v>
      </c>
      <c r="B2461" s="25" t="s">
        <v>3352</v>
      </c>
      <c r="C2461" s="45">
        <v>45898</v>
      </c>
      <c r="D2461" s="45">
        <v>45904</v>
      </c>
      <c r="E2461" s="8">
        <v>150.5</v>
      </c>
      <c r="F2461" s="8">
        <f t="shared" si="285"/>
        <v>13244</v>
      </c>
      <c r="G2461" s="54">
        <f t="shared" si="286"/>
        <v>26488</v>
      </c>
      <c r="H2461" s="25">
        <v>107622</v>
      </c>
      <c r="I2461" s="25" t="s">
        <v>3864</v>
      </c>
      <c r="J2461" s="25">
        <v>2</v>
      </c>
      <c r="K2461" s="25">
        <v>2</v>
      </c>
      <c r="L2461" s="25">
        <f t="shared" si="287"/>
        <v>0</v>
      </c>
      <c r="M2461" s="25" t="s">
        <v>3423</v>
      </c>
      <c r="N2461" s="45">
        <v>45908</v>
      </c>
      <c r="O2461" s="54">
        <f>18382.5+13882.5</f>
        <v>32265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88"/>
        <v/>
      </c>
      <c r="Z2461" s="25" t="str">
        <f t="shared" si="289"/>
        <v>Monday</v>
      </c>
      <c r="AA2461" s="25" t="str">
        <f t="shared" si="290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hidden="1" x14ac:dyDescent="0.25">
      <c r="A2462" s="25">
        <f t="shared" si="284"/>
        <v>2461</v>
      </c>
      <c r="B2462" s="25" t="s">
        <v>3352</v>
      </c>
      <c r="C2462" s="45">
        <v>45898</v>
      </c>
      <c r="D2462" s="45">
        <v>45904</v>
      </c>
      <c r="E2462" s="8">
        <v>263.89999999999998</v>
      </c>
      <c r="F2462" s="8">
        <f t="shared" si="285"/>
        <v>23223.199999999997</v>
      </c>
      <c r="G2462" s="54">
        <f t="shared" si="286"/>
        <v>23223.199999999997</v>
      </c>
      <c r="H2462" s="25">
        <v>114118</v>
      </c>
      <c r="I2462" s="25" t="s">
        <v>3865</v>
      </c>
      <c r="J2462" s="25">
        <v>1</v>
      </c>
      <c r="K2462" s="25">
        <v>1</v>
      </c>
      <c r="L2462" s="25">
        <f t="shared" si="287"/>
        <v>0</v>
      </c>
      <c r="M2462" s="25" t="s">
        <v>3423</v>
      </c>
      <c r="N2462" s="45">
        <v>45908</v>
      </c>
      <c r="O2462" s="54">
        <v>32233.5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88"/>
        <v/>
      </c>
      <c r="Z2462" s="25" t="str">
        <f t="shared" si="289"/>
        <v>Monday</v>
      </c>
      <c r="AA2462" s="25" t="str">
        <f t="shared" si="290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hidden="1" x14ac:dyDescent="0.25">
      <c r="A2463" s="25">
        <f t="shared" si="284"/>
        <v>2462</v>
      </c>
      <c r="B2463" s="25" t="s">
        <v>3352</v>
      </c>
      <c r="C2463" s="45">
        <v>45898</v>
      </c>
      <c r="D2463" s="45">
        <v>45904</v>
      </c>
      <c r="E2463" s="8">
        <v>67.2</v>
      </c>
      <c r="F2463" s="8">
        <f t="shared" si="285"/>
        <v>5913.6</v>
      </c>
      <c r="G2463" s="54">
        <f t="shared" si="286"/>
        <v>5913.6</v>
      </c>
      <c r="H2463" s="25">
        <v>116605</v>
      </c>
      <c r="I2463" s="25" t="s">
        <v>3866</v>
      </c>
      <c r="J2463" s="25">
        <v>1</v>
      </c>
      <c r="K2463" s="25">
        <v>1</v>
      </c>
      <c r="L2463" s="25">
        <f t="shared" si="287"/>
        <v>0</v>
      </c>
      <c r="M2463" s="25" t="s">
        <v>3423</v>
      </c>
      <c r="N2463" s="45">
        <v>45908</v>
      </c>
      <c r="O2463" s="54">
        <v>8208</v>
      </c>
      <c r="P2463" s="25" t="s">
        <v>3346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88"/>
        <v/>
      </c>
      <c r="Z2463" s="25" t="str">
        <f t="shared" si="289"/>
        <v>Monday</v>
      </c>
      <c r="AA2463" s="25" t="str">
        <f t="shared" si="290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hidden="1" x14ac:dyDescent="0.25">
      <c r="A2464" s="25">
        <f t="shared" si="284"/>
        <v>2463</v>
      </c>
      <c r="B2464" s="25" t="s">
        <v>3352</v>
      </c>
      <c r="C2464" s="45">
        <v>45898</v>
      </c>
      <c r="D2464" s="45">
        <v>45904</v>
      </c>
      <c r="E2464" s="8">
        <v>204.4</v>
      </c>
      <c r="F2464" s="8">
        <f t="shared" si="285"/>
        <v>17987.2</v>
      </c>
      <c r="G2464" s="54">
        <f t="shared" si="286"/>
        <v>17987.2</v>
      </c>
      <c r="H2464" s="25">
        <v>117324</v>
      </c>
      <c r="I2464" s="25" t="s">
        <v>3867</v>
      </c>
      <c r="J2464" s="25">
        <v>1</v>
      </c>
      <c r="K2464" s="25">
        <v>1</v>
      </c>
      <c r="L2464" s="25">
        <f t="shared" si="287"/>
        <v>0</v>
      </c>
      <c r="M2464" s="25" t="s">
        <v>3430</v>
      </c>
      <c r="N2464" s="45">
        <v>45909</v>
      </c>
      <c r="O2464" s="54">
        <v>24966</v>
      </c>
      <c r="P2464" s="25" t="s">
        <v>255</v>
      </c>
      <c r="Q2464" s="25" t="s">
        <v>2078</v>
      </c>
      <c r="R2464" s="25" t="s">
        <v>849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88"/>
        <v/>
      </c>
      <c r="Z2464" s="25" t="str">
        <f t="shared" si="289"/>
        <v>Tuesday</v>
      </c>
      <c r="AA2464" s="25" t="str">
        <f t="shared" si="290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hidden="1" x14ac:dyDescent="0.25">
      <c r="A2465" s="25">
        <f t="shared" si="284"/>
        <v>2464</v>
      </c>
      <c r="B2465" s="25" t="s">
        <v>3352</v>
      </c>
      <c r="C2465" s="45">
        <v>45898</v>
      </c>
      <c r="D2465" s="45">
        <v>45904</v>
      </c>
      <c r="E2465" s="8">
        <v>214.5</v>
      </c>
      <c r="F2465" s="8">
        <f t="shared" si="285"/>
        <v>18876</v>
      </c>
      <c r="G2465" s="54">
        <f t="shared" si="286"/>
        <v>37752</v>
      </c>
      <c r="H2465" s="25">
        <v>117336</v>
      </c>
      <c r="I2465" s="25" t="s">
        <v>3868</v>
      </c>
      <c r="J2465" s="25">
        <v>2</v>
      </c>
      <c r="K2465" s="25">
        <v>2</v>
      </c>
      <c r="L2465" s="25">
        <f t="shared" si="287"/>
        <v>0</v>
      </c>
      <c r="M2465" s="25" t="s">
        <v>3423</v>
      </c>
      <c r="N2465" s="45">
        <v>45908</v>
      </c>
      <c r="O2465" s="54">
        <f>24453+22653</f>
        <v>47106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88"/>
        <v/>
      </c>
      <c r="Z2465" s="25" t="str">
        <f t="shared" si="289"/>
        <v>Monday</v>
      </c>
      <c r="AA2465" s="25" t="str">
        <f t="shared" si="290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hidden="1" x14ac:dyDescent="0.25">
      <c r="A2466" s="25">
        <f t="shared" si="284"/>
        <v>2465</v>
      </c>
      <c r="B2466" s="25" t="s">
        <v>3352</v>
      </c>
      <c r="C2466" s="45">
        <v>45898</v>
      </c>
      <c r="D2466" s="45">
        <v>45904</v>
      </c>
      <c r="E2466" s="8">
        <v>202.5</v>
      </c>
      <c r="F2466" s="8">
        <f t="shared" si="285"/>
        <v>17820</v>
      </c>
      <c r="G2466" s="54">
        <f t="shared" si="286"/>
        <v>17820</v>
      </c>
      <c r="H2466" s="25">
        <v>121527</v>
      </c>
      <c r="I2466" s="25" t="s">
        <v>3869</v>
      </c>
      <c r="J2466" s="25">
        <v>1</v>
      </c>
      <c r="K2466" s="25">
        <v>1</v>
      </c>
      <c r="L2466" s="25">
        <f t="shared" si="287"/>
        <v>0</v>
      </c>
      <c r="M2466" s="25" t="s">
        <v>3423</v>
      </c>
      <c r="N2466" s="45">
        <v>45908</v>
      </c>
      <c r="O2466" s="54">
        <v>23085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88"/>
        <v/>
      </c>
      <c r="Z2466" s="25" t="str">
        <f t="shared" si="289"/>
        <v>Monday</v>
      </c>
      <c r="AA2466" s="25" t="str">
        <f t="shared" si="290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hidden="1" x14ac:dyDescent="0.25">
      <c r="A2467" s="25">
        <f t="shared" si="284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85"/>
        <v>18150</v>
      </c>
      <c r="G2467" s="54">
        <f t="shared" si="286"/>
        <v>18150</v>
      </c>
      <c r="H2467" s="25">
        <v>123147</v>
      </c>
      <c r="I2467" s="25" t="s">
        <v>3870</v>
      </c>
      <c r="J2467" s="25">
        <v>1</v>
      </c>
      <c r="K2467" s="25">
        <v>1</v>
      </c>
      <c r="L2467" s="25">
        <f t="shared" si="287"/>
        <v>0</v>
      </c>
      <c r="M2467" s="25" t="s">
        <v>3422</v>
      </c>
      <c r="N2467" s="45">
        <v>45908</v>
      </c>
      <c r="O2467" s="66">
        <v>23512.5</v>
      </c>
      <c r="P2467" s="25" t="s">
        <v>3346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288"/>
        <v/>
      </c>
      <c r="Z2467" s="25" t="str">
        <f t="shared" si="289"/>
        <v>Monday</v>
      </c>
      <c r="AA2467" s="25" t="str">
        <f t="shared" si="290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hidden="1" x14ac:dyDescent="0.25">
      <c r="A2468" s="25">
        <f t="shared" si="284"/>
        <v>2467</v>
      </c>
      <c r="B2468" s="25" t="s">
        <v>3352</v>
      </c>
      <c r="C2468" s="45">
        <v>45898</v>
      </c>
      <c r="D2468" s="45">
        <v>45904</v>
      </c>
      <c r="E2468" s="8">
        <v>206.25</v>
      </c>
      <c r="F2468" s="8">
        <f t="shared" si="285"/>
        <v>18150</v>
      </c>
      <c r="G2468" s="54">
        <f t="shared" si="286"/>
        <v>18150</v>
      </c>
      <c r="H2468" s="25">
        <v>123147</v>
      </c>
      <c r="I2468" s="25" t="s">
        <v>3870</v>
      </c>
      <c r="J2468" s="25">
        <v>1</v>
      </c>
      <c r="K2468" s="25">
        <v>1</v>
      </c>
      <c r="L2468" s="25">
        <f t="shared" si="287"/>
        <v>0</v>
      </c>
      <c r="M2468" s="25" t="s">
        <v>3432</v>
      </c>
      <c r="N2468" s="45">
        <v>45909</v>
      </c>
      <c r="O2468" s="54">
        <v>23512.5</v>
      </c>
      <c r="P2468" s="25" t="s">
        <v>43</v>
      </c>
      <c r="Q2468" s="25" t="s">
        <v>2078</v>
      </c>
      <c r="R2468" s="25" t="s">
        <v>849</v>
      </c>
      <c r="S2468" s="3">
        <v>4</v>
      </c>
      <c r="T2468" s="55"/>
      <c r="U2468" s="25" t="s">
        <v>19</v>
      </c>
      <c r="V2468" s="25" t="str">
        <f>VLOOKUP(P2468,'Customer List'!B:C,2,)</f>
        <v>Faridabad</v>
      </c>
      <c r="W2468" s="56"/>
      <c r="X2468" s="45"/>
      <c r="Y2468" s="25" t="str">
        <f t="shared" si="288"/>
        <v/>
      </c>
      <c r="Z2468" s="25" t="str">
        <f t="shared" si="289"/>
        <v>Tuesday</v>
      </c>
      <c r="AA2468" s="25" t="str">
        <f t="shared" si="290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hidden="1" x14ac:dyDescent="0.25">
      <c r="A2469" s="25">
        <f t="shared" si="284"/>
        <v>2468</v>
      </c>
      <c r="B2469" s="25" t="s">
        <v>3352</v>
      </c>
      <c r="C2469" s="45">
        <v>45898</v>
      </c>
      <c r="D2469" s="45">
        <v>45904</v>
      </c>
      <c r="E2469" s="8">
        <v>214.5</v>
      </c>
      <c r="F2469" s="8">
        <f t="shared" si="285"/>
        <v>18876</v>
      </c>
      <c r="G2469" s="54">
        <f t="shared" si="286"/>
        <v>37752</v>
      </c>
      <c r="H2469" s="25">
        <v>124321</v>
      </c>
      <c r="I2469" s="25" t="s">
        <v>3871</v>
      </c>
      <c r="J2469" s="25">
        <v>2</v>
      </c>
      <c r="K2469" s="25">
        <v>2</v>
      </c>
      <c r="L2469" s="25">
        <f t="shared" si="287"/>
        <v>0</v>
      </c>
      <c r="M2469" s="25" t="s">
        <v>3423</v>
      </c>
      <c r="N2469" s="45">
        <v>45908</v>
      </c>
      <c r="O2469" s="54">
        <f>24453+24453</f>
        <v>48906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88"/>
        <v/>
      </c>
      <c r="Z2469" s="25" t="str">
        <f t="shared" si="289"/>
        <v>Monday</v>
      </c>
      <c r="AA2469" s="25" t="str">
        <f t="shared" si="290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hidden="1" x14ac:dyDescent="0.25">
      <c r="A2470" s="25">
        <f t="shared" si="284"/>
        <v>2469</v>
      </c>
      <c r="B2470" s="25" t="s">
        <v>3352</v>
      </c>
      <c r="C2470" s="45">
        <v>45898</v>
      </c>
      <c r="D2470" s="45">
        <v>45904</v>
      </c>
      <c r="E2470" s="8">
        <v>98.7</v>
      </c>
      <c r="F2470" s="8">
        <f t="shared" si="285"/>
        <v>8685.6</v>
      </c>
      <c r="G2470" s="54">
        <f t="shared" si="286"/>
        <v>8685.6</v>
      </c>
      <c r="H2470" s="25">
        <v>124629</v>
      </c>
      <c r="I2470" s="25" t="s">
        <v>3872</v>
      </c>
      <c r="J2470" s="25">
        <v>1</v>
      </c>
      <c r="K2470" s="25">
        <v>1</v>
      </c>
      <c r="L2470" s="25">
        <f t="shared" si="287"/>
        <v>0</v>
      </c>
      <c r="M2470" s="25" t="s">
        <v>3423</v>
      </c>
      <c r="N2470" s="45">
        <v>45908</v>
      </c>
      <c r="O2470" s="54">
        <v>12055.5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88"/>
        <v/>
      </c>
      <c r="Z2470" s="25" t="str">
        <f t="shared" si="289"/>
        <v>Monday</v>
      </c>
      <c r="AA2470" s="25" t="str">
        <f t="shared" si="290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hidden="1" x14ac:dyDescent="0.25">
      <c r="A2471" s="25">
        <f t="shared" si="284"/>
        <v>2470</v>
      </c>
      <c r="B2471" s="25" t="s">
        <v>3352</v>
      </c>
      <c r="C2471" s="45">
        <v>45898</v>
      </c>
      <c r="D2471" s="45">
        <v>45904</v>
      </c>
      <c r="E2471" s="8">
        <v>259</v>
      </c>
      <c r="F2471" s="8">
        <f t="shared" si="285"/>
        <v>22792</v>
      </c>
      <c r="G2471" s="54">
        <f t="shared" si="286"/>
        <v>22792</v>
      </c>
      <c r="H2471" s="25">
        <v>126408</v>
      </c>
      <c r="I2471" s="25" t="s">
        <v>3761</v>
      </c>
      <c r="J2471" s="25">
        <v>1</v>
      </c>
      <c r="K2471" s="25">
        <v>1</v>
      </c>
      <c r="L2471" s="25">
        <f t="shared" si="287"/>
        <v>0</v>
      </c>
      <c r="M2471" s="25" t="s">
        <v>3423</v>
      </c>
      <c r="N2471" s="45">
        <v>45908</v>
      </c>
      <c r="O2471" s="54">
        <v>31635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88"/>
        <v/>
      </c>
      <c r="Z2471" s="25" t="str">
        <f t="shared" si="289"/>
        <v>Monday</v>
      </c>
      <c r="AA2471" s="25" t="str">
        <f t="shared" si="290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hidden="1" x14ac:dyDescent="0.25">
      <c r="A2472" s="25">
        <f t="shared" si="284"/>
        <v>2471</v>
      </c>
      <c r="B2472" s="25" t="s">
        <v>3352</v>
      </c>
      <c r="C2472" s="45">
        <v>45898</v>
      </c>
      <c r="D2472" s="45">
        <v>45904</v>
      </c>
      <c r="E2472" s="8">
        <v>270.89999999999998</v>
      </c>
      <c r="F2472" s="8">
        <f t="shared" si="285"/>
        <v>23839.199999999997</v>
      </c>
      <c r="G2472" s="54">
        <f t="shared" si="286"/>
        <v>23839.199999999997</v>
      </c>
      <c r="H2472" s="25">
        <v>127234</v>
      </c>
      <c r="I2472" s="25" t="s">
        <v>3873</v>
      </c>
      <c r="J2472" s="25">
        <v>1</v>
      </c>
      <c r="K2472" s="25">
        <v>1</v>
      </c>
      <c r="L2472" s="25">
        <f t="shared" si="287"/>
        <v>0</v>
      </c>
      <c r="M2472" s="25" t="s">
        <v>3422</v>
      </c>
      <c r="N2472" s="45">
        <v>45908</v>
      </c>
      <c r="O2472" s="66">
        <v>33088.5</v>
      </c>
      <c r="P2472" s="25" t="s">
        <v>3346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88"/>
        <v/>
      </c>
      <c r="Z2472" s="25" t="str">
        <f t="shared" si="289"/>
        <v>Monday</v>
      </c>
      <c r="AA2472" s="25" t="str">
        <f t="shared" si="290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hidden="1" x14ac:dyDescent="0.25">
      <c r="A2473" s="25">
        <f t="shared" si="284"/>
        <v>2472</v>
      </c>
      <c r="B2473" s="25" t="s">
        <v>3352</v>
      </c>
      <c r="C2473" s="45">
        <v>45898</v>
      </c>
      <c r="D2473" s="45">
        <v>45904</v>
      </c>
      <c r="E2473" s="8">
        <v>183.4</v>
      </c>
      <c r="F2473" s="8">
        <f t="shared" si="285"/>
        <v>16139.2</v>
      </c>
      <c r="G2473" s="54">
        <f t="shared" si="286"/>
        <v>16139.2</v>
      </c>
      <c r="H2473" s="25">
        <v>127606</v>
      </c>
      <c r="I2473" s="25" t="s">
        <v>3874</v>
      </c>
      <c r="J2473" s="25">
        <v>1</v>
      </c>
      <c r="K2473" s="25">
        <v>1</v>
      </c>
      <c r="L2473" s="25">
        <f t="shared" si="287"/>
        <v>0</v>
      </c>
      <c r="M2473" s="25" t="s">
        <v>3430</v>
      </c>
      <c r="N2473" s="45">
        <v>45909</v>
      </c>
      <c r="O2473" s="54">
        <v>22401</v>
      </c>
      <c r="P2473" s="25" t="s">
        <v>255</v>
      </c>
      <c r="Q2473" s="25" t="s">
        <v>2078</v>
      </c>
      <c r="R2473" s="25" t="s">
        <v>849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88"/>
        <v/>
      </c>
      <c r="Z2473" s="25" t="str">
        <f t="shared" si="289"/>
        <v>Tuesday</v>
      </c>
      <c r="AA2473" s="25" t="str">
        <f t="shared" si="290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hidden="1" x14ac:dyDescent="0.25">
      <c r="A2474" s="25">
        <f t="shared" si="284"/>
        <v>2473</v>
      </c>
      <c r="B2474" s="25" t="s">
        <v>3352</v>
      </c>
      <c r="C2474" s="45">
        <v>45898</v>
      </c>
      <c r="D2474" s="45">
        <v>45904</v>
      </c>
      <c r="E2474" s="8">
        <v>234.5</v>
      </c>
      <c r="F2474" s="8">
        <f t="shared" si="285"/>
        <v>20636</v>
      </c>
      <c r="G2474" s="54">
        <f t="shared" si="286"/>
        <v>20636</v>
      </c>
      <c r="H2474" s="25">
        <v>129614</v>
      </c>
      <c r="I2474" s="25" t="s">
        <v>3875</v>
      </c>
      <c r="J2474" s="25">
        <v>1</v>
      </c>
      <c r="K2474" s="25">
        <v>1</v>
      </c>
      <c r="L2474" s="25">
        <f t="shared" si="287"/>
        <v>0</v>
      </c>
      <c r="M2474" s="25" t="s">
        <v>3422</v>
      </c>
      <c r="N2474" s="45">
        <v>45908</v>
      </c>
      <c r="O2474" s="66">
        <v>28642.5</v>
      </c>
      <c r="P2474" s="25" t="s">
        <v>3346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288"/>
        <v/>
      </c>
      <c r="Z2474" s="25" t="str">
        <f t="shared" si="289"/>
        <v>Monday</v>
      </c>
      <c r="AA2474" s="25" t="str">
        <f t="shared" si="290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hidden="1" x14ac:dyDescent="0.25">
      <c r="A2475" s="25">
        <f t="shared" si="284"/>
        <v>2474</v>
      </c>
      <c r="B2475" s="25" t="s">
        <v>3352</v>
      </c>
      <c r="C2475" s="45">
        <v>45898</v>
      </c>
      <c r="D2475" s="45">
        <v>45904</v>
      </c>
      <c r="E2475" s="8">
        <v>219</v>
      </c>
      <c r="F2475" s="8">
        <f t="shared" si="285"/>
        <v>19272</v>
      </c>
      <c r="G2475" s="54">
        <f t="shared" si="286"/>
        <v>19272</v>
      </c>
      <c r="H2475" s="25">
        <v>135225</v>
      </c>
      <c r="I2475" s="25" t="s">
        <v>3876</v>
      </c>
      <c r="J2475" s="25">
        <v>1</v>
      </c>
      <c r="K2475" s="25">
        <v>1</v>
      </c>
      <c r="L2475" s="25">
        <f t="shared" si="287"/>
        <v>0</v>
      </c>
      <c r="M2475" s="25" t="s">
        <v>3432</v>
      </c>
      <c r="N2475" s="45">
        <v>45909</v>
      </c>
      <c r="O2475" s="54">
        <v>24966</v>
      </c>
      <c r="P2475" s="25" t="s">
        <v>43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Faridabad</v>
      </c>
      <c r="W2475" s="56"/>
      <c r="X2475" s="45"/>
      <c r="Y2475" s="25" t="str">
        <f t="shared" si="288"/>
        <v/>
      </c>
      <c r="Z2475" s="25" t="str">
        <f t="shared" si="289"/>
        <v>Tuesday</v>
      </c>
      <c r="AA2475" s="25" t="str">
        <f t="shared" si="290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hidden="1" x14ac:dyDescent="0.25">
      <c r="A2476" s="25">
        <f t="shared" si="284"/>
        <v>2475</v>
      </c>
      <c r="B2476" s="25" t="s">
        <v>3352</v>
      </c>
      <c r="C2476" s="45">
        <v>45898</v>
      </c>
      <c r="D2476" s="45">
        <v>45904</v>
      </c>
      <c r="E2476" s="8">
        <v>231.75</v>
      </c>
      <c r="F2476" s="8">
        <f t="shared" si="285"/>
        <v>20394</v>
      </c>
      <c r="G2476" s="54">
        <f t="shared" si="286"/>
        <v>20394</v>
      </c>
      <c r="H2476" s="25">
        <v>137637</v>
      </c>
      <c r="I2476" s="25" t="s">
        <v>3877</v>
      </c>
      <c r="J2476" s="25">
        <v>1</v>
      </c>
      <c r="K2476" s="25">
        <v>1</v>
      </c>
      <c r="L2476" s="25">
        <f t="shared" si="287"/>
        <v>0</v>
      </c>
      <c r="M2476" s="25" t="s">
        <v>3423</v>
      </c>
      <c r="N2476" s="45">
        <v>45908</v>
      </c>
      <c r="O2476" s="54">
        <v>26419.5</v>
      </c>
      <c r="P2476" s="25" t="s">
        <v>3346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88"/>
        <v/>
      </c>
      <c r="Z2476" s="25" t="str">
        <f t="shared" si="289"/>
        <v>Monday</v>
      </c>
      <c r="AA2476" s="25" t="str">
        <f t="shared" si="290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hidden="1" x14ac:dyDescent="0.25">
      <c r="A2477" s="25">
        <f t="shared" si="284"/>
        <v>2476</v>
      </c>
      <c r="B2477" s="25" t="s">
        <v>3352</v>
      </c>
      <c r="C2477" s="45">
        <v>45898</v>
      </c>
      <c r="D2477" s="45">
        <v>45904</v>
      </c>
      <c r="E2477" s="8">
        <v>254.8</v>
      </c>
      <c r="F2477" s="8">
        <f t="shared" si="285"/>
        <v>22422.400000000001</v>
      </c>
      <c r="G2477" s="54">
        <f t="shared" si="286"/>
        <v>22422.400000000001</v>
      </c>
      <c r="H2477" s="25">
        <v>141740</v>
      </c>
      <c r="I2477" s="25" t="s">
        <v>3878</v>
      </c>
      <c r="J2477" s="25">
        <v>1</v>
      </c>
      <c r="K2477" s="25">
        <v>1</v>
      </c>
      <c r="L2477" s="25">
        <f t="shared" si="287"/>
        <v>0</v>
      </c>
      <c r="M2477" s="25" t="s">
        <v>3430</v>
      </c>
      <c r="N2477" s="45">
        <v>45909</v>
      </c>
      <c r="O2477" s="54">
        <v>31122</v>
      </c>
      <c r="P2477" s="25" t="s">
        <v>255</v>
      </c>
      <c r="Q2477" s="25" t="s">
        <v>2078</v>
      </c>
      <c r="R2477" s="25" t="s">
        <v>849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88"/>
        <v/>
      </c>
      <c r="Z2477" s="25" t="str">
        <f t="shared" si="289"/>
        <v>Tuesday</v>
      </c>
      <c r="AA2477" s="25" t="str">
        <f t="shared" si="290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hidden="1" x14ac:dyDescent="0.25">
      <c r="A2478" s="25">
        <f t="shared" si="284"/>
        <v>2477</v>
      </c>
      <c r="B2478" s="25" t="s">
        <v>3352</v>
      </c>
      <c r="C2478" s="45">
        <v>45898</v>
      </c>
      <c r="D2478" s="45">
        <v>45904</v>
      </c>
      <c r="E2478" s="8">
        <v>231.75</v>
      </c>
      <c r="F2478" s="8">
        <f t="shared" si="285"/>
        <v>20394</v>
      </c>
      <c r="G2478" s="54">
        <f t="shared" si="286"/>
        <v>20394</v>
      </c>
      <c r="H2478" s="25">
        <v>142534</v>
      </c>
      <c r="I2478" s="25" t="s">
        <v>3879</v>
      </c>
      <c r="J2478" s="25">
        <v>1</v>
      </c>
      <c r="K2478" s="25">
        <v>1</v>
      </c>
      <c r="L2478" s="25">
        <f t="shared" si="287"/>
        <v>0</v>
      </c>
      <c r="M2478" s="25" t="s">
        <v>3422</v>
      </c>
      <c r="N2478" s="45">
        <v>45908</v>
      </c>
      <c r="O2478" s="66">
        <v>26419.5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88"/>
        <v/>
      </c>
      <c r="Z2478" s="25" t="str">
        <f t="shared" si="289"/>
        <v>Monday</v>
      </c>
      <c r="AA2478" s="25" t="str">
        <f t="shared" si="290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hidden="1" x14ac:dyDescent="0.25">
      <c r="A2479" s="25">
        <f t="shared" si="284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85"/>
        <v>23531.199999999997</v>
      </c>
      <c r="G2479" s="54">
        <f t="shared" si="286"/>
        <v>23531.199999999997</v>
      </c>
      <c r="H2479" s="25">
        <v>143806</v>
      </c>
      <c r="I2479" s="25" t="s">
        <v>3880</v>
      </c>
      <c r="J2479" s="25">
        <v>1</v>
      </c>
      <c r="K2479" s="25">
        <v>1</v>
      </c>
      <c r="L2479" s="25">
        <f t="shared" si="287"/>
        <v>0</v>
      </c>
      <c r="M2479" s="25" t="s">
        <v>3423</v>
      </c>
      <c r="N2479" s="45">
        <v>45908</v>
      </c>
      <c r="O2479" s="54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88"/>
        <v/>
      </c>
      <c r="Z2479" s="25" t="str">
        <f t="shared" si="289"/>
        <v>Monday</v>
      </c>
      <c r="AA2479" s="25" t="str">
        <f t="shared" si="290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hidden="1" x14ac:dyDescent="0.25">
      <c r="A2480" s="25">
        <f t="shared" si="284"/>
        <v>2479</v>
      </c>
      <c r="B2480" s="25" t="s">
        <v>3352</v>
      </c>
      <c r="C2480" s="45">
        <v>45898</v>
      </c>
      <c r="D2480" s="45">
        <v>45904</v>
      </c>
      <c r="E2480" s="8">
        <v>267.39999999999998</v>
      </c>
      <c r="F2480" s="8">
        <f t="shared" si="285"/>
        <v>23531.199999999997</v>
      </c>
      <c r="G2480" s="54">
        <f t="shared" si="286"/>
        <v>23531.199999999997</v>
      </c>
      <c r="H2480" s="25">
        <v>144610</v>
      </c>
      <c r="I2480" s="25" t="s">
        <v>3881</v>
      </c>
      <c r="J2480" s="25">
        <v>1</v>
      </c>
      <c r="K2480" s="25">
        <v>1</v>
      </c>
      <c r="L2480" s="25">
        <f t="shared" si="287"/>
        <v>0</v>
      </c>
      <c r="M2480" s="25" t="s">
        <v>3422</v>
      </c>
      <c r="N2480" s="45">
        <v>45908</v>
      </c>
      <c r="O2480" s="66">
        <v>32661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88"/>
        <v/>
      </c>
      <c r="Z2480" s="25" t="str">
        <f t="shared" si="289"/>
        <v>Monday</v>
      </c>
      <c r="AA2480" s="25" t="str">
        <f t="shared" si="290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hidden="1" x14ac:dyDescent="0.25">
      <c r="A2481" s="25">
        <f t="shared" si="284"/>
        <v>2480</v>
      </c>
      <c r="B2481" s="25" t="s">
        <v>3352</v>
      </c>
      <c r="C2481" s="45">
        <v>45898</v>
      </c>
      <c r="D2481" s="45">
        <v>45904</v>
      </c>
      <c r="E2481" s="8">
        <v>90.3</v>
      </c>
      <c r="F2481" s="8">
        <f t="shared" si="285"/>
        <v>7946.4</v>
      </c>
      <c r="G2481" s="54">
        <f t="shared" si="286"/>
        <v>7946.4</v>
      </c>
      <c r="H2481" s="25">
        <v>144903</v>
      </c>
      <c r="I2481" s="25" t="s">
        <v>3882</v>
      </c>
      <c r="J2481" s="25">
        <v>1</v>
      </c>
      <c r="K2481" s="25">
        <v>1</v>
      </c>
      <c r="L2481" s="25">
        <f t="shared" si="287"/>
        <v>0</v>
      </c>
      <c r="M2481" s="25" t="s">
        <v>3423</v>
      </c>
      <c r="N2481" s="45">
        <v>45908</v>
      </c>
      <c r="O2481" s="54">
        <v>11029.5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88"/>
        <v/>
      </c>
      <c r="Z2481" s="25" t="str">
        <f t="shared" si="289"/>
        <v>Monday</v>
      </c>
      <c r="AA2481" s="25" t="str">
        <f t="shared" si="290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hidden="1" x14ac:dyDescent="0.25">
      <c r="A2482" s="25">
        <f t="shared" si="284"/>
        <v>2481</v>
      </c>
      <c r="B2482" s="25" t="s">
        <v>3352</v>
      </c>
      <c r="C2482" s="45">
        <v>45898</v>
      </c>
      <c r="D2482" s="45">
        <v>45904</v>
      </c>
      <c r="E2482" s="8">
        <v>250.6</v>
      </c>
      <c r="F2482" s="8">
        <f t="shared" si="285"/>
        <v>22052.799999999999</v>
      </c>
      <c r="G2482" s="54">
        <f t="shared" si="286"/>
        <v>22052.799999999999</v>
      </c>
      <c r="H2482" s="25">
        <v>145522</v>
      </c>
      <c r="I2482" s="25" t="s">
        <v>3883</v>
      </c>
      <c r="J2482" s="25">
        <v>1</v>
      </c>
      <c r="K2482" s="25">
        <v>1</v>
      </c>
      <c r="L2482" s="25">
        <f t="shared" si="287"/>
        <v>0</v>
      </c>
      <c r="M2482" s="25" t="s">
        <v>3423</v>
      </c>
      <c r="N2482" s="45">
        <v>45908</v>
      </c>
      <c r="O2482" s="54">
        <v>30609</v>
      </c>
      <c r="P2482" s="25" t="s">
        <v>3346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288"/>
        <v/>
      </c>
      <c r="Z2482" s="25" t="str">
        <f t="shared" si="289"/>
        <v>Monday</v>
      </c>
      <c r="AA2482" s="25" t="str">
        <f t="shared" si="290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hidden="1" x14ac:dyDescent="0.25">
      <c r="A2483" s="25">
        <f t="shared" si="284"/>
        <v>2482</v>
      </c>
      <c r="B2483" s="25" t="s">
        <v>3352</v>
      </c>
      <c r="C2483" s="45">
        <v>45898</v>
      </c>
      <c r="D2483" s="45">
        <v>45904</v>
      </c>
      <c r="E2483" s="8">
        <v>98.7</v>
      </c>
      <c r="F2483" s="8">
        <f t="shared" si="285"/>
        <v>8685.6</v>
      </c>
      <c r="G2483" s="54">
        <f t="shared" si="286"/>
        <v>8685.6</v>
      </c>
      <c r="H2483" s="25">
        <v>149303</v>
      </c>
      <c r="I2483" s="25" t="s">
        <v>3884</v>
      </c>
      <c r="J2483" s="25">
        <v>1</v>
      </c>
      <c r="K2483" s="25">
        <v>1</v>
      </c>
      <c r="L2483" s="25">
        <f t="shared" si="287"/>
        <v>0</v>
      </c>
      <c r="M2483" s="25" t="s">
        <v>3553</v>
      </c>
      <c r="N2483" s="45">
        <v>45915</v>
      </c>
      <c r="O2483" s="54">
        <v>16391.25</v>
      </c>
      <c r="P2483" s="25" t="s">
        <v>27</v>
      </c>
      <c r="Q2483" s="25" t="s">
        <v>3565</v>
      </c>
      <c r="R2483" s="25" t="s">
        <v>41</v>
      </c>
      <c r="S2483" s="3">
        <v>4</v>
      </c>
      <c r="T2483" s="55"/>
      <c r="U2483" s="25" t="s">
        <v>19</v>
      </c>
      <c r="V2483" s="25" t="str">
        <f>VLOOKUP(P2483,'Customer List'!B:C,2,)</f>
        <v>Chandigarh</v>
      </c>
      <c r="W2483" s="56"/>
      <c r="X2483" s="45">
        <v>45916</v>
      </c>
      <c r="Y2483" s="25">
        <f t="shared" si="288"/>
        <v>1</v>
      </c>
      <c r="Z2483" s="25" t="str">
        <f t="shared" si="289"/>
        <v>Monday</v>
      </c>
      <c r="AA2483" s="25" t="str">
        <f t="shared" si="290"/>
        <v>Tuesday</v>
      </c>
      <c r="AB2483" s="25" t="str">
        <f>VLOOKUP(U2483,'Currency Sheet'!A:C,3,)</f>
        <v>DOLLAR</v>
      </c>
      <c r="AC2483" s="67" t="str">
        <f>VLOOKUP(P2483,'Customer List'!B:D,3,)</f>
        <v>OutStation</v>
      </c>
    </row>
    <row r="2484" spans="1:29" hidden="1" x14ac:dyDescent="0.25">
      <c r="A2484" s="25">
        <f t="shared" si="284"/>
        <v>2483</v>
      </c>
      <c r="B2484" s="25" t="s">
        <v>3352</v>
      </c>
      <c r="C2484" s="45">
        <v>45898</v>
      </c>
      <c r="D2484" s="45">
        <v>45904</v>
      </c>
      <c r="E2484" s="8">
        <v>262.5</v>
      </c>
      <c r="F2484" s="8">
        <f t="shared" si="285"/>
        <v>23100</v>
      </c>
      <c r="G2484" s="54">
        <f t="shared" si="286"/>
        <v>23100</v>
      </c>
      <c r="H2484" s="25">
        <v>150004</v>
      </c>
      <c r="I2484" s="25" t="s">
        <v>3885</v>
      </c>
      <c r="J2484" s="25">
        <v>1</v>
      </c>
      <c r="K2484" s="25">
        <v>1</v>
      </c>
      <c r="L2484" s="25">
        <f t="shared" si="287"/>
        <v>0</v>
      </c>
      <c r="M2484" s="25" t="s">
        <v>3422</v>
      </c>
      <c r="N2484" s="45">
        <v>45908</v>
      </c>
      <c r="O2484" s="66">
        <v>32062.5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88"/>
        <v/>
      </c>
      <c r="Z2484" s="25" t="str">
        <f t="shared" si="289"/>
        <v>Monday</v>
      </c>
      <c r="AA2484" s="25" t="str">
        <f t="shared" si="290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hidden="1" x14ac:dyDescent="0.25">
      <c r="A2485" s="25">
        <f t="shared" ref="A2485:A2548" si="291">A2484+1</f>
        <v>2484</v>
      </c>
      <c r="B2485" s="25" t="s">
        <v>3352</v>
      </c>
      <c r="C2485" s="45">
        <v>45898</v>
      </c>
      <c r="D2485" s="45">
        <v>45904</v>
      </c>
      <c r="E2485" s="8">
        <v>219</v>
      </c>
      <c r="F2485" s="8">
        <f t="shared" ref="F2485:F2548" si="292">IF(AB2485="DOLLAR",E2485*88,E2485)</f>
        <v>19272</v>
      </c>
      <c r="G2485" s="54">
        <f t="shared" ref="G2485:G2548" si="293">F2485*J2485</f>
        <v>19272</v>
      </c>
      <c r="H2485" s="25">
        <v>152612</v>
      </c>
      <c r="I2485" s="25" t="s">
        <v>3886</v>
      </c>
      <c r="J2485" s="25">
        <v>1</v>
      </c>
      <c r="K2485" s="25">
        <v>1</v>
      </c>
      <c r="L2485" s="25">
        <f t="shared" ref="L2485:L2548" si="294">J2485-K2485</f>
        <v>0</v>
      </c>
      <c r="M2485" s="25" t="s">
        <v>3422</v>
      </c>
      <c r="N2485" s="45">
        <v>45908</v>
      </c>
      <c r="O2485" s="66">
        <v>24966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/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88"/>
        <v/>
      </c>
      <c r="Z2485" s="25" t="str">
        <f t="shared" si="289"/>
        <v>Monday</v>
      </c>
      <c r="AA2485" s="25" t="str">
        <f t="shared" si="290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hidden="1" x14ac:dyDescent="0.25">
      <c r="A2486" s="25">
        <f t="shared" si="291"/>
        <v>2485</v>
      </c>
      <c r="B2486" s="25" t="s">
        <v>3352</v>
      </c>
      <c r="C2486" s="45">
        <v>45898</v>
      </c>
      <c r="D2486" s="45">
        <v>45904</v>
      </c>
      <c r="E2486" s="8">
        <v>45.5</v>
      </c>
      <c r="F2486" s="8">
        <f t="shared" si="292"/>
        <v>4004</v>
      </c>
      <c r="G2486" s="54">
        <f t="shared" si="293"/>
        <v>4004</v>
      </c>
      <c r="H2486" s="25">
        <v>156603</v>
      </c>
      <c r="I2486" s="25" t="s">
        <v>3887</v>
      </c>
      <c r="J2486" s="25">
        <v>1</v>
      </c>
      <c r="K2486" s="25">
        <v>1</v>
      </c>
      <c r="L2486" s="25">
        <f t="shared" si="294"/>
        <v>0</v>
      </c>
      <c r="M2486" s="25" t="s">
        <v>3428</v>
      </c>
      <c r="N2486" s="45">
        <v>45908</v>
      </c>
      <c r="O2486" s="54">
        <v>0</v>
      </c>
      <c r="P2486" s="25" t="s">
        <v>3346</v>
      </c>
      <c r="Q2486" s="25" t="s">
        <v>2078</v>
      </c>
      <c r="R2486" s="25" t="s">
        <v>638</v>
      </c>
      <c r="S2486" s="3">
        <v>4</v>
      </c>
      <c r="T2486" s="55" t="s">
        <v>3424</v>
      </c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ref="Y2486:Y2549" si="295">IF(X2486="", "", X2486-N2486)</f>
        <v/>
      </c>
      <c r="Z2486" s="25" t="str">
        <f t="shared" ref="Z2486:Z2549" si="296">IF(N2486="", "", TEXT(N2486, "dddd"))</f>
        <v>Monday</v>
      </c>
      <c r="AA2486" s="25" t="str">
        <f t="shared" ref="AA2486:AA2549" si="297">IF(X2486="", "", TEXT(X2486, "dddd"))</f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hidden="1" x14ac:dyDescent="0.25">
      <c r="A2487" s="25">
        <f t="shared" si="291"/>
        <v>2486</v>
      </c>
      <c r="B2487" s="25" t="s">
        <v>3352</v>
      </c>
      <c r="C2487" s="45">
        <v>45898</v>
      </c>
      <c r="D2487" s="45">
        <v>45904</v>
      </c>
      <c r="E2487" s="8">
        <v>68.599999999999994</v>
      </c>
      <c r="F2487" s="8">
        <f t="shared" si="292"/>
        <v>6036.7999999999993</v>
      </c>
      <c r="G2487" s="54">
        <f t="shared" si="293"/>
        <v>6036.7999999999993</v>
      </c>
      <c r="H2487" s="25">
        <v>158003</v>
      </c>
      <c r="I2487" s="25" t="s">
        <v>3888</v>
      </c>
      <c r="J2487" s="25">
        <v>1</v>
      </c>
      <c r="K2487" s="25">
        <v>1</v>
      </c>
      <c r="L2487" s="25">
        <f t="shared" si="294"/>
        <v>0</v>
      </c>
      <c r="M2487" s="25" t="s">
        <v>3432</v>
      </c>
      <c r="N2487" s="45">
        <v>45909</v>
      </c>
      <c r="O2487" s="54">
        <v>8379</v>
      </c>
      <c r="P2487" s="25" t="s">
        <v>43</v>
      </c>
      <c r="Q2487" s="25" t="s">
        <v>2078</v>
      </c>
      <c r="R2487" s="25" t="s">
        <v>849</v>
      </c>
      <c r="S2487" s="3">
        <v>4</v>
      </c>
      <c r="T2487" s="55"/>
      <c r="U2487" s="25" t="s">
        <v>19</v>
      </c>
      <c r="V2487" s="25" t="str">
        <f>VLOOKUP(P2487,'Customer List'!B:C,2,)</f>
        <v>Faridabad</v>
      </c>
      <c r="W2487" s="56"/>
      <c r="X2487" s="45"/>
      <c r="Y2487" s="25" t="str">
        <f t="shared" si="295"/>
        <v/>
      </c>
      <c r="Z2487" s="25" t="str">
        <f t="shared" si="296"/>
        <v>Tuesday</v>
      </c>
      <c r="AA2487" s="25" t="str">
        <f t="shared" si="297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hidden="1" x14ac:dyDescent="0.25">
      <c r="A2488" s="25">
        <f t="shared" si="291"/>
        <v>2487</v>
      </c>
      <c r="B2488" s="25" t="s">
        <v>3352</v>
      </c>
      <c r="C2488" s="45">
        <v>45898</v>
      </c>
      <c r="D2488" s="45">
        <v>45904</v>
      </c>
      <c r="E2488" s="8">
        <v>206.5</v>
      </c>
      <c r="F2488" s="8">
        <f t="shared" si="292"/>
        <v>18172</v>
      </c>
      <c r="G2488" s="54">
        <f t="shared" si="293"/>
        <v>18172</v>
      </c>
      <c r="H2488" s="25">
        <v>165804</v>
      </c>
      <c r="I2488" s="25" t="s">
        <v>3889</v>
      </c>
      <c r="J2488" s="25">
        <v>1</v>
      </c>
      <c r="K2488" s="25">
        <v>1</v>
      </c>
      <c r="L2488" s="25">
        <f t="shared" si="294"/>
        <v>0</v>
      </c>
      <c r="M2488" s="25" t="s">
        <v>3422</v>
      </c>
      <c r="N2488" s="45">
        <v>45908</v>
      </c>
      <c r="O2488" s="66">
        <v>25222.5</v>
      </c>
      <c r="P2488" s="25" t="s">
        <v>3346</v>
      </c>
      <c r="Q2488" s="25" t="s">
        <v>2078</v>
      </c>
      <c r="R2488" s="25" t="s">
        <v>638</v>
      </c>
      <c r="S2488" s="3">
        <v>4</v>
      </c>
      <c r="T2488" s="55"/>
      <c r="U2488" s="25" t="s">
        <v>19</v>
      </c>
      <c r="V2488" s="25" t="str">
        <f>VLOOKUP(P2488,'Customer List'!B:C,2,)</f>
        <v>Delhi</v>
      </c>
      <c r="W2488" s="56"/>
      <c r="X2488" s="45"/>
      <c r="Y2488" s="25" t="str">
        <f t="shared" si="295"/>
        <v/>
      </c>
      <c r="Z2488" s="25" t="str">
        <f t="shared" si="296"/>
        <v>Monday</v>
      </c>
      <c r="AA2488" s="25" t="str">
        <f t="shared" si="297"/>
        <v/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hidden="1" x14ac:dyDescent="0.25">
      <c r="A2489" s="25">
        <f t="shared" si="291"/>
        <v>2488</v>
      </c>
      <c r="B2489" s="25" t="s">
        <v>3352</v>
      </c>
      <c r="C2489" s="45">
        <v>45898</v>
      </c>
      <c r="D2489" s="45">
        <v>45904</v>
      </c>
      <c r="E2489" s="8">
        <v>161.25</v>
      </c>
      <c r="F2489" s="8">
        <f t="shared" si="292"/>
        <v>14190</v>
      </c>
      <c r="G2489" s="54">
        <f t="shared" si="293"/>
        <v>14190</v>
      </c>
      <c r="H2489" s="25">
        <v>300137</v>
      </c>
      <c r="I2489" s="25" t="s">
        <v>3890</v>
      </c>
      <c r="J2489" s="25">
        <v>1</v>
      </c>
      <c r="K2489" s="25">
        <v>1</v>
      </c>
      <c r="L2489" s="25">
        <f t="shared" si="294"/>
        <v>0</v>
      </c>
      <c r="M2489" s="25" t="s">
        <v>3413</v>
      </c>
      <c r="N2489" s="45">
        <v>45908</v>
      </c>
      <c r="O2489" s="54">
        <v>24993.75</v>
      </c>
      <c r="P2489" s="25" t="s">
        <v>1022</v>
      </c>
      <c r="Q2489" s="25">
        <v>58155354773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Guwahati</v>
      </c>
      <c r="W2489" s="56"/>
      <c r="X2489" s="45">
        <v>45909</v>
      </c>
      <c r="Y2489" s="25">
        <f t="shared" si="295"/>
        <v>1</v>
      </c>
      <c r="Z2489" s="25" t="str">
        <f t="shared" si="296"/>
        <v>Monday</v>
      </c>
      <c r="AA2489" s="25" t="str">
        <f t="shared" si="297"/>
        <v>Tuesday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hidden="1" x14ac:dyDescent="0.25">
      <c r="A2490" s="25">
        <f t="shared" si="291"/>
        <v>2489</v>
      </c>
      <c r="B2490" s="25" t="s">
        <v>3352</v>
      </c>
      <c r="C2490" s="45">
        <v>45898</v>
      </c>
      <c r="D2490" s="45">
        <v>45904</v>
      </c>
      <c r="E2490" s="8">
        <v>326.25</v>
      </c>
      <c r="F2490" s="8">
        <f t="shared" si="292"/>
        <v>28710</v>
      </c>
      <c r="G2490" s="54">
        <f t="shared" si="293"/>
        <v>28710</v>
      </c>
      <c r="H2490" s="25">
        <v>300436</v>
      </c>
      <c r="I2490" s="25" t="s">
        <v>3891</v>
      </c>
      <c r="J2490" s="25">
        <v>1</v>
      </c>
      <c r="K2490" s="25">
        <v>1</v>
      </c>
      <c r="L2490" s="25">
        <f t="shared" si="294"/>
        <v>0</v>
      </c>
      <c r="M2490" s="25" t="s">
        <v>3368</v>
      </c>
      <c r="N2490" s="45">
        <v>45906</v>
      </c>
      <c r="O2490" s="54">
        <v>45433.58</v>
      </c>
      <c r="P2490" s="25" t="s">
        <v>243</v>
      </c>
      <c r="Q2490" s="25">
        <v>58155321674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Mumbai</v>
      </c>
      <c r="W2490" s="56"/>
      <c r="X2490" s="45">
        <v>45908</v>
      </c>
      <c r="Y2490" s="25">
        <f t="shared" si="295"/>
        <v>2</v>
      </c>
      <c r="Z2490" s="25" t="str">
        <f t="shared" si="296"/>
        <v>Saturday</v>
      </c>
      <c r="AA2490" s="25" t="str">
        <f t="shared" si="297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hidden="1" x14ac:dyDescent="0.25">
      <c r="A2491" s="25">
        <f t="shared" si="291"/>
        <v>2490</v>
      </c>
      <c r="B2491" s="25" t="s">
        <v>3352</v>
      </c>
      <c r="C2491" s="45">
        <v>45898</v>
      </c>
      <c r="D2491" s="45">
        <v>45904</v>
      </c>
      <c r="E2491" s="8">
        <v>212.1</v>
      </c>
      <c r="F2491" s="8">
        <f t="shared" si="292"/>
        <v>18664.8</v>
      </c>
      <c r="G2491" s="54">
        <f t="shared" si="293"/>
        <v>18664.8</v>
      </c>
      <c r="H2491" s="25">
        <v>300441</v>
      </c>
      <c r="I2491" s="25" t="s">
        <v>3892</v>
      </c>
      <c r="J2491" s="25">
        <v>1</v>
      </c>
      <c r="K2491" s="25">
        <v>1</v>
      </c>
      <c r="L2491" s="25">
        <f t="shared" si="294"/>
        <v>0</v>
      </c>
      <c r="M2491" s="25" t="s">
        <v>3371</v>
      </c>
      <c r="N2491" s="45">
        <v>45906</v>
      </c>
      <c r="O2491" s="54">
        <v>34284.449999999997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5"/>
        <v>2</v>
      </c>
      <c r="Z2491" s="25" t="str">
        <f t="shared" si="296"/>
        <v>Saturday</v>
      </c>
      <c r="AA2491" s="25" t="str">
        <f t="shared" si="297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hidden="1" x14ac:dyDescent="0.25">
      <c r="A2492" s="25">
        <f t="shared" si="291"/>
        <v>2491</v>
      </c>
      <c r="B2492" s="25" t="s">
        <v>3352</v>
      </c>
      <c r="C2492" s="45">
        <v>45898</v>
      </c>
      <c r="D2492" s="45">
        <v>45904</v>
      </c>
      <c r="E2492" s="8">
        <v>200.2</v>
      </c>
      <c r="F2492" s="8">
        <f t="shared" si="292"/>
        <v>17617.599999999999</v>
      </c>
      <c r="G2492" s="54">
        <f t="shared" si="293"/>
        <v>17617.599999999999</v>
      </c>
      <c r="H2492" s="25">
        <v>300537</v>
      </c>
      <c r="I2492" s="25" t="s">
        <v>3893</v>
      </c>
      <c r="J2492" s="25">
        <v>1</v>
      </c>
      <c r="K2492" s="25">
        <v>1</v>
      </c>
      <c r="L2492" s="25">
        <f t="shared" si="294"/>
        <v>0</v>
      </c>
      <c r="M2492" s="25" t="s">
        <v>3371</v>
      </c>
      <c r="N2492" s="45">
        <v>45906</v>
      </c>
      <c r="O2492" s="54">
        <v>32360.9</v>
      </c>
      <c r="P2492" s="25" t="s">
        <v>3354</v>
      </c>
      <c r="Q2492" s="25">
        <v>58155321195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Hyderabad</v>
      </c>
      <c r="W2492" s="56"/>
      <c r="X2492" s="45">
        <v>45908</v>
      </c>
      <c r="Y2492" s="25">
        <f t="shared" si="295"/>
        <v>2</v>
      </c>
      <c r="Z2492" s="25" t="str">
        <f t="shared" si="296"/>
        <v>Saturday</v>
      </c>
      <c r="AA2492" s="25" t="str">
        <f t="shared" si="297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hidden="1" x14ac:dyDescent="0.25">
      <c r="A2493" s="25">
        <f t="shared" si="291"/>
        <v>2492</v>
      </c>
      <c r="B2493" s="25" t="s">
        <v>3352</v>
      </c>
      <c r="C2493" s="45">
        <v>45898</v>
      </c>
      <c r="D2493" s="45">
        <v>45904</v>
      </c>
      <c r="E2493" s="8">
        <v>185.5</v>
      </c>
      <c r="F2493" s="8">
        <f t="shared" si="292"/>
        <v>16324</v>
      </c>
      <c r="G2493" s="54">
        <f t="shared" si="293"/>
        <v>48972</v>
      </c>
      <c r="H2493" s="25">
        <v>300920</v>
      </c>
      <c r="I2493" s="25" t="s">
        <v>3894</v>
      </c>
      <c r="J2493" s="25">
        <v>3</v>
      </c>
      <c r="K2493" s="25">
        <v>3</v>
      </c>
      <c r="L2493" s="25">
        <f t="shared" si="294"/>
        <v>0</v>
      </c>
      <c r="M2493" s="25" t="s">
        <v>3377</v>
      </c>
      <c r="N2493" s="45">
        <v>45906</v>
      </c>
      <c r="O2493" s="54">
        <v>86257.5</v>
      </c>
      <c r="P2493" s="25" t="s">
        <v>893</v>
      </c>
      <c r="Q2493" s="25">
        <v>58155322444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Banglore</v>
      </c>
      <c r="W2493" s="56"/>
      <c r="X2493" s="45">
        <v>45908</v>
      </c>
      <c r="Y2493" s="25">
        <f t="shared" si="295"/>
        <v>2</v>
      </c>
      <c r="Z2493" s="25" t="str">
        <f t="shared" si="296"/>
        <v>Saturday</v>
      </c>
      <c r="AA2493" s="25" t="str">
        <f t="shared" si="297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hidden="1" x14ac:dyDescent="0.25">
      <c r="A2494" s="25">
        <f t="shared" si="291"/>
        <v>2493</v>
      </c>
      <c r="B2494" s="25" t="s">
        <v>3352</v>
      </c>
      <c r="C2494" s="45">
        <v>45898</v>
      </c>
      <c r="D2494" s="45">
        <v>45904</v>
      </c>
      <c r="E2494" s="8">
        <v>241.5</v>
      </c>
      <c r="F2494" s="8">
        <f t="shared" si="292"/>
        <v>21252</v>
      </c>
      <c r="G2494" s="54">
        <f t="shared" si="293"/>
        <v>21252</v>
      </c>
      <c r="H2494" s="25">
        <v>301928</v>
      </c>
      <c r="I2494" s="25" t="s">
        <v>3895</v>
      </c>
      <c r="J2494" s="25">
        <v>1</v>
      </c>
      <c r="K2494" s="25">
        <v>1</v>
      </c>
      <c r="L2494" s="25">
        <f t="shared" si="294"/>
        <v>0</v>
      </c>
      <c r="M2494" s="25" t="s">
        <v>3368</v>
      </c>
      <c r="N2494" s="45">
        <v>45906</v>
      </c>
      <c r="O2494" s="54">
        <v>29481.98</v>
      </c>
      <c r="P2494" s="25" t="s">
        <v>243</v>
      </c>
      <c r="Q2494" s="25">
        <v>58155321674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Mumbai</v>
      </c>
      <c r="W2494" s="56"/>
      <c r="X2494" s="45">
        <v>45908</v>
      </c>
      <c r="Y2494" s="25">
        <f t="shared" si="295"/>
        <v>2</v>
      </c>
      <c r="Z2494" s="25" t="str">
        <f t="shared" si="296"/>
        <v>Saturday</v>
      </c>
      <c r="AA2494" s="25" t="str">
        <f t="shared" si="297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hidden="1" x14ac:dyDescent="0.25">
      <c r="A2495" s="25">
        <f t="shared" si="291"/>
        <v>2494</v>
      </c>
      <c r="B2495" s="25" t="s">
        <v>3352</v>
      </c>
      <c r="C2495" s="45">
        <v>45898</v>
      </c>
      <c r="D2495" s="45">
        <v>45904</v>
      </c>
      <c r="E2495" s="8">
        <v>72.099999999999994</v>
      </c>
      <c r="F2495" s="8">
        <f t="shared" si="292"/>
        <v>6344.7999999999993</v>
      </c>
      <c r="G2495" s="54">
        <f t="shared" si="293"/>
        <v>6344.7999999999993</v>
      </c>
      <c r="H2495" s="25">
        <v>302206</v>
      </c>
      <c r="I2495" s="25" t="s">
        <v>3896</v>
      </c>
      <c r="J2495" s="25">
        <v>1</v>
      </c>
      <c r="K2495" s="25">
        <v>1</v>
      </c>
      <c r="L2495" s="25">
        <f t="shared" si="294"/>
        <v>0</v>
      </c>
      <c r="M2495" s="25" t="s">
        <v>3378</v>
      </c>
      <c r="N2495" s="45">
        <v>45906</v>
      </c>
      <c r="O2495" s="54">
        <v>11654.45</v>
      </c>
      <c r="P2495" s="25" t="s">
        <v>1139</v>
      </c>
      <c r="Q2495" s="25">
        <v>58155324172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5"/>
        <v>2</v>
      </c>
      <c r="Z2495" s="25" t="str">
        <f t="shared" si="296"/>
        <v>Saturday</v>
      </c>
      <c r="AA2495" s="25" t="str">
        <f t="shared" si="297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hidden="1" x14ac:dyDescent="0.25">
      <c r="A2496" s="25">
        <f t="shared" si="291"/>
        <v>2495</v>
      </c>
      <c r="B2496" s="25" t="s">
        <v>3352</v>
      </c>
      <c r="C2496" s="45">
        <v>45898</v>
      </c>
      <c r="D2496" s="45">
        <v>45904</v>
      </c>
      <c r="E2496" s="8">
        <v>204.4</v>
      </c>
      <c r="F2496" s="8">
        <f t="shared" si="292"/>
        <v>17987.2</v>
      </c>
      <c r="G2496" s="54">
        <f t="shared" si="293"/>
        <v>89936</v>
      </c>
      <c r="H2496" s="25">
        <v>302216</v>
      </c>
      <c r="I2496" s="25" t="s">
        <v>3897</v>
      </c>
      <c r="J2496" s="25">
        <v>5</v>
      </c>
      <c r="K2496" s="25">
        <v>5</v>
      </c>
      <c r="L2496" s="25">
        <f t="shared" si="294"/>
        <v>0</v>
      </c>
      <c r="M2496" s="25" t="s">
        <v>3377</v>
      </c>
      <c r="N2496" s="45">
        <v>45906</v>
      </c>
      <c r="O2496" s="54">
        <v>158410</v>
      </c>
      <c r="P2496" s="25" t="s">
        <v>893</v>
      </c>
      <c r="Q2496" s="25">
        <v>58155322444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5"/>
        <v>2</v>
      </c>
      <c r="Z2496" s="25" t="str">
        <f t="shared" si="296"/>
        <v>Saturday</v>
      </c>
      <c r="AA2496" s="25" t="str">
        <f t="shared" si="297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hidden="1" x14ac:dyDescent="0.25">
      <c r="A2497" s="25">
        <f t="shared" si="291"/>
        <v>2496</v>
      </c>
      <c r="B2497" s="25" t="s">
        <v>3352</v>
      </c>
      <c r="C2497" s="45">
        <v>45898</v>
      </c>
      <c r="D2497" s="45">
        <v>45904</v>
      </c>
      <c r="E2497" s="8">
        <v>304.5</v>
      </c>
      <c r="F2497" s="8">
        <f t="shared" si="292"/>
        <v>26796</v>
      </c>
      <c r="G2497" s="54">
        <f t="shared" si="293"/>
        <v>26796</v>
      </c>
      <c r="H2497" s="25">
        <v>302632</v>
      </c>
      <c r="I2497" s="25" t="s">
        <v>3797</v>
      </c>
      <c r="J2497" s="25">
        <v>1</v>
      </c>
      <c r="K2497" s="25">
        <v>1</v>
      </c>
      <c r="L2497" s="25">
        <f t="shared" si="294"/>
        <v>0</v>
      </c>
      <c r="M2497" s="25" t="s">
        <v>3378</v>
      </c>
      <c r="N2497" s="45">
        <v>45906</v>
      </c>
      <c r="O2497" s="54">
        <v>45938.9</v>
      </c>
      <c r="P2497" s="25" t="s">
        <v>1139</v>
      </c>
      <c r="Q2497" s="25">
        <v>58155324172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Banglore</v>
      </c>
      <c r="W2497" s="56"/>
      <c r="X2497" s="45">
        <v>45908</v>
      </c>
      <c r="Y2497" s="25">
        <f t="shared" si="295"/>
        <v>2</v>
      </c>
      <c r="Z2497" s="25" t="str">
        <f t="shared" si="296"/>
        <v>Saturday</v>
      </c>
      <c r="AA2497" s="25" t="str">
        <f t="shared" si="297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hidden="1" x14ac:dyDescent="0.25">
      <c r="A2498" s="25">
        <f t="shared" si="291"/>
        <v>2497</v>
      </c>
      <c r="B2498" s="25" t="s">
        <v>3352</v>
      </c>
      <c r="C2498" s="45">
        <v>45898</v>
      </c>
      <c r="D2498" s="45">
        <v>45904</v>
      </c>
      <c r="E2498" s="8">
        <v>98.7</v>
      </c>
      <c r="F2498" s="8">
        <f t="shared" si="292"/>
        <v>8685.6</v>
      </c>
      <c r="G2498" s="54">
        <f t="shared" si="293"/>
        <v>17371.2</v>
      </c>
      <c r="H2498" s="25">
        <v>304242</v>
      </c>
      <c r="I2498" s="25" t="s">
        <v>3898</v>
      </c>
      <c r="J2498" s="25">
        <v>2</v>
      </c>
      <c r="K2498" s="25">
        <v>2</v>
      </c>
      <c r="L2498" s="25">
        <f t="shared" si="294"/>
        <v>0</v>
      </c>
      <c r="M2498" s="25" t="s">
        <v>3389</v>
      </c>
      <c r="N2498" s="45">
        <v>45906</v>
      </c>
      <c r="O2498" s="54">
        <v>32782.5</v>
      </c>
      <c r="P2498" s="25" t="s">
        <v>2055</v>
      </c>
      <c r="Q2498" s="25">
        <v>58155323306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Hyderabad</v>
      </c>
      <c r="W2498" s="56"/>
      <c r="X2498" s="45">
        <v>45908</v>
      </c>
      <c r="Y2498" s="25">
        <f t="shared" si="295"/>
        <v>2</v>
      </c>
      <c r="Z2498" s="25" t="str">
        <f t="shared" si="296"/>
        <v>Saturday</v>
      </c>
      <c r="AA2498" s="25" t="str">
        <f t="shared" si="297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hidden="1" x14ac:dyDescent="0.25">
      <c r="A2499" s="25">
        <f t="shared" si="291"/>
        <v>2498</v>
      </c>
      <c r="B2499" s="25" t="s">
        <v>3352</v>
      </c>
      <c r="C2499" s="45">
        <v>45898</v>
      </c>
      <c r="D2499" s="45">
        <v>45904</v>
      </c>
      <c r="E2499" s="8">
        <v>330</v>
      </c>
      <c r="F2499" s="8">
        <f t="shared" si="292"/>
        <v>29040</v>
      </c>
      <c r="G2499" s="54">
        <f t="shared" si="293"/>
        <v>29040</v>
      </c>
      <c r="H2499" s="25">
        <v>307638</v>
      </c>
      <c r="I2499" s="25" t="s">
        <v>3899</v>
      </c>
      <c r="J2499" s="25">
        <v>1</v>
      </c>
      <c r="K2499" s="25">
        <v>1</v>
      </c>
      <c r="L2499" s="25">
        <f t="shared" si="294"/>
        <v>0</v>
      </c>
      <c r="M2499" s="25" t="s">
        <v>3368</v>
      </c>
      <c r="N2499" s="45">
        <v>45906</v>
      </c>
      <c r="O2499" s="54">
        <v>37600.199999999997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5"/>
        <v>2</v>
      </c>
      <c r="Z2499" s="25" t="str">
        <f t="shared" si="296"/>
        <v>Saturday</v>
      </c>
      <c r="AA2499" s="25" t="str">
        <f t="shared" si="297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hidden="1" x14ac:dyDescent="0.25">
      <c r="A2500" s="25">
        <f t="shared" si="291"/>
        <v>2499</v>
      </c>
      <c r="B2500" s="25" t="s">
        <v>3352</v>
      </c>
      <c r="C2500" s="45">
        <v>45898</v>
      </c>
      <c r="D2500" s="45">
        <v>45904</v>
      </c>
      <c r="E2500" s="8">
        <v>326.25</v>
      </c>
      <c r="F2500" s="8">
        <f t="shared" si="292"/>
        <v>28710</v>
      </c>
      <c r="G2500" s="54">
        <f t="shared" si="293"/>
        <v>28710</v>
      </c>
      <c r="H2500" s="25">
        <v>313238</v>
      </c>
      <c r="I2500" s="25" t="s">
        <v>3900</v>
      </c>
      <c r="J2500" s="25">
        <v>1</v>
      </c>
      <c r="K2500" s="25">
        <v>1</v>
      </c>
      <c r="L2500" s="25">
        <f t="shared" si="294"/>
        <v>0</v>
      </c>
      <c r="M2500" s="25" t="s">
        <v>3368</v>
      </c>
      <c r="N2500" s="45">
        <v>45906</v>
      </c>
      <c r="O2500" s="54">
        <v>37192.5</v>
      </c>
      <c r="P2500" s="25" t="s">
        <v>243</v>
      </c>
      <c r="Q2500" s="25">
        <v>58155321674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Mumbai</v>
      </c>
      <c r="W2500" s="56"/>
      <c r="X2500" s="45">
        <v>45908</v>
      </c>
      <c r="Y2500" s="25">
        <f t="shared" si="295"/>
        <v>2</v>
      </c>
      <c r="Z2500" s="25" t="str">
        <f t="shared" si="296"/>
        <v>Saturday</v>
      </c>
      <c r="AA2500" s="25" t="str">
        <f t="shared" si="297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hidden="1" x14ac:dyDescent="0.25">
      <c r="A2501" s="25">
        <f t="shared" si="291"/>
        <v>2500</v>
      </c>
      <c r="B2501" s="25" t="s">
        <v>3352</v>
      </c>
      <c r="C2501" s="45">
        <v>45898</v>
      </c>
      <c r="D2501" s="45">
        <v>45904</v>
      </c>
      <c r="E2501" s="8">
        <v>263.89999999999998</v>
      </c>
      <c r="F2501" s="8">
        <f t="shared" si="292"/>
        <v>23223.199999999997</v>
      </c>
      <c r="G2501" s="54">
        <f t="shared" si="293"/>
        <v>23223.199999999997</v>
      </c>
      <c r="H2501" s="25">
        <v>320108</v>
      </c>
      <c r="I2501" s="25" t="s">
        <v>3901</v>
      </c>
      <c r="J2501" s="25">
        <v>1</v>
      </c>
      <c r="K2501" s="25">
        <v>1</v>
      </c>
      <c r="L2501" s="25">
        <f t="shared" si="294"/>
        <v>0</v>
      </c>
      <c r="M2501" s="25" t="s">
        <v>3378</v>
      </c>
      <c r="N2501" s="45">
        <v>45906</v>
      </c>
      <c r="O2501" s="54">
        <v>42657.55</v>
      </c>
      <c r="P2501" s="25" t="s">
        <v>1139</v>
      </c>
      <c r="Q2501" s="25">
        <v>58155324172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Banglore</v>
      </c>
      <c r="W2501" s="56"/>
      <c r="X2501" s="45">
        <v>45908</v>
      </c>
      <c r="Y2501" s="25">
        <f t="shared" si="295"/>
        <v>2</v>
      </c>
      <c r="Z2501" s="25" t="str">
        <f t="shared" si="296"/>
        <v>Saturday</v>
      </c>
      <c r="AA2501" s="25" t="str">
        <f t="shared" si="297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hidden="1" x14ac:dyDescent="0.25">
      <c r="A2502" s="25">
        <f t="shared" si="291"/>
        <v>2501</v>
      </c>
      <c r="B2502" s="25" t="s">
        <v>3352</v>
      </c>
      <c r="C2502" s="45">
        <v>45898</v>
      </c>
      <c r="D2502" s="45">
        <v>45904</v>
      </c>
      <c r="E2502" s="8">
        <v>179.2</v>
      </c>
      <c r="F2502" s="8">
        <f t="shared" si="292"/>
        <v>15769.599999999999</v>
      </c>
      <c r="G2502" s="54">
        <f t="shared" si="293"/>
        <v>15769.599999999999</v>
      </c>
      <c r="H2502" s="25">
        <v>325606</v>
      </c>
      <c r="I2502" s="25" t="s">
        <v>3902</v>
      </c>
      <c r="J2502" s="25">
        <v>1</v>
      </c>
      <c r="K2502" s="25">
        <v>1</v>
      </c>
      <c r="L2502" s="25">
        <f t="shared" si="294"/>
        <v>0</v>
      </c>
      <c r="M2502" s="25" t="s">
        <v>3429</v>
      </c>
      <c r="N2502" s="45">
        <v>45909</v>
      </c>
      <c r="O2502" s="54">
        <v>21888</v>
      </c>
      <c r="P2502" s="25" t="s">
        <v>255</v>
      </c>
      <c r="Q2502" s="25" t="s">
        <v>2078</v>
      </c>
      <c r="R2502" s="25" t="s">
        <v>849</v>
      </c>
      <c r="S2502" s="3">
        <v>4</v>
      </c>
      <c r="T2502" s="55"/>
      <c r="U2502" s="25" t="s">
        <v>19</v>
      </c>
      <c r="V2502" s="25" t="str">
        <f>VLOOKUP(P2502,'Customer List'!B:C,2,)</f>
        <v>Delhi</v>
      </c>
      <c r="W2502" s="56"/>
      <c r="X2502" s="45"/>
      <c r="Y2502" s="25" t="str">
        <f t="shared" si="295"/>
        <v/>
      </c>
      <c r="Z2502" s="25" t="str">
        <f t="shared" si="296"/>
        <v>Tuesday</v>
      </c>
      <c r="AA2502" s="25" t="str">
        <f t="shared" si="297"/>
        <v/>
      </c>
      <c r="AB2502" s="25" t="str">
        <f>VLOOKUP(U2502,'Currency Sheet'!A:C,3,)</f>
        <v>DOLLAR</v>
      </c>
      <c r="AC2502" s="67" t="str">
        <f>VLOOKUP(P2502,'Customer List'!B:D,3,)</f>
        <v>Local</v>
      </c>
    </row>
    <row r="2503" spans="1:29" hidden="1" x14ac:dyDescent="0.25">
      <c r="A2503" s="25">
        <f t="shared" si="291"/>
        <v>2502</v>
      </c>
      <c r="B2503" s="25" t="s">
        <v>3352</v>
      </c>
      <c r="C2503" s="45">
        <v>45898</v>
      </c>
      <c r="D2503" s="45">
        <v>45904</v>
      </c>
      <c r="E2503" s="8">
        <v>185.5</v>
      </c>
      <c r="F2503" s="8">
        <f t="shared" si="292"/>
        <v>16324</v>
      </c>
      <c r="G2503" s="54">
        <f t="shared" si="293"/>
        <v>16324</v>
      </c>
      <c r="H2503" s="25">
        <v>325616</v>
      </c>
      <c r="I2503" s="25" t="s">
        <v>3903</v>
      </c>
      <c r="J2503" s="25">
        <v>1</v>
      </c>
      <c r="K2503" s="25">
        <v>1</v>
      </c>
      <c r="L2503" s="25">
        <f t="shared" si="294"/>
        <v>0</v>
      </c>
      <c r="M2503" s="25" t="s">
        <v>3371</v>
      </c>
      <c r="N2503" s="45">
        <v>45906</v>
      </c>
      <c r="O2503" s="54">
        <v>29984.75</v>
      </c>
      <c r="P2503" s="25" t="s">
        <v>3354</v>
      </c>
      <c r="Q2503" s="25">
        <v>58155321195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Hyderabad</v>
      </c>
      <c r="W2503" s="56"/>
      <c r="X2503" s="45">
        <v>45908</v>
      </c>
      <c r="Y2503" s="25">
        <f t="shared" si="295"/>
        <v>2</v>
      </c>
      <c r="Z2503" s="25" t="str">
        <f t="shared" si="296"/>
        <v>Saturday</v>
      </c>
      <c r="AA2503" s="25" t="str">
        <f t="shared" si="297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hidden="1" x14ac:dyDescent="0.25">
      <c r="A2504" s="25">
        <f t="shared" si="291"/>
        <v>2503</v>
      </c>
      <c r="B2504" s="25" t="s">
        <v>3352</v>
      </c>
      <c r="C2504" s="45">
        <v>45898</v>
      </c>
      <c r="D2504" s="45">
        <v>45904</v>
      </c>
      <c r="E2504" s="8">
        <v>107.1</v>
      </c>
      <c r="F2504" s="8">
        <f t="shared" si="292"/>
        <v>9424.7999999999993</v>
      </c>
      <c r="G2504" s="54">
        <f t="shared" si="293"/>
        <v>9424.7999999999993</v>
      </c>
      <c r="H2504" s="25">
        <v>335917</v>
      </c>
      <c r="I2504" s="25" t="s">
        <v>3904</v>
      </c>
      <c r="J2504" s="25">
        <v>1</v>
      </c>
      <c r="K2504" s="25">
        <v>1</v>
      </c>
      <c r="L2504" s="25">
        <f t="shared" si="294"/>
        <v>0</v>
      </c>
      <c r="M2504" s="25" t="s">
        <v>3650</v>
      </c>
      <c r="N2504" s="45">
        <v>45919</v>
      </c>
      <c r="O2504" s="54">
        <v>17786.25</v>
      </c>
      <c r="P2504" s="25" t="s">
        <v>147</v>
      </c>
      <c r="Q2504" s="25" t="s">
        <v>1131</v>
      </c>
      <c r="R2504" s="25" t="s">
        <v>1131</v>
      </c>
      <c r="S2504" s="3">
        <v>4</v>
      </c>
      <c r="T2504" s="55"/>
      <c r="U2504" s="25" t="s">
        <v>19</v>
      </c>
      <c r="V2504" s="25" t="str">
        <f>VLOOKUP(P2504,'Customer List'!B:C,2,)</f>
        <v>Delhi</v>
      </c>
      <c r="W2504" s="56"/>
      <c r="X2504" s="45"/>
      <c r="Y2504" s="25" t="str">
        <f t="shared" si="295"/>
        <v/>
      </c>
      <c r="Z2504" s="25" t="str">
        <f t="shared" si="296"/>
        <v>Friday</v>
      </c>
      <c r="AA2504" s="25" t="str">
        <f t="shared" si="297"/>
        <v/>
      </c>
      <c r="AB2504" s="25" t="str">
        <f>VLOOKUP(U2504,'Currency Sheet'!A:C,3,)</f>
        <v>DOLLAR</v>
      </c>
      <c r="AC2504" s="67" t="str">
        <f>VLOOKUP(P2504,'Customer List'!B:D,3,)</f>
        <v>Local</v>
      </c>
    </row>
    <row r="2505" spans="1:29" hidden="1" x14ac:dyDescent="0.25">
      <c r="A2505" s="25">
        <f t="shared" si="291"/>
        <v>2504</v>
      </c>
      <c r="B2505" s="25" t="s">
        <v>3352</v>
      </c>
      <c r="C2505" s="45">
        <v>45898</v>
      </c>
      <c r="D2505" s="45">
        <v>45904</v>
      </c>
      <c r="E2505" s="8">
        <v>321.75</v>
      </c>
      <c r="F2505" s="8">
        <f t="shared" si="292"/>
        <v>28314</v>
      </c>
      <c r="G2505" s="54">
        <f t="shared" si="293"/>
        <v>28314</v>
      </c>
      <c r="H2505" s="25">
        <v>337238</v>
      </c>
      <c r="I2505" s="25" t="s">
        <v>3905</v>
      </c>
      <c r="J2505" s="25">
        <v>1</v>
      </c>
      <c r="K2505" s="25">
        <v>1</v>
      </c>
      <c r="L2505" s="25">
        <f t="shared" si="294"/>
        <v>0</v>
      </c>
      <c r="M2505" s="25" t="s">
        <v>3368</v>
      </c>
      <c r="N2505" s="45">
        <v>45906</v>
      </c>
      <c r="O2505" s="54">
        <v>36679.5</v>
      </c>
      <c r="P2505" s="25" t="s">
        <v>243</v>
      </c>
      <c r="Q2505" s="25">
        <v>58155321674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Mumbai</v>
      </c>
      <c r="W2505" s="56"/>
      <c r="X2505" s="45">
        <v>45908</v>
      </c>
      <c r="Y2505" s="25">
        <f t="shared" si="295"/>
        <v>2</v>
      </c>
      <c r="Z2505" s="25" t="str">
        <f t="shared" si="296"/>
        <v>Saturday</v>
      </c>
      <c r="AA2505" s="25" t="str">
        <f t="shared" si="297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hidden="1" x14ac:dyDescent="0.25">
      <c r="A2506" s="25">
        <f t="shared" si="291"/>
        <v>2505</v>
      </c>
      <c r="B2506" s="25" t="s">
        <v>3352</v>
      </c>
      <c r="C2506" s="45">
        <v>45898</v>
      </c>
      <c r="D2506" s="45">
        <v>45904</v>
      </c>
      <c r="E2506" s="8">
        <v>112</v>
      </c>
      <c r="F2506" s="8">
        <f t="shared" si="292"/>
        <v>9856</v>
      </c>
      <c r="G2506" s="54">
        <f t="shared" si="293"/>
        <v>9856</v>
      </c>
      <c r="H2506" s="25">
        <v>344613</v>
      </c>
      <c r="I2506" s="25" t="s">
        <v>3906</v>
      </c>
      <c r="J2506" s="25">
        <v>1</v>
      </c>
      <c r="K2506" s="25">
        <v>1</v>
      </c>
      <c r="L2506" s="25">
        <f t="shared" si="294"/>
        <v>0</v>
      </c>
      <c r="M2506" s="25"/>
      <c r="N2506" s="45">
        <v>45933</v>
      </c>
      <c r="O2506" s="54"/>
      <c r="P2506" s="25" t="s">
        <v>4702</v>
      </c>
      <c r="Q2506" s="25" t="s">
        <v>4730</v>
      </c>
      <c r="R2506" s="25" t="s">
        <v>41</v>
      </c>
      <c r="S2506" s="3">
        <v>4</v>
      </c>
      <c r="T2506" s="55" t="s">
        <v>4703</v>
      </c>
      <c r="U2506" s="25" t="s">
        <v>19</v>
      </c>
      <c r="V2506" s="25" t="str">
        <f>VLOOKUP(P2506,'Customer List'!B:C,2,)</f>
        <v>Bhatinda</v>
      </c>
      <c r="W2506" s="56" t="s">
        <v>3709</v>
      </c>
      <c r="X2506" s="45">
        <v>45936</v>
      </c>
      <c r="Y2506" s="25">
        <f t="shared" si="295"/>
        <v>3</v>
      </c>
      <c r="Z2506" s="25" t="str">
        <f t="shared" si="296"/>
        <v>Friday</v>
      </c>
      <c r="AA2506" s="25" t="str">
        <f t="shared" si="297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hidden="1" x14ac:dyDescent="0.25">
      <c r="A2507" s="25">
        <f t="shared" si="291"/>
        <v>2506</v>
      </c>
      <c r="B2507" s="25" t="s">
        <v>3352</v>
      </c>
      <c r="C2507" s="45">
        <v>45898</v>
      </c>
      <c r="D2507" s="45">
        <v>45904</v>
      </c>
      <c r="E2507" s="8">
        <v>165.9</v>
      </c>
      <c r="F2507" s="8">
        <f t="shared" si="292"/>
        <v>14599.2</v>
      </c>
      <c r="G2507" s="54">
        <f t="shared" si="293"/>
        <v>14599.2</v>
      </c>
      <c r="H2507" s="25">
        <v>344622</v>
      </c>
      <c r="I2507" s="25" t="s">
        <v>3907</v>
      </c>
      <c r="J2507" s="25">
        <v>1</v>
      </c>
      <c r="K2507" s="25">
        <v>1</v>
      </c>
      <c r="L2507" s="25">
        <f t="shared" si="294"/>
        <v>0</v>
      </c>
      <c r="M2507" s="25" t="s">
        <v>3378</v>
      </c>
      <c r="N2507" s="45">
        <v>45906</v>
      </c>
      <c r="O2507" s="54">
        <v>26816.55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5"/>
        <v>2</v>
      </c>
      <c r="Z2507" s="25" t="str">
        <f t="shared" si="296"/>
        <v>Saturday</v>
      </c>
      <c r="AA2507" s="25" t="str">
        <f t="shared" si="297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hidden="1" x14ac:dyDescent="0.25">
      <c r="A2508" s="25">
        <f t="shared" si="291"/>
        <v>2507</v>
      </c>
      <c r="B2508" s="25" t="s">
        <v>3352</v>
      </c>
      <c r="C2508" s="45">
        <v>45898</v>
      </c>
      <c r="D2508" s="45">
        <v>45904</v>
      </c>
      <c r="E2508" s="8">
        <v>169.4</v>
      </c>
      <c r="F2508" s="8">
        <f t="shared" si="292"/>
        <v>14907.2</v>
      </c>
      <c r="G2508" s="54">
        <f t="shared" si="293"/>
        <v>14907.2</v>
      </c>
      <c r="H2508" s="25">
        <v>344704</v>
      </c>
      <c r="I2508" s="25" t="s">
        <v>3813</v>
      </c>
      <c r="J2508" s="25">
        <v>1</v>
      </c>
      <c r="K2508" s="25">
        <v>1</v>
      </c>
      <c r="L2508" s="25">
        <f t="shared" si="294"/>
        <v>0</v>
      </c>
      <c r="M2508" s="25" t="s">
        <v>3378</v>
      </c>
      <c r="N2508" s="45">
        <v>45906</v>
      </c>
      <c r="O2508" s="54">
        <v>27382.3</v>
      </c>
      <c r="P2508" s="25" t="s">
        <v>1139</v>
      </c>
      <c r="Q2508" s="25">
        <v>58155324172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Banglore</v>
      </c>
      <c r="W2508" s="56"/>
      <c r="X2508" s="45">
        <v>45908</v>
      </c>
      <c r="Y2508" s="25">
        <f t="shared" si="295"/>
        <v>2</v>
      </c>
      <c r="Z2508" s="25" t="str">
        <f t="shared" si="296"/>
        <v>Saturday</v>
      </c>
      <c r="AA2508" s="25" t="str">
        <f t="shared" si="297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hidden="1" x14ac:dyDescent="0.25">
      <c r="A2509" s="25">
        <f t="shared" si="291"/>
        <v>2508</v>
      </c>
      <c r="B2509" s="25" t="s">
        <v>3352</v>
      </c>
      <c r="C2509" s="45">
        <v>45898</v>
      </c>
      <c r="D2509" s="45">
        <v>45904</v>
      </c>
      <c r="E2509" s="8">
        <v>259</v>
      </c>
      <c r="F2509" s="8">
        <f t="shared" si="292"/>
        <v>22792</v>
      </c>
      <c r="G2509" s="54">
        <f t="shared" si="293"/>
        <v>22792</v>
      </c>
      <c r="H2509" s="25">
        <v>344786</v>
      </c>
      <c r="I2509" s="25" t="s">
        <v>3908</v>
      </c>
      <c r="J2509" s="25">
        <v>1</v>
      </c>
      <c r="K2509" s="25">
        <v>1</v>
      </c>
      <c r="L2509" s="25">
        <f t="shared" si="294"/>
        <v>0</v>
      </c>
      <c r="M2509" s="25" t="s">
        <v>3368</v>
      </c>
      <c r="N2509" s="45">
        <v>45906</v>
      </c>
      <c r="O2509" s="54">
        <v>38644.65</v>
      </c>
      <c r="P2509" s="25" t="s">
        <v>243</v>
      </c>
      <c r="Q2509" s="25">
        <v>58155321674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Mumbai</v>
      </c>
      <c r="W2509" s="56"/>
      <c r="X2509" s="45">
        <v>45908</v>
      </c>
      <c r="Y2509" s="25">
        <f t="shared" si="295"/>
        <v>2</v>
      </c>
      <c r="Z2509" s="25" t="str">
        <f t="shared" si="296"/>
        <v>Saturday</v>
      </c>
      <c r="AA2509" s="25" t="str">
        <f t="shared" si="297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hidden="1" x14ac:dyDescent="0.25">
      <c r="A2510" s="25">
        <f t="shared" si="291"/>
        <v>2509</v>
      </c>
      <c r="B2510" s="25" t="s">
        <v>3352</v>
      </c>
      <c r="C2510" s="45">
        <v>45898</v>
      </c>
      <c r="D2510" s="45">
        <v>45904</v>
      </c>
      <c r="E2510" s="8">
        <v>173.6</v>
      </c>
      <c r="F2510" s="8">
        <f t="shared" si="292"/>
        <v>15276.8</v>
      </c>
      <c r="G2510" s="54">
        <f t="shared" si="293"/>
        <v>15276.8</v>
      </c>
      <c r="H2510" s="25">
        <v>344824</v>
      </c>
      <c r="I2510" s="25" t="s">
        <v>3909</v>
      </c>
      <c r="J2510" s="25">
        <v>1</v>
      </c>
      <c r="K2510" s="25">
        <v>1</v>
      </c>
      <c r="L2510" s="25">
        <f t="shared" si="294"/>
        <v>0</v>
      </c>
      <c r="M2510" s="25" t="s">
        <v>3378</v>
      </c>
      <c r="N2510" s="45">
        <v>45906</v>
      </c>
      <c r="O2510" s="54">
        <v>28061.200000000001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295"/>
        <v>2</v>
      </c>
      <c r="Z2510" s="25" t="str">
        <f t="shared" si="296"/>
        <v>Saturday</v>
      </c>
      <c r="AA2510" s="25" t="str">
        <f t="shared" si="297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hidden="1" x14ac:dyDescent="0.25">
      <c r="A2511" s="25">
        <f t="shared" si="291"/>
        <v>2510</v>
      </c>
      <c r="B2511" s="25" t="s">
        <v>3352</v>
      </c>
      <c r="C2511" s="45">
        <v>45898</v>
      </c>
      <c r="D2511" s="45">
        <v>45904</v>
      </c>
      <c r="E2511" s="8">
        <v>250.6</v>
      </c>
      <c r="F2511" s="8">
        <f t="shared" si="292"/>
        <v>22052.799999999999</v>
      </c>
      <c r="G2511" s="54">
        <f t="shared" si="293"/>
        <v>22052.799999999999</v>
      </c>
      <c r="H2511" s="25">
        <v>345042</v>
      </c>
      <c r="I2511" s="25" t="s">
        <v>3910</v>
      </c>
      <c r="J2511" s="25">
        <v>1</v>
      </c>
      <c r="K2511" s="25">
        <v>1</v>
      </c>
      <c r="L2511" s="25">
        <f t="shared" si="294"/>
        <v>0</v>
      </c>
      <c r="M2511" s="25" t="s">
        <v>3417</v>
      </c>
      <c r="N2511" s="45">
        <v>45908</v>
      </c>
      <c r="O2511" s="54">
        <v>38843</v>
      </c>
      <c r="P2511" s="25" t="s">
        <v>225</v>
      </c>
      <c r="Q2511" s="25" t="s">
        <v>3404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Punjab</v>
      </c>
      <c r="W2511" s="56"/>
      <c r="X2511" s="45">
        <v>45911</v>
      </c>
      <c r="Y2511" s="25">
        <f t="shared" si="295"/>
        <v>3</v>
      </c>
      <c r="Z2511" s="25" t="str">
        <f t="shared" si="296"/>
        <v>Monday</v>
      </c>
      <c r="AA2511" s="25" t="str">
        <f t="shared" si="297"/>
        <v>Thursday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hidden="1" x14ac:dyDescent="0.25">
      <c r="A2512" s="25">
        <f t="shared" si="291"/>
        <v>2511</v>
      </c>
      <c r="B2512" s="25" t="s">
        <v>3352</v>
      </c>
      <c r="C2512" s="45">
        <v>45898</v>
      </c>
      <c r="D2512" s="45">
        <v>45904</v>
      </c>
      <c r="E2512" s="8">
        <v>192.5</v>
      </c>
      <c r="F2512" s="8">
        <f t="shared" si="292"/>
        <v>16940</v>
      </c>
      <c r="G2512" s="54">
        <f t="shared" si="293"/>
        <v>16940</v>
      </c>
      <c r="H2512" s="25">
        <v>349106</v>
      </c>
      <c r="I2512" s="25" t="s">
        <v>3911</v>
      </c>
      <c r="J2512" s="25">
        <v>1</v>
      </c>
      <c r="K2512" s="25">
        <v>1</v>
      </c>
      <c r="L2512" s="25">
        <f t="shared" si="294"/>
        <v>0</v>
      </c>
      <c r="M2512" s="25" t="s">
        <v>3409</v>
      </c>
      <c r="N2512" s="45">
        <v>45908</v>
      </c>
      <c r="O2512" s="54">
        <v>29837.5</v>
      </c>
      <c r="P2512" s="25" t="s">
        <v>2288</v>
      </c>
      <c r="Q2512" s="25">
        <v>58155354633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Ahemedabad</v>
      </c>
      <c r="W2512" s="56"/>
      <c r="X2512" s="45">
        <v>45909</v>
      </c>
      <c r="Y2512" s="25">
        <f t="shared" si="295"/>
        <v>1</v>
      </c>
      <c r="Z2512" s="25" t="str">
        <f t="shared" si="296"/>
        <v>Monday</v>
      </c>
      <c r="AA2512" s="25" t="str">
        <f t="shared" si="297"/>
        <v>Tuesday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hidden="1" x14ac:dyDescent="0.25">
      <c r="A2513" s="25">
        <f t="shared" si="291"/>
        <v>2512</v>
      </c>
      <c r="B2513" s="25" t="s">
        <v>3352</v>
      </c>
      <c r="C2513" s="45">
        <v>45898</v>
      </c>
      <c r="D2513" s="45">
        <v>45904</v>
      </c>
      <c r="E2513" s="8">
        <v>226.1</v>
      </c>
      <c r="F2513" s="8">
        <f t="shared" si="292"/>
        <v>19896.8</v>
      </c>
      <c r="G2513" s="54">
        <f t="shared" si="293"/>
        <v>19896.8</v>
      </c>
      <c r="H2513" s="25">
        <v>350510</v>
      </c>
      <c r="I2513" s="25" t="s">
        <v>3912</v>
      </c>
      <c r="J2513" s="25">
        <v>1</v>
      </c>
      <c r="K2513" s="25">
        <v>1</v>
      </c>
      <c r="L2513" s="25">
        <f t="shared" si="294"/>
        <v>0</v>
      </c>
      <c r="M2513" s="25" t="s">
        <v>3378</v>
      </c>
      <c r="N2513" s="45">
        <v>45906</v>
      </c>
      <c r="O2513" s="54">
        <v>36547.449999999997</v>
      </c>
      <c r="P2513" s="25" t="s">
        <v>1139</v>
      </c>
      <c r="Q2513" s="25">
        <v>58155324172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Banglore</v>
      </c>
      <c r="W2513" s="56"/>
      <c r="X2513" s="45">
        <v>45908</v>
      </c>
      <c r="Y2513" s="25">
        <f t="shared" si="295"/>
        <v>2</v>
      </c>
      <c r="Z2513" s="25" t="str">
        <f t="shared" si="296"/>
        <v>Saturday</v>
      </c>
      <c r="AA2513" s="25" t="str">
        <f t="shared" si="297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hidden="1" x14ac:dyDescent="0.25">
      <c r="A2514" s="25">
        <f t="shared" si="291"/>
        <v>2513</v>
      </c>
      <c r="B2514" s="25" t="s">
        <v>3352</v>
      </c>
      <c r="C2514" s="45">
        <v>45898</v>
      </c>
      <c r="D2514" s="45">
        <v>45904</v>
      </c>
      <c r="E2514" s="8">
        <v>153</v>
      </c>
      <c r="F2514" s="8">
        <f t="shared" si="292"/>
        <v>13464</v>
      </c>
      <c r="G2514" s="54">
        <f t="shared" si="293"/>
        <v>13464</v>
      </c>
      <c r="H2514" s="25">
        <v>354515</v>
      </c>
      <c r="I2514" s="25" t="s">
        <v>3913</v>
      </c>
      <c r="J2514" s="25">
        <v>1</v>
      </c>
      <c r="K2514" s="25">
        <v>1</v>
      </c>
      <c r="L2514" s="25">
        <f t="shared" si="294"/>
        <v>0</v>
      </c>
      <c r="M2514" s="25" t="s">
        <v>3413</v>
      </c>
      <c r="N2514" s="45">
        <v>45908</v>
      </c>
      <c r="O2514" s="54">
        <v>23715</v>
      </c>
      <c r="P2514" s="25" t="s">
        <v>1022</v>
      </c>
      <c r="Q2514" s="25">
        <v>58155354773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Guwahati</v>
      </c>
      <c r="W2514" s="56"/>
      <c r="X2514" s="45">
        <v>45909</v>
      </c>
      <c r="Y2514" s="25">
        <f t="shared" si="295"/>
        <v>1</v>
      </c>
      <c r="Z2514" s="25" t="str">
        <f t="shared" si="296"/>
        <v>Monday</v>
      </c>
      <c r="AA2514" s="25" t="str">
        <f t="shared" si="297"/>
        <v>Tuesday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hidden="1" x14ac:dyDescent="0.25">
      <c r="A2515" s="25">
        <f t="shared" si="291"/>
        <v>2514</v>
      </c>
      <c r="B2515" s="25" t="s">
        <v>3352</v>
      </c>
      <c r="C2515" s="45">
        <v>45898</v>
      </c>
      <c r="D2515" s="45">
        <v>45904</v>
      </c>
      <c r="E2515" s="8">
        <v>203.7</v>
      </c>
      <c r="F2515" s="8">
        <f t="shared" si="292"/>
        <v>17925.599999999999</v>
      </c>
      <c r="G2515" s="54">
        <f t="shared" si="293"/>
        <v>71702.399999999994</v>
      </c>
      <c r="H2515" s="25">
        <v>362504</v>
      </c>
      <c r="I2515" s="25" t="s">
        <v>3914</v>
      </c>
      <c r="J2515" s="25">
        <v>4</v>
      </c>
      <c r="K2515" s="25">
        <v>4</v>
      </c>
      <c r="L2515" s="25">
        <f t="shared" si="294"/>
        <v>0</v>
      </c>
      <c r="M2515" s="25" t="s">
        <v>3381</v>
      </c>
      <c r="N2515" s="45">
        <v>45906</v>
      </c>
      <c r="O2515" s="54">
        <v>108252</v>
      </c>
      <c r="P2515" s="25" t="s">
        <v>2052</v>
      </c>
      <c r="Q2515" s="25">
        <v>58155321011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Pune</v>
      </c>
      <c r="W2515" s="56"/>
      <c r="X2515" s="45">
        <v>45908</v>
      </c>
      <c r="Y2515" s="25">
        <f t="shared" si="295"/>
        <v>2</v>
      </c>
      <c r="Z2515" s="25" t="str">
        <f t="shared" si="296"/>
        <v>Saturday</v>
      </c>
      <c r="AA2515" s="25" t="str">
        <f t="shared" si="297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hidden="1" x14ac:dyDescent="0.25">
      <c r="A2516" s="25">
        <f t="shared" si="291"/>
        <v>2515</v>
      </c>
      <c r="B2516" s="25" t="s">
        <v>3352</v>
      </c>
      <c r="C2516" s="45">
        <v>45898</v>
      </c>
      <c r="D2516" s="45">
        <v>45904</v>
      </c>
      <c r="E2516" s="8">
        <v>217.7</v>
      </c>
      <c r="F2516" s="8">
        <f t="shared" si="292"/>
        <v>19157.599999999999</v>
      </c>
      <c r="G2516" s="54">
        <f t="shared" si="293"/>
        <v>19157.599999999999</v>
      </c>
      <c r="H2516" s="25">
        <v>362564</v>
      </c>
      <c r="I2516" s="25" t="s">
        <v>3915</v>
      </c>
      <c r="J2516" s="25">
        <v>1</v>
      </c>
      <c r="K2516" s="25">
        <v>1</v>
      </c>
      <c r="L2516" s="25">
        <f t="shared" si="294"/>
        <v>0</v>
      </c>
      <c r="M2516" s="25" t="s">
        <v>3368</v>
      </c>
      <c r="N2516" s="45">
        <v>45906</v>
      </c>
      <c r="O2516" s="54">
        <v>26576.51</v>
      </c>
      <c r="P2516" s="25" t="s">
        <v>243</v>
      </c>
      <c r="Q2516" s="25">
        <v>58155321674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Mumbai</v>
      </c>
      <c r="W2516" s="56"/>
      <c r="X2516" s="45">
        <v>45908</v>
      </c>
      <c r="Y2516" s="25">
        <f t="shared" si="295"/>
        <v>2</v>
      </c>
      <c r="Z2516" s="25" t="str">
        <f t="shared" si="296"/>
        <v>Saturday</v>
      </c>
      <c r="AA2516" s="25" t="str">
        <f t="shared" si="297"/>
        <v>Monday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hidden="1" x14ac:dyDescent="0.25">
      <c r="A2517" s="25">
        <f t="shared" si="291"/>
        <v>2516</v>
      </c>
      <c r="B2517" s="25" t="s">
        <v>3352</v>
      </c>
      <c r="C2517" s="45">
        <v>45898</v>
      </c>
      <c r="D2517" s="45">
        <v>45904</v>
      </c>
      <c r="E2517" s="8">
        <v>313.5</v>
      </c>
      <c r="F2517" s="8">
        <f t="shared" si="292"/>
        <v>27588</v>
      </c>
      <c r="G2517" s="54">
        <f t="shared" si="293"/>
        <v>27588</v>
      </c>
      <c r="H2517" s="25">
        <v>368524</v>
      </c>
      <c r="I2517" s="25" t="s">
        <v>3916</v>
      </c>
      <c r="J2517" s="25">
        <v>1</v>
      </c>
      <c r="K2517" s="25">
        <v>1</v>
      </c>
      <c r="L2517" s="25">
        <f t="shared" si="294"/>
        <v>0</v>
      </c>
      <c r="M2517" s="25" t="s">
        <v>3429</v>
      </c>
      <c r="N2517" s="45">
        <v>45909</v>
      </c>
      <c r="O2517" s="54">
        <v>35739</v>
      </c>
      <c r="P2517" s="25" t="s">
        <v>255</v>
      </c>
      <c r="Q2517" s="25" t="s">
        <v>2078</v>
      </c>
      <c r="R2517" s="25" t="s">
        <v>849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5"/>
        <v/>
      </c>
      <c r="Z2517" s="25" t="str">
        <f t="shared" si="296"/>
        <v>Tuesday</v>
      </c>
      <c r="AA2517" s="25" t="str">
        <f t="shared" si="297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hidden="1" x14ac:dyDescent="0.25">
      <c r="A2518" s="25">
        <f t="shared" si="291"/>
        <v>2517</v>
      </c>
      <c r="B2518" s="25" t="s">
        <v>3352</v>
      </c>
      <c r="C2518" s="45">
        <v>45898</v>
      </c>
      <c r="D2518" s="45">
        <v>45904</v>
      </c>
      <c r="E2518" s="8">
        <v>128.1</v>
      </c>
      <c r="F2518" s="8">
        <f t="shared" si="292"/>
        <v>11272.8</v>
      </c>
      <c r="G2518" s="54">
        <f t="shared" si="293"/>
        <v>11272.8</v>
      </c>
      <c r="H2518" s="25">
        <v>386905</v>
      </c>
      <c r="I2518" s="25" t="s">
        <v>3917</v>
      </c>
      <c r="J2518" s="25">
        <v>1</v>
      </c>
      <c r="K2518" s="25">
        <v>1</v>
      </c>
      <c r="L2518" s="25">
        <f t="shared" si="294"/>
        <v>0</v>
      </c>
      <c r="M2518" s="25" t="s">
        <v>3388</v>
      </c>
      <c r="N2518" s="45">
        <v>45905</v>
      </c>
      <c r="O2518" s="54">
        <v>17385</v>
      </c>
      <c r="P2518" s="25" t="s">
        <v>214</v>
      </c>
      <c r="Q2518" s="25" t="s">
        <v>1131</v>
      </c>
      <c r="R2518" s="25" t="s">
        <v>1131</v>
      </c>
      <c r="S2518" s="3">
        <v>4</v>
      </c>
      <c r="T2518" s="55"/>
      <c r="U2518" s="25" t="s">
        <v>19</v>
      </c>
      <c r="V2518" s="25" t="str">
        <f>VLOOKUP(P2518,'Customer List'!B:C,2,)</f>
        <v>Delhi</v>
      </c>
      <c r="W2518" s="56"/>
      <c r="X2518" s="45"/>
      <c r="Y2518" s="25" t="str">
        <f t="shared" si="295"/>
        <v/>
      </c>
      <c r="Z2518" s="25" t="str">
        <f t="shared" si="296"/>
        <v>Friday</v>
      </c>
      <c r="AA2518" s="25" t="str">
        <f t="shared" si="297"/>
        <v/>
      </c>
      <c r="AB2518" s="25" t="str">
        <f>VLOOKUP(U2518,'Currency Sheet'!A:C,3,)</f>
        <v>DOLLAR</v>
      </c>
      <c r="AC2518" s="67" t="str">
        <f>VLOOKUP(P2518,'Customer List'!B:D,3,)</f>
        <v>Local</v>
      </c>
    </row>
    <row r="2519" spans="1:29" hidden="1" x14ac:dyDescent="0.25">
      <c r="A2519" s="25">
        <f t="shared" si="291"/>
        <v>2518</v>
      </c>
      <c r="B2519" s="25" t="s">
        <v>3352</v>
      </c>
      <c r="C2519" s="45">
        <v>45898</v>
      </c>
      <c r="D2519" s="45">
        <v>45904</v>
      </c>
      <c r="E2519" s="8">
        <v>61.6</v>
      </c>
      <c r="F2519" s="8">
        <f t="shared" si="292"/>
        <v>5420.8</v>
      </c>
      <c r="G2519" s="54">
        <f t="shared" si="293"/>
        <v>5420.8</v>
      </c>
      <c r="H2519" s="25">
        <v>400120</v>
      </c>
      <c r="I2519" s="25" t="s">
        <v>3826</v>
      </c>
      <c r="J2519" s="25">
        <v>1</v>
      </c>
      <c r="K2519" s="25">
        <v>1</v>
      </c>
      <c r="L2519" s="25">
        <f t="shared" si="294"/>
        <v>0</v>
      </c>
      <c r="M2519" s="25" t="s">
        <v>3369</v>
      </c>
      <c r="N2519" s="45">
        <v>45906</v>
      </c>
      <c r="O2519" s="54">
        <v>9240</v>
      </c>
      <c r="P2519" s="25" t="s">
        <v>1901</v>
      </c>
      <c r="Q2519" s="25">
        <v>58155324894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Mumbai</v>
      </c>
      <c r="W2519" s="56"/>
      <c r="X2519" s="45">
        <v>45908</v>
      </c>
      <c r="Y2519" s="25">
        <f t="shared" si="295"/>
        <v>2</v>
      </c>
      <c r="Z2519" s="25" t="str">
        <f t="shared" si="296"/>
        <v>Saturday</v>
      </c>
      <c r="AA2519" s="25" t="str">
        <f t="shared" si="297"/>
        <v>Monday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hidden="1" x14ac:dyDescent="0.25">
      <c r="A2520" s="25">
        <f t="shared" si="291"/>
        <v>2519</v>
      </c>
      <c r="B2520" s="25" t="s">
        <v>3352</v>
      </c>
      <c r="C2520" s="45">
        <v>45898</v>
      </c>
      <c r="D2520" s="45">
        <v>45904</v>
      </c>
      <c r="E2520" s="8">
        <v>98.7</v>
      </c>
      <c r="F2520" s="8">
        <f t="shared" si="292"/>
        <v>8685.6</v>
      </c>
      <c r="G2520" s="54">
        <f t="shared" si="293"/>
        <v>8685.6</v>
      </c>
      <c r="H2520" s="25">
        <v>405306</v>
      </c>
      <c r="I2520" s="25" t="s">
        <v>3918</v>
      </c>
      <c r="J2520" s="25">
        <v>1</v>
      </c>
      <c r="K2520" s="25">
        <v>1</v>
      </c>
      <c r="L2520" s="25">
        <f t="shared" si="294"/>
        <v>0</v>
      </c>
      <c r="M2520" s="25" t="s">
        <v>3435</v>
      </c>
      <c r="N2520" s="45">
        <v>45909</v>
      </c>
      <c r="O2520" s="54">
        <v>15298.5</v>
      </c>
      <c r="P2520" s="25" t="s">
        <v>209</v>
      </c>
      <c r="Q2520" s="25" t="s">
        <v>1131</v>
      </c>
      <c r="R2520" s="25" t="s">
        <v>1131</v>
      </c>
      <c r="S2520" s="3">
        <v>4</v>
      </c>
      <c r="T2520" s="55" t="s">
        <v>3370</v>
      </c>
      <c r="U2520" s="25" t="s">
        <v>19</v>
      </c>
      <c r="V2520" s="25" t="str">
        <f>VLOOKUP(P2520,'Customer List'!B:C,2,)</f>
        <v>Delhi</v>
      </c>
      <c r="W2520" s="56"/>
      <c r="X2520" s="45"/>
      <c r="Y2520" s="25" t="str">
        <f t="shared" si="295"/>
        <v/>
      </c>
      <c r="Z2520" s="25" t="str">
        <f t="shared" si="296"/>
        <v>Tuesday</v>
      </c>
      <c r="AA2520" s="25" t="str">
        <f t="shared" si="297"/>
        <v/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hidden="1" x14ac:dyDescent="0.25">
      <c r="A2521" s="25">
        <f t="shared" si="291"/>
        <v>2520</v>
      </c>
      <c r="B2521" s="25" t="s">
        <v>3352</v>
      </c>
      <c r="C2521" s="45">
        <v>45898</v>
      </c>
      <c r="D2521" s="45">
        <v>45904</v>
      </c>
      <c r="E2521" s="8">
        <v>102.9</v>
      </c>
      <c r="F2521" s="8">
        <f t="shared" si="292"/>
        <v>9055.2000000000007</v>
      </c>
      <c r="G2521" s="54">
        <f t="shared" si="293"/>
        <v>9055.2000000000007</v>
      </c>
      <c r="H2521" s="25">
        <v>406511</v>
      </c>
      <c r="I2521" s="25" t="s">
        <v>3919</v>
      </c>
      <c r="J2521" s="25">
        <v>1</v>
      </c>
      <c r="K2521" s="25">
        <v>1</v>
      </c>
      <c r="L2521" s="25">
        <f t="shared" si="294"/>
        <v>0</v>
      </c>
      <c r="M2521" s="25" t="s">
        <v>3416</v>
      </c>
      <c r="N2521" s="45">
        <v>45908</v>
      </c>
      <c r="O2521" s="54">
        <v>15949.5</v>
      </c>
      <c r="P2521" s="25" t="s">
        <v>3353</v>
      </c>
      <c r="Q2521" s="25" t="s">
        <v>3406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Chandigarh</v>
      </c>
      <c r="W2521" s="56"/>
      <c r="X2521" s="45">
        <v>45909</v>
      </c>
      <c r="Y2521" s="25">
        <f t="shared" si="295"/>
        <v>1</v>
      </c>
      <c r="Z2521" s="25" t="str">
        <f t="shared" si="296"/>
        <v>Monday</v>
      </c>
      <c r="AA2521" s="25" t="str">
        <f t="shared" si="297"/>
        <v>Tuesday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hidden="1" x14ac:dyDescent="0.25">
      <c r="A2522" s="25">
        <f t="shared" si="291"/>
        <v>2521</v>
      </c>
      <c r="B2522" s="25" t="s">
        <v>3352</v>
      </c>
      <c r="C2522" s="45">
        <v>45898</v>
      </c>
      <c r="D2522" s="45">
        <v>45904</v>
      </c>
      <c r="E2522" s="8">
        <v>41.3</v>
      </c>
      <c r="F2522" s="8">
        <f t="shared" si="292"/>
        <v>3634.3999999999996</v>
      </c>
      <c r="G2522" s="54">
        <f t="shared" si="293"/>
        <v>3634.3999999999996</v>
      </c>
      <c r="H2522" s="25">
        <v>420404</v>
      </c>
      <c r="I2522" s="25" t="s">
        <v>3774</v>
      </c>
      <c r="J2522" s="25">
        <v>1</v>
      </c>
      <c r="K2522" s="25">
        <v>1</v>
      </c>
      <c r="L2522" s="25">
        <f t="shared" si="294"/>
        <v>0</v>
      </c>
      <c r="M2522" s="25" t="s">
        <v>3377</v>
      </c>
      <c r="N2522" s="45">
        <v>45906</v>
      </c>
      <c r="O2522" s="54">
        <v>6401.5</v>
      </c>
      <c r="P2522" s="25" t="s">
        <v>893</v>
      </c>
      <c r="Q2522" s="25">
        <v>58155322444</v>
      </c>
      <c r="R2522" s="25" t="s">
        <v>41</v>
      </c>
      <c r="S2522" s="3">
        <v>4</v>
      </c>
      <c r="T2522" s="55"/>
      <c r="U2522" s="25" t="s">
        <v>19</v>
      </c>
      <c r="V2522" s="25" t="str">
        <f>VLOOKUP(P2522,'Customer List'!B:C,2,)</f>
        <v>Banglore</v>
      </c>
      <c r="W2522" s="56"/>
      <c r="X2522" s="45">
        <v>45908</v>
      </c>
      <c r="Y2522" s="25">
        <f t="shared" si="295"/>
        <v>2</v>
      </c>
      <c r="Z2522" s="25" t="str">
        <f t="shared" si="296"/>
        <v>Saturday</v>
      </c>
      <c r="AA2522" s="25" t="str">
        <f t="shared" si="297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hidden="1" x14ac:dyDescent="0.25">
      <c r="A2523" s="25">
        <f t="shared" si="291"/>
        <v>2522</v>
      </c>
      <c r="B2523" s="25" t="s">
        <v>3352</v>
      </c>
      <c r="C2523" s="45">
        <v>45898</v>
      </c>
      <c r="D2523" s="45">
        <v>45904</v>
      </c>
      <c r="E2523" s="8">
        <v>62.300000000000004</v>
      </c>
      <c r="F2523" s="8">
        <f t="shared" si="292"/>
        <v>5482.4000000000005</v>
      </c>
      <c r="G2523" s="54">
        <f t="shared" si="293"/>
        <v>16447.2</v>
      </c>
      <c r="H2523" s="25">
        <v>423105</v>
      </c>
      <c r="I2523" s="25" t="s">
        <v>3920</v>
      </c>
      <c r="J2523" s="25">
        <v>3</v>
      </c>
      <c r="K2523" s="25">
        <v>3</v>
      </c>
      <c r="L2523" s="25">
        <f t="shared" si="294"/>
        <v>0</v>
      </c>
      <c r="M2523" s="25" t="s">
        <v>3423</v>
      </c>
      <c r="N2523" s="45">
        <v>45908</v>
      </c>
      <c r="O2523" s="54">
        <f>7609.5+7609.5</f>
        <v>15219</v>
      </c>
      <c r="P2523" s="25" t="s">
        <v>3346</v>
      </c>
      <c r="Q2523" s="25" t="s">
        <v>2078</v>
      </c>
      <c r="R2523" s="25" t="s">
        <v>638</v>
      </c>
      <c r="S2523" s="3">
        <v>-20</v>
      </c>
      <c r="T2523" s="55" t="s">
        <v>3425</v>
      </c>
      <c r="U2523" s="25" t="s">
        <v>19</v>
      </c>
      <c r="V2523" s="25" t="str">
        <f>VLOOKUP(P2523,'Customer List'!B:C,2,)</f>
        <v>Delhi</v>
      </c>
      <c r="W2523" s="56"/>
      <c r="X2523" s="45"/>
      <c r="Y2523" s="25" t="str">
        <f t="shared" si="295"/>
        <v/>
      </c>
      <c r="Z2523" s="25" t="str">
        <f t="shared" si="296"/>
        <v>Monday</v>
      </c>
      <c r="AA2523" s="25" t="str">
        <f t="shared" si="297"/>
        <v/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hidden="1" x14ac:dyDescent="0.25">
      <c r="A2524" s="25">
        <f t="shared" si="291"/>
        <v>2523</v>
      </c>
      <c r="B2524" s="25" t="s">
        <v>3352</v>
      </c>
      <c r="C2524" s="45">
        <v>45898</v>
      </c>
      <c r="D2524" s="45">
        <v>45904</v>
      </c>
      <c r="E2524" s="8">
        <v>185.5</v>
      </c>
      <c r="F2524" s="8">
        <f t="shared" si="292"/>
        <v>16324</v>
      </c>
      <c r="G2524" s="54">
        <f t="shared" si="293"/>
        <v>16324</v>
      </c>
      <c r="H2524" s="25">
        <v>423302</v>
      </c>
      <c r="I2524" s="25" t="s">
        <v>3921</v>
      </c>
      <c r="J2524" s="25">
        <v>1</v>
      </c>
      <c r="K2524" s="25">
        <v>1</v>
      </c>
      <c r="L2524" s="25">
        <f t="shared" si="294"/>
        <v>0</v>
      </c>
      <c r="M2524" s="25" t="s">
        <v>3380</v>
      </c>
      <c r="N2524" s="45">
        <v>45906</v>
      </c>
      <c r="O2524" s="54">
        <v>24645</v>
      </c>
      <c r="P2524" s="25" t="s">
        <v>2052</v>
      </c>
      <c r="Q2524" s="25">
        <v>58155321011</v>
      </c>
      <c r="R2524" s="25" t="s">
        <v>41</v>
      </c>
      <c r="S2524" s="3">
        <v>-20</v>
      </c>
      <c r="T2524" s="55"/>
      <c r="U2524" s="25" t="s">
        <v>19</v>
      </c>
      <c r="V2524" s="25" t="str">
        <f>VLOOKUP(P2524,'Customer List'!B:C,2,)</f>
        <v>Pune</v>
      </c>
      <c r="W2524" s="56"/>
      <c r="X2524" s="45">
        <v>45908</v>
      </c>
      <c r="Y2524" s="25">
        <f t="shared" si="295"/>
        <v>2</v>
      </c>
      <c r="Z2524" s="25" t="str">
        <f t="shared" si="296"/>
        <v>Saturday</v>
      </c>
      <c r="AA2524" s="25" t="str">
        <f t="shared" si="297"/>
        <v>Monday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hidden="1" x14ac:dyDescent="0.25">
      <c r="A2525" s="25">
        <f t="shared" si="291"/>
        <v>2524</v>
      </c>
      <c r="B2525" s="25" t="s">
        <v>3352</v>
      </c>
      <c r="C2525" s="45">
        <v>45898</v>
      </c>
      <c r="D2525" s="45">
        <v>45904</v>
      </c>
      <c r="E2525" s="8">
        <v>546</v>
      </c>
      <c r="F2525" s="8">
        <f t="shared" si="292"/>
        <v>48048</v>
      </c>
      <c r="G2525" s="54">
        <f t="shared" si="293"/>
        <v>48048</v>
      </c>
      <c r="H2525" s="25">
        <v>423702</v>
      </c>
      <c r="I2525" s="25" t="s">
        <v>3922</v>
      </c>
      <c r="J2525" s="25">
        <v>1</v>
      </c>
      <c r="K2525" s="25">
        <v>1</v>
      </c>
      <c r="L2525" s="25">
        <f t="shared" si="294"/>
        <v>0</v>
      </c>
      <c r="M2525" s="25" t="s">
        <v>3433</v>
      </c>
      <c r="N2525" s="45">
        <v>45909</v>
      </c>
      <c r="O2525" s="54">
        <v>84630</v>
      </c>
      <c r="P2525" s="25" t="s">
        <v>750</v>
      </c>
      <c r="Q2525" s="25" t="s">
        <v>2078</v>
      </c>
      <c r="R2525" s="25" t="s">
        <v>849</v>
      </c>
      <c r="S2525" s="3" t="s">
        <v>3358</v>
      </c>
      <c r="T2525" s="55"/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5"/>
        <v/>
      </c>
      <c r="Z2525" s="25" t="str">
        <f t="shared" si="296"/>
        <v>Tuesday</v>
      </c>
      <c r="AA2525" s="25" t="str">
        <f t="shared" si="297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hidden="1" x14ac:dyDescent="0.25">
      <c r="A2526" s="25">
        <f t="shared" si="291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292"/>
        <v>10164</v>
      </c>
      <c r="G2526" s="54">
        <f t="shared" si="293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4"/>
        <v>0</v>
      </c>
      <c r="M2526" s="25" t="s">
        <v>3428</v>
      </c>
      <c r="N2526" s="45">
        <v>45908</v>
      </c>
      <c r="O2526" s="54">
        <v>0</v>
      </c>
      <c r="P2526" s="25" t="s">
        <v>3346</v>
      </c>
      <c r="Q2526" s="25" t="s">
        <v>2078</v>
      </c>
      <c r="R2526" s="25" t="s">
        <v>638</v>
      </c>
      <c r="S2526" s="3">
        <v>4</v>
      </c>
      <c r="T2526" s="55" t="s">
        <v>3424</v>
      </c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5"/>
        <v/>
      </c>
      <c r="Z2526" s="25" t="str">
        <f t="shared" si="296"/>
        <v>Monday</v>
      </c>
      <c r="AA2526" s="25" t="str">
        <f t="shared" si="297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hidden="1" x14ac:dyDescent="0.25">
      <c r="A2527" s="25">
        <f t="shared" si="291"/>
        <v>2526</v>
      </c>
      <c r="B2527" s="25" t="s">
        <v>3352</v>
      </c>
      <c r="C2527" s="45">
        <v>45898</v>
      </c>
      <c r="D2527" s="45">
        <v>45904</v>
      </c>
      <c r="E2527" s="8">
        <v>115.5</v>
      </c>
      <c r="F2527" s="8">
        <f t="shared" si="292"/>
        <v>10164</v>
      </c>
      <c r="G2527" s="54">
        <f t="shared" si="293"/>
        <v>10164</v>
      </c>
      <c r="H2527" s="25">
        <v>424401</v>
      </c>
      <c r="I2527" s="25" t="s">
        <v>1347</v>
      </c>
      <c r="J2527" s="25">
        <v>1</v>
      </c>
      <c r="K2527" s="25">
        <v>1</v>
      </c>
      <c r="L2527" s="25">
        <f t="shared" si="294"/>
        <v>0</v>
      </c>
      <c r="M2527" s="25" t="s">
        <v>3728</v>
      </c>
      <c r="N2527" s="45">
        <v>45924</v>
      </c>
      <c r="O2527" s="54">
        <v>0</v>
      </c>
      <c r="P2527" s="25" t="s">
        <v>131</v>
      </c>
      <c r="Q2527" s="25" t="s">
        <v>2078</v>
      </c>
      <c r="R2527" s="25" t="s">
        <v>638</v>
      </c>
      <c r="S2527" s="3">
        <v>4</v>
      </c>
      <c r="T2527" s="55"/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5"/>
        <v/>
      </c>
      <c r="Z2527" s="25" t="str">
        <f t="shared" si="296"/>
        <v>Wednesday</v>
      </c>
      <c r="AA2527" s="25" t="str">
        <f t="shared" si="297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hidden="1" x14ac:dyDescent="0.25">
      <c r="A2528" s="25">
        <f t="shared" si="291"/>
        <v>2527</v>
      </c>
      <c r="B2528" s="25" t="s">
        <v>3352</v>
      </c>
      <c r="C2528" s="45">
        <v>45898</v>
      </c>
      <c r="D2528" s="45">
        <v>45904</v>
      </c>
      <c r="E2528" s="8">
        <v>164.5</v>
      </c>
      <c r="F2528" s="8">
        <f t="shared" si="292"/>
        <v>14476</v>
      </c>
      <c r="G2528" s="54">
        <f t="shared" si="293"/>
        <v>14476</v>
      </c>
      <c r="H2528" s="25">
        <v>424602</v>
      </c>
      <c r="I2528" s="25" t="s">
        <v>3923</v>
      </c>
      <c r="J2528" s="25">
        <v>1</v>
      </c>
      <c r="K2528" s="25">
        <v>1</v>
      </c>
      <c r="L2528" s="25">
        <f t="shared" si="294"/>
        <v>0</v>
      </c>
      <c r="M2528" s="25" t="s">
        <v>3428</v>
      </c>
      <c r="N2528" s="45">
        <v>45908</v>
      </c>
      <c r="O2528" s="54">
        <v>0</v>
      </c>
      <c r="P2528" s="25" t="s">
        <v>3346</v>
      </c>
      <c r="Q2528" s="25" t="s">
        <v>2078</v>
      </c>
      <c r="R2528" s="25" t="s">
        <v>638</v>
      </c>
      <c r="S2528" s="3">
        <v>4</v>
      </c>
      <c r="T2528" s="55" t="s">
        <v>3424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295"/>
        <v/>
      </c>
      <c r="Z2528" s="25" t="str">
        <f t="shared" si="296"/>
        <v>Monday</v>
      </c>
      <c r="AA2528" s="25" t="str">
        <f t="shared" si="297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hidden="1" x14ac:dyDescent="0.25">
      <c r="A2529" s="25">
        <f t="shared" si="291"/>
        <v>2528</v>
      </c>
      <c r="B2529" s="25" t="s">
        <v>3352</v>
      </c>
      <c r="C2529" s="45">
        <v>45898</v>
      </c>
      <c r="D2529" s="45">
        <v>45904</v>
      </c>
      <c r="E2529" s="8">
        <v>111.3</v>
      </c>
      <c r="F2529" s="8">
        <f t="shared" si="292"/>
        <v>9794.4</v>
      </c>
      <c r="G2529" s="54">
        <f t="shared" si="293"/>
        <v>9794.4</v>
      </c>
      <c r="H2529" s="25">
        <v>425401</v>
      </c>
      <c r="I2529" s="25" t="s">
        <v>3924</v>
      </c>
      <c r="J2529" s="25">
        <v>1</v>
      </c>
      <c r="K2529" s="25">
        <v>1</v>
      </c>
      <c r="L2529" s="25">
        <f t="shared" si="294"/>
        <v>0</v>
      </c>
      <c r="M2529" s="25" t="s">
        <v>3427</v>
      </c>
      <c r="N2529" s="45">
        <v>45906</v>
      </c>
      <c r="O2529" s="54">
        <v>0</v>
      </c>
      <c r="P2529" s="25" t="s">
        <v>461</v>
      </c>
      <c r="Q2529" s="25">
        <v>58155320355</v>
      </c>
      <c r="R2529" s="25" t="s">
        <v>41</v>
      </c>
      <c r="S2529" s="3">
        <v>4</v>
      </c>
      <c r="T2529" s="55"/>
      <c r="U2529" s="25" t="s">
        <v>19</v>
      </c>
      <c r="V2529" s="25" t="str">
        <f>VLOOKUP(P2529,'Customer List'!B:C,2,)</f>
        <v>Hyderabad</v>
      </c>
      <c r="W2529" s="56"/>
      <c r="X2529" s="45">
        <v>45908</v>
      </c>
      <c r="Y2529" s="25">
        <f t="shared" si="295"/>
        <v>2</v>
      </c>
      <c r="Z2529" s="25" t="str">
        <f t="shared" si="296"/>
        <v>Saturday</v>
      </c>
      <c r="AA2529" s="25" t="str">
        <f t="shared" si="297"/>
        <v>Monday</v>
      </c>
      <c r="AB2529" s="25" t="str">
        <f>VLOOKUP(U2529,'Currency Sheet'!A:C,3,)</f>
        <v>DOLLAR</v>
      </c>
      <c r="AC2529" s="67" t="str">
        <f>VLOOKUP(P2529,'Customer List'!B:D,3,)</f>
        <v>OutStation</v>
      </c>
    </row>
    <row r="2530" spans="1:29" hidden="1" x14ac:dyDescent="0.25">
      <c r="A2530" s="25">
        <f t="shared" si="291"/>
        <v>2529</v>
      </c>
      <c r="B2530" s="25" t="s">
        <v>3352</v>
      </c>
      <c r="C2530" s="45">
        <v>45898</v>
      </c>
      <c r="D2530" s="45">
        <v>45904</v>
      </c>
      <c r="E2530" s="8">
        <v>87.5</v>
      </c>
      <c r="F2530" s="8">
        <f t="shared" si="292"/>
        <v>7700</v>
      </c>
      <c r="G2530" s="54">
        <f t="shared" si="293"/>
        <v>7700</v>
      </c>
      <c r="H2530" s="25">
        <v>426105</v>
      </c>
      <c r="I2530" s="25" t="s">
        <v>3925</v>
      </c>
      <c r="J2530" s="25">
        <v>1</v>
      </c>
      <c r="K2530" s="25">
        <v>1</v>
      </c>
      <c r="L2530" s="25">
        <f t="shared" si="294"/>
        <v>0</v>
      </c>
      <c r="M2530" s="25" t="s">
        <v>3428</v>
      </c>
      <c r="N2530" s="45">
        <v>45908</v>
      </c>
      <c r="O2530" s="54">
        <v>0</v>
      </c>
      <c r="P2530" s="25" t="s">
        <v>3346</v>
      </c>
      <c r="Q2530" s="25" t="s">
        <v>2078</v>
      </c>
      <c r="R2530" s="25" t="s">
        <v>638</v>
      </c>
      <c r="S2530" s="3">
        <v>4</v>
      </c>
      <c r="T2530" s="55" t="s">
        <v>3424</v>
      </c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295"/>
        <v/>
      </c>
      <c r="Z2530" s="25" t="str">
        <f t="shared" si="296"/>
        <v>Monday</v>
      </c>
      <c r="AA2530" s="25" t="str">
        <f t="shared" si="297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hidden="1" x14ac:dyDescent="0.25">
      <c r="A2531" s="25">
        <f t="shared" si="291"/>
        <v>2530</v>
      </c>
      <c r="B2531" s="25" t="s">
        <v>3352</v>
      </c>
      <c r="C2531" s="45">
        <v>45898</v>
      </c>
      <c r="D2531" s="45">
        <v>45904</v>
      </c>
      <c r="E2531" s="8">
        <v>458.5</v>
      </c>
      <c r="F2531" s="8">
        <f t="shared" si="292"/>
        <v>40348</v>
      </c>
      <c r="G2531" s="54">
        <f t="shared" si="293"/>
        <v>40348</v>
      </c>
      <c r="H2531" s="25">
        <v>449507</v>
      </c>
      <c r="I2531" s="25" t="s">
        <v>3926</v>
      </c>
      <c r="J2531" s="25">
        <v>1</v>
      </c>
      <c r="K2531" s="25">
        <v>1</v>
      </c>
      <c r="L2531" s="25">
        <f t="shared" si="294"/>
        <v>0</v>
      </c>
      <c r="M2531" s="25" t="s">
        <v>3426</v>
      </c>
      <c r="N2531" s="45">
        <v>45906</v>
      </c>
      <c r="O2531" s="54">
        <v>0</v>
      </c>
      <c r="P2531" s="25" t="s">
        <v>243</v>
      </c>
      <c r="Q2531" s="25">
        <v>58155321674</v>
      </c>
      <c r="R2531" s="25" t="s">
        <v>41</v>
      </c>
      <c r="S2531" s="3">
        <v>4</v>
      </c>
      <c r="T2531" s="55"/>
      <c r="U2531" s="25" t="s">
        <v>19</v>
      </c>
      <c r="V2531" s="25" t="str">
        <f>VLOOKUP(P2531,'Customer List'!B:C,2,)</f>
        <v>Mumbai</v>
      </c>
      <c r="W2531" s="56"/>
      <c r="X2531" s="45">
        <v>45908</v>
      </c>
      <c r="Y2531" s="25">
        <f t="shared" si="295"/>
        <v>2</v>
      </c>
      <c r="Z2531" s="25" t="str">
        <f t="shared" si="296"/>
        <v>Saturday</v>
      </c>
      <c r="AA2531" s="25" t="str">
        <f t="shared" si="297"/>
        <v>Monday</v>
      </c>
      <c r="AB2531" s="25" t="str">
        <f>VLOOKUP(U2531,'Currency Sheet'!A:C,3,)</f>
        <v>DOLLAR</v>
      </c>
      <c r="AC2531" s="67" t="str">
        <f>VLOOKUP(P2531,'Customer List'!B:D,3,)</f>
        <v>OutStation</v>
      </c>
    </row>
    <row r="2532" spans="1:29" hidden="1" x14ac:dyDescent="0.25">
      <c r="A2532" s="25">
        <f t="shared" si="291"/>
        <v>2531</v>
      </c>
      <c r="B2532" s="25" t="s">
        <v>3352</v>
      </c>
      <c r="C2532" s="45">
        <v>45898</v>
      </c>
      <c r="D2532" s="45">
        <v>45904</v>
      </c>
      <c r="E2532" s="8">
        <v>176.4</v>
      </c>
      <c r="F2532" s="8">
        <f t="shared" si="292"/>
        <v>15523.2</v>
      </c>
      <c r="G2532" s="54">
        <f t="shared" si="293"/>
        <v>15523.2</v>
      </c>
      <c r="H2532" s="25">
        <v>505813</v>
      </c>
      <c r="I2532" s="25" t="s">
        <v>3927</v>
      </c>
      <c r="J2532" s="25">
        <v>1</v>
      </c>
      <c r="K2532" s="25">
        <v>1</v>
      </c>
      <c r="L2532" s="25">
        <f t="shared" si="294"/>
        <v>0</v>
      </c>
      <c r="M2532" s="25" t="s">
        <v>3423</v>
      </c>
      <c r="N2532" s="45">
        <v>45908</v>
      </c>
      <c r="O2532" s="54">
        <v>21546</v>
      </c>
      <c r="P2532" s="25" t="s">
        <v>3346</v>
      </c>
      <c r="Q2532" s="25" t="s">
        <v>2078</v>
      </c>
      <c r="R2532" s="25" t="s">
        <v>638</v>
      </c>
      <c r="S2532" s="3">
        <v>4</v>
      </c>
      <c r="T2532" s="55"/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5"/>
        <v/>
      </c>
      <c r="Z2532" s="25" t="str">
        <f t="shared" si="296"/>
        <v>Monday</v>
      </c>
      <c r="AA2532" s="25" t="str">
        <f t="shared" si="297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hidden="1" x14ac:dyDescent="0.25">
      <c r="A2533" s="25">
        <f t="shared" si="291"/>
        <v>2532</v>
      </c>
      <c r="B2533" s="25" t="s">
        <v>3352</v>
      </c>
      <c r="C2533" s="45">
        <v>45898</v>
      </c>
      <c r="D2533" s="45">
        <v>45904</v>
      </c>
      <c r="E2533" s="8">
        <v>77</v>
      </c>
      <c r="F2533" s="8">
        <f t="shared" si="292"/>
        <v>6776</v>
      </c>
      <c r="G2533" s="54">
        <f t="shared" si="293"/>
        <v>6776</v>
      </c>
      <c r="H2533" s="25">
        <v>506903</v>
      </c>
      <c r="I2533" s="25" t="s">
        <v>3928</v>
      </c>
      <c r="J2533" s="25">
        <v>1</v>
      </c>
      <c r="K2533" s="25">
        <v>1</v>
      </c>
      <c r="L2533" s="25">
        <f t="shared" si="294"/>
        <v>0</v>
      </c>
      <c r="M2533" s="25" t="s">
        <v>3435</v>
      </c>
      <c r="N2533" s="45">
        <v>45909</v>
      </c>
      <c r="O2533" s="54">
        <v>11550</v>
      </c>
      <c r="P2533" s="25" t="s">
        <v>209</v>
      </c>
      <c r="Q2533" s="25" t="s">
        <v>1131</v>
      </c>
      <c r="R2533" s="25" t="s">
        <v>1131</v>
      </c>
      <c r="S2533" s="3">
        <v>4</v>
      </c>
      <c r="T2533" s="55" t="s">
        <v>3370</v>
      </c>
      <c r="U2533" s="25" t="s">
        <v>19</v>
      </c>
      <c r="V2533" s="25" t="str">
        <f>VLOOKUP(P2533,'Customer List'!B:C,2,)</f>
        <v>Delhi</v>
      </c>
      <c r="W2533" s="56"/>
      <c r="X2533" s="45"/>
      <c r="Y2533" s="25" t="str">
        <f t="shared" si="295"/>
        <v/>
      </c>
      <c r="Z2533" s="25" t="str">
        <f t="shared" si="296"/>
        <v>Tuesday</v>
      </c>
      <c r="AA2533" s="25" t="str">
        <f t="shared" si="297"/>
        <v/>
      </c>
      <c r="AB2533" s="25" t="str">
        <f>VLOOKUP(U2533,'Currency Sheet'!A:C,3,)</f>
        <v>DOLLAR</v>
      </c>
      <c r="AC2533" s="67" t="str">
        <f>VLOOKUP(P2533,'Customer List'!B:D,3,)</f>
        <v>Local</v>
      </c>
    </row>
    <row r="2534" spans="1:29" hidden="1" x14ac:dyDescent="0.25">
      <c r="A2534" s="25">
        <f t="shared" si="291"/>
        <v>2533</v>
      </c>
      <c r="B2534" s="25" t="s">
        <v>3352</v>
      </c>
      <c r="C2534" s="45">
        <v>45898</v>
      </c>
      <c r="D2534" s="45">
        <v>45904</v>
      </c>
      <c r="E2534" s="8">
        <v>177.1</v>
      </c>
      <c r="F2534" s="8">
        <f t="shared" si="292"/>
        <v>15584.8</v>
      </c>
      <c r="G2534" s="54">
        <f t="shared" si="293"/>
        <v>15584.8</v>
      </c>
      <c r="H2534" s="25">
        <v>570804</v>
      </c>
      <c r="I2534" s="25" t="s">
        <v>3929</v>
      </c>
      <c r="J2534" s="25">
        <v>1</v>
      </c>
      <c r="K2534" s="25">
        <v>1</v>
      </c>
      <c r="L2534" s="25">
        <f t="shared" si="294"/>
        <v>0</v>
      </c>
      <c r="M2534" s="25" t="s">
        <v>3380</v>
      </c>
      <c r="N2534" s="45">
        <v>45906</v>
      </c>
      <c r="O2534" s="54">
        <v>23529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5"/>
        <v>2</v>
      </c>
      <c r="Z2534" s="25" t="str">
        <f t="shared" si="296"/>
        <v>Saturday</v>
      </c>
      <c r="AA2534" s="25" t="str">
        <f t="shared" si="297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hidden="1" x14ac:dyDescent="0.25">
      <c r="A2535" s="25">
        <f t="shared" si="291"/>
        <v>2534</v>
      </c>
      <c r="B2535" s="25" t="s">
        <v>3352</v>
      </c>
      <c r="C2535" s="45">
        <v>45898</v>
      </c>
      <c r="D2535" s="45">
        <v>45904</v>
      </c>
      <c r="E2535" s="8">
        <v>324.8</v>
      </c>
      <c r="F2535" s="8">
        <f t="shared" si="292"/>
        <v>28582.400000000001</v>
      </c>
      <c r="G2535" s="54">
        <f t="shared" si="293"/>
        <v>28582.400000000001</v>
      </c>
      <c r="H2535" s="25">
        <v>573004</v>
      </c>
      <c r="I2535" s="25" t="s">
        <v>3930</v>
      </c>
      <c r="J2535" s="25">
        <v>1</v>
      </c>
      <c r="K2535" s="25">
        <v>1</v>
      </c>
      <c r="L2535" s="25">
        <f t="shared" si="294"/>
        <v>0</v>
      </c>
      <c r="M2535" s="25" t="s">
        <v>3381</v>
      </c>
      <c r="N2535" s="45">
        <v>45906</v>
      </c>
      <c r="O2535" s="54">
        <v>43152</v>
      </c>
      <c r="P2535" s="25" t="s">
        <v>2052</v>
      </c>
      <c r="Q2535" s="25">
        <v>58155321011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Pune</v>
      </c>
      <c r="W2535" s="56"/>
      <c r="X2535" s="45">
        <v>45908</v>
      </c>
      <c r="Y2535" s="25">
        <f t="shared" si="295"/>
        <v>2</v>
      </c>
      <c r="Z2535" s="25" t="str">
        <f t="shared" si="296"/>
        <v>Saturday</v>
      </c>
      <c r="AA2535" s="25" t="str">
        <f t="shared" si="297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hidden="1" x14ac:dyDescent="0.25">
      <c r="A2536" s="25">
        <f t="shared" si="291"/>
        <v>2535</v>
      </c>
      <c r="B2536" s="25" t="s">
        <v>3352</v>
      </c>
      <c r="C2536" s="45">
        <v>45898</v>
      </c>
      <c r="D2536" s="45">
        <v>45904</v>
      </c>
      <c r="E2536" s="8">
        <v>62.3</v>
      </c>
      <c r="F2536" s="8">
        <f t="shared" si="292"/>
        <v>5482.4</v>
      </c>
      <c r="G2536" s="54">
        <f t="shared" si="293"/>
        <v>5482.4</v>
      </c>
      <c r="H2536" s="25">
        <v>585506</v>
      </c>
      <c r="I2536" s="25" t="s">
        <v>3931</v>
      </c>
      <c r="J2536" s="25">
        <v>1</v>
      </c>
      <c r="K2536" s="25">
        <v>1</v>
      </c>
      <c r="L2536" s="25">
        <f t="shared" si="294"/>
        <v>0</v>
      </c>
      <c r="M2536" s="25" t="s">
        <v>3373</v>
      </c>
      <c r="N2536" s="45">
        <v>45906</v>
      </c>
      <c r="O2536" s="54">
        <v>10070</v>
      </c>
      <c r="P2536" s="25" t="s">
        <v>289</v>
      </c>
      <c r="Q2536" s="25">
        <v>58155323855</v>
      </c>
      <c r="R2536" s="25" t="s">
        <v>41</v>
      </c>
      <c r="S2536" s="3">
        <v>-20</v>
      </c>
      <c r="T2536" s="55"/>
      <c r="U2536" s="25" t="s">
        <v>19</v>
      </c>
      <c r="V2536" s="25" t="str">
        <f>VLOOKUP(P2536,'Customer List'!B:C,2,)</f>
        <v>Banglore</v>
      </c>
      <c r="W2536" s="56"/>
      <c r="X2536" s="45">
        <v>45908</v>
      </c>
      <c r="Y2536" s="25">
        <f t="shared" si="295"/>
        <v>2</v>
      </c>
      <c r="Z2536" s="25" t="str">
        <f t="shared" si="296"/>
        <v>Saturday</v>
      </c>
      <c r="AA2536" s="25" t="str">
        <f t="shared" si="297"/>
        <v>Monday</v>
      </c>
      <c r="AB2536" s="25" t="str">
        <f>VLOOKUP(U2536,'Currency Sheet'!A:C,3,)</f>
        <v>DOLLAR</v>
      </c>
      <c r="AC2536" s="67" t="str">
        <f>VLOOKUP(P2536,'Customer List'!B:D,3,)</f>
        <v>OutStation</v>
      </c>
    </row>
    <row r="2537" spans="1:29" hidden="1" x14ac:dyDescent="0.25">
      <c r="A2537" s="25">
        <f t="shared" si="291"/>
        <v>2536</v>
      </c>
      <c r="B2537" s="25" t="s">
        <v>3352</v>
      </c>
      <c r="C2537" s="45">
        <v>45898</v>
      </c>
      <c r="D2537" s="45">
        <v>45904</v>
      </c>
      <c r="E2537" s="8">
        <v>111.3</v>
      </c>
      <c r="F2537" s="8">
        <f t="shared" si="292"/>
        <v>9794.4</v>
      </c>
      <c r="G2537" s="54">
        <f t="shared" si="293"/>
        <v>9794.4</v>
      </c>
      <c r="H2537" s="25">
        <v>654003</v>
      </c>
      <c r="I2537" s="25" t="s">
        <v>3932</v>
      </c>
      <c r="J2537" s="25">
        <v>1</v>
      </c>
      <c r="K2537" s="25">
        <v>1</v>
      </c>
      <c r="L2537" s="25">
        <f t="shared" si="294"/>
        <v>0</v>
      </c>
      <c r="M2537" s="25" t="s">
        <v>3423</v>
      </c>
      <c r="N2537" s="45">
        <v>45908</v>
      </c>
      <c r="O2537" s="54">
        <v>13594.5</v>
      </c>
      <c r="P2537" s="25" t="s">
        <v>3346</v>
      </c>
      <c r="Q2537" s="25" t="s">
        <v>2078</v>
      </c>
      <c r="R2537" s="25" t="s">
        <v>638</v>
      </c>
      <c r="S2537" s="3">
        <v>4</v>
      </c>
      <c r="T2537" s="55"/>
      <c r="U2537" s="25" t="s">
        <v>19</v>
      </c>
      <c r="V2537" s="25" t="str">
        <f>VLOOKUP(P2537,'Customer List'!B:C,2,)</f>
        <v>Delhi</v>
      </c>
      <c r="W2537" s="56"/>
      <c r="X2537" s="45"/>
      <c r="Y2537" s="25" t="str">
        <f t="shared" si="295"/>
        <v/>
      </c>
      <c r="Z2537" s="25" t="str">
        <f t="shared" si="296"/>
        <v>Monday</v>
      </c>
      <c r="AA2537" s="25" t="str">
        <f t="shared" si="297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hidden="1" x14ac:dyDescent="0.25">
      <c r="A2538" s="25">
        <f t="shared" si="291"/>
        <v>2537</v>
      </c>
      <c r="B2538" s="25" t="s">
        <v>3352</v>
      </c>
      <c r="C2538" s="45">
        <v>45898</v>
      </c>
      <c r="D2538" s="45">
        <v>45904</v>
      </c>
      <c r="E2538" s="8">
        <v>78.400000000000006</v>
      </c>
      <c r="F2538" s="8">
        <f t="shared" si="292"/>
        <v>6899.2000000000007</v>
      </c>
      <c r="G2538" s="54">
        <f t="shared" si="293"/>
        <v>6899.2000000000007</v>
      </c>
      <c r="H2538" s="25">
        <v>801702</v>
      </c>
      <c r="I2538" s="25" t="s">
        <v>3933</v>
      </c>
      <c r="J2538" s="25">
        <v>1</v>
      </c>
      <c r="K2538" s="25">
        <v>1</v>
      </c>
      <c r="L2538" s="25">
        <f t="shared" si="294"/>
        <v>0</v>
      </c>
      <c r="M2538" s="25" t="s">
        <v>3387</v>
      </c>
      <c r="N2538" s="45">
        <v>45905</v>
      </c>
      <c r="O2538" s="54">
        <v>10640</v>
      </c>
      <c r="P2538" s="25" t="s">
        <v>2287</v>
      </c>
      <c r="Q2538" s="25" t="s">
        <v>1131</v>
      </c>
      <c r="R2538" s="25" t="s">
        <v>1131</v>
      </c>
      <c r="S2538" s="3">
        <v>4</v>
      </c>
      <c r="T2538" s="55"/>
      <c r="U2538" s="25" t="s">
        <v>19</v>
      </c>
      <c r="V2538" s="25" t="str">
        <f>VLOOKUP(P2538,'Customer List'!B:C,2,)</f>
        <v>GURUGRAM</v>
      </c>
      <c r="W2538" s="56"/>
      <c r="X2538" s="45"/>
      <c r="Y2538" s="25" t="str">
        <f t="shared" si="295"/>
        <v/>
      </c>
      <c r="Z2538" s="25" t="str">
        <f t="shared" si="296"/>
        <v>Friday</v>
      </c>
      <c r="AA2538" s="25" t="str">
        <f t="shared" si="297"/>
        <v/>
      </c>
      <c r="AB2538" s="25" t="str">
        <f>VLOOKUP(U2538,'Currency Sheet'!A:C,3,)</f>
        <v>DOLLAR</v>
      </c>
      <c r="AC2538" s="67" t="str">
        <f>VLOOKUP(P2538,'Customer List'!B:D,3,)</f>
        <v>Local</v>
      </c>
    </row>
    <row r="2539" spans="1:29" hidden="1" x14ac:dyDescent="0.25">
      <c r="A2539" s="25">
        <f t="shared" si="291"/>
        <v>2538</v>
      </c>
      <c r="B2539" s="25" t="s">
        <v>3352</v>
      </c>
      <c r="C2539" s="45">
        <v>45898</v>
      </c>
      <c r="D2539" s="45">
        <v>45904</v>
      </c>
      <c r="E2539" s="8">
        <v>120.4</v>
      </c>
      <c r="F2539" s="8">
        <f t="shared" si="292"/>
        <v>10595.2</v>
      </c>
      <c r="G2539" s="54">
        <f t="shared" si="293"/>
        <v>10595.2</v>
      </c>
      <c r="H2539" s="25">
        <v>901523</v>
      </c>
      <c r="I2539" s="25" t="s">
        <v>3934</v>
      </c>
      <c r="J2539" s="25">
        <v>1</v>
      </c>
      <c r="K2539" s="25">
        <v>1</v>
      </c>
      <c r="L2539" s="25">
        <f t="shared" si="294"/>
        <v>0</v>
      </c>
      <c r="M2539" s="25" t="s">
        <v>3369</v>
      </c>
      <c r="N2539" s="45">
        <v>45906</v>
      </c>
      <c r="O2539" s="54">
        <v>18060</v>
      </c>
      <c r="P2539" s="25" t="s">
        <v>1901</v>
      </c>
      <c r="Q2539" s="25">
        <v>58155324894</v>
      </c>
      <c r="R2539" s="25" t="s">
        <v>41</v>
      </c>
      <c r="S2539" s="3">
        <v>4</v>
      </c>
      <c r="T2539" s="55"/>
      <c r="U2539" s="25" t="s">
        <v>19</v>
      </c>
      <c r="V2539" s="25" t="str">
        <f>VLOOKUP(P2539,'Customer List'!B:C,2,)</f>
        <v>Mumbai</v>
      </c>
      <c r="W2539" s="56"/>
      <c r="X2539" s="45">
        <v>45908</v>
      </c>
      <c r="Y2539" s="25">
        <f t="shared" si="295"/>
        <v>2</v>
      </c>
      <c r="Z2539" s="25" t="str">
        <f t="shared" si="296"/>
        <v>Saturday</v>
      </c>
      <c r="AA2539" s="25" t="str">
        <f t="shared" si="297"/>
        <v>Monday</v>
      </c>
      <c r="AB2539" s="25" t="str">
        <f>VLOOKUP(U2539,'Currency Sheet'!A:C,3,)</f>
        <v>DOLLAR</v>
      </c>
      <c r="AC2539" s="67" t="str">
        <f>VLOOKUP(P2539,'Customer List'!B:D,3,)</f>
        <v>OutStation</v>
      </c>
    </row>
    <row r="2540" spans="1:29" hidden="1" x14ac:dyDescent="0.25">
      <c r="A2540" s="25">
        <f t="shared" si="291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si="292"/>
        <v>3088.8</v>
      </c>
      <c r="G2540" s="54">
        <f t="shared" si="293"/>
        <v>3088.8</v>
      </c>
      <c r="H2540" s="25">
        <v>420701</v>
      </c>
      <c r="I2540" s="25" t="s">
        <v>1256</v>
      </c>
      <c r="J2540" s="25">
        <v>1</v>
      </c>
      <c r="K2540" s="25">
        <v>1</v>
      </c>
      <c r="L2540" s="25">
        <f t="shared" si="294"/>
        <v>0</v>
      </c>
      <c r="M2540" s="25" t="s">
        <v>4705</v>
      </c>
      <c r="N2540" s="45">
        <v>45933</v>
      </c>
      <c r="O2540" s="54">
        <v>0</v>
      </c>
      <c r="P2540" s="25" t="s">
        <v>17</v>
      </c>
      <c r="Q2540" s="25" t="s">
        <v>637</v>
      </c>
      <c r="R2540" s="25" t="s">
        <v>638</v>
      </c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Delhi</v>
      </c>
      <c r="W2540" s="56"/>
      <c r="X2540" s="45"/>
      <c r="Y2540" s="25" t="str">
        <f t="shared" si="295"/>
        <v/>
      </c>
      <c r="Z2540" s="25" t="str">
        <f t="shared" si="296"/>
        <v>Friday</v>
      </c>
      <c r="AA2540" s="25" t="str">
        <f t="shared" si="297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hidden="1" x14ac:dyDescent="0.25">
      <c r="A2541" s="25">
        <f t="shared" si="291"/>
        <v>2540</v>
      </c>
      <c r="B2541" s="25" t="s">
        <v>1956</v>
      </c>
      <c r="C2541" s="45" t="s">
        <v>3356</v>
      </c>
      <c r="D2541" s="45">
        <v>45808</v>
      </c>
      <c r="E2541" s="8">
        <v>35.1</v>
      </c>
      <c r="F2541" s="8">
        <f t="shared" si="292"/>
        <v>3088.8</v>
      </c>
      <c r="G2541" s="54">
        <f t="shared" si="293"/>
        <v>3088.8</v>
      </c>
      <c r="H2541" s="25">
        <v>420701</v>
      </c>
      <c r="I2541" s="25" t="s">
        <v>1256</v>
      </c>
      <c r="J2541" s="25">
        <v>1</v>
      </c>
      <c r="K2541" s="25">
        <v>1</v>
      </c>
      <c r="L2541" s="25">
        <f t="shared" si="294"/>
        <v>0</v>
      </c>
      <c r="M2541" s="25"/>
      <c r="N2541" s="45">
        <v>45936</v>
      </c>
      <c r="O2541" s="54">
        <v>0</v>
      </c>
      <c r="P2541" s="25" t="s">
        <v>1149</v>
      </c>
      <c r="Q2541" s="25" t="s">
        <v>2078</v>
      </c>
      <c r="R2541" s="25" t="s">
        <v>638</v>
      </c>
      <c r="S2541" s="3">
        <v>4</v>
      </c>
      <c r="T2541" s="55" t="s">
        <v>3357</v>
      </c>
      <c r="U2541" s="25" t="s">
        <v>19</v>
      </c>
      <c r="V2541" s="25" t="str">
        <f>VLOOKUP(P2541,'Customer List'!B:C,2,)</f>
        <v>STOCK</v>
      </c>
      <c r="W2541" s="56" t="s">
        <v>1149</v>
      </c>
      <c r="X2541" s="45"/>
      <c r="Y2541" s="25" t="str">
        <f t="shared" si="295"/>
        <v/>
      </c>
      <c r="Z2541" s="25" t="str">
        <f t="shared" si="296"/>
        <v>Monday</v>
      </c>
      <c r="AA2541" s="25" t="str">
        <f t="shared" si="297"/>
        <v/>
      </c>
      <c r="AB2541" s="25" t="str">
        <f>VLOOKUP(U2541,'Currency Sheet'!A:C,3,)</f>
        <v>DOLLAR</v>
      </c>
      <c r="AC2541" s="67" t="str">
        <f>VLOOKUP(P2541,'Customer List'!B:D,3,)</f>
        <v>STOCK</v>
      </c>
    </row>
    <row r="2542" spans="1:29" hidden="1" x14ac:dyDescent="0.25">
      <c r="A2542" s="25">
        <f t="shared" si="291"/>
        <v>2541</v>
      </c>
      <c r="B2542" s="25" t="s">
        <v>1956</v>
      </c>
      <c r="C2542" s="45" t="s">
        <v>3356</v>
      </c>
      <c r="D2542" s="45">
        <v>45808</v>
      </c>
      <c r="E2542" s="8">
        <v>22.4</v>
      </c>
      <c r="F2542" s="8">
        <f t="shared" si="292"/>
        <v>1971.1999999999998</v>
      </c>
      <c r="G2542" s="54">
        <f t="shared" si="293"/>
        <v>3942.3999999999996</v>
      </c>
      <c r="H2542" s="25" t="s">
        <v>363</v>
      </c>
      <c r="I2542" s="25" t="s">
        <v>364</v>
      </c>
      <c r="J2542" s="25">
        <v>2</v>
      </c>
      <c r="K2542" s="25">
        <v>2</v>
      </c>
      <c r="L2542" s="25">
        <f t="shared" si="294"/>
        <v>0</v>
      </c>
      <c r="M2542" s="25" t="s">
        <v>3607</v>
      </c>
      <c r="N2542" s="45">
        <v>45917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3606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5"/>
        <v/>
      </c>
      <c r="Z2542" s="25" t="str">
        <f t="shared" si="296"/>
        <v>Wednesday</v>
      </c>
      <c r="AA2542" s="25" t="str">
        <f t="shared" si="297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hidden="1" x14ac:dyDescent="0.25">
      <c r="A2543" s="25">
        <f t="shared" si="291"/>
        <v>2542</v>
      </c>
      <c r="B2543" s="25" t="s">
        <v>1956</v>
      </c>
      <c r="C2543" s="45" t="s">
        <v>3356</v>
      </c>
      <c r="D2543" s="45">
        <v>45808</v>
      </c>
      <c r="E2543" s="8">
        <v>81</v>
      </c>
      <c r="F2543" s="8">
        <f t="shared" si="292"/>
        <v>7128</v>
      </c>
      <c r="G2543" s="54">
        <f t="shared" si="293"/>
        <v>14256</v>
      </c>
      <c r="H2543" s="25" t="s">
        <v>350</v>
      </c>
      <c r="I2543" s="25" t="s">
        <v>351</v>
      </c>
      <c r="J2543" s="25">
        <v>2</v>
      </c>
      <c r="K2543" s="25">
        <v>2</v>
      </c>
      <c r="L2543" s="25">
        <f t="shared" si="294"/>
        <v>0</v>
      </c>
      <c r="M2543" s="25" t="s">
        <v>3681</v>
      </c>
      <c r="N2543" s="45">
        <v>45919</v>
      </c>
      <c r="O2543" s="54">
        <v>0</v>
      </c>
      <c r="P2543" s="25" t="s">
        <v>255</v>
      </c>
      <c r="Q2543" s="25" t="s">
        <v>2078</v>
      </c>
      <c r="R2543" s="25" t="s">
        <v>849</v>
      </c>
      <c r="S2543" s="3">
        <v>4</v>
      </c>
      <c r="T2543" s="55" t="s">
        <v>610</v>
      </c>
      <c r="U2543" s="25" t="s">
        <v>321</v>
      </c>
      <c r="V2543" s="25" t="str">
        <f>VLOOKUP(P2543,'Customer List'!B:C,2,)</f>
        <v>Delhi</v>
      </c>
      <c r="W2543" s="56"/>
      <c r="X2543" s="45"/>
      <c r="Y2543" s="25" t="str">
        <f t="shared" si="295"/>
        <v/>
      </c>
      <c r="Z2543" s="25" t="str">
        <f t="shared" si="296"/>
        <v>Friday</v>
      </c>
      <c r="AA2543" s="25" t="str">
        <f t="shared" si="297"/>
        <v/>
      </c>
      <c r="AB2543" s="25" t="str">
        <f>VLOOKUP(U2543,'Currency Sheet'!A:C,3,)</f>
        <v>DOLLAR</v>
      </c>
      <c r="AC2543" s="67" t="str">
        <f>VLOOKUP(P2543,'Customer List'!B:D,3,)</f>
        <v>Local</v>
      </c>
    </row>
    <row r="2544" spans="1:29" hidden="1" x14ac:dyDescent="0.25">
      <c r="A2544" s="25">
        <f t="shared" si="291"/>
        <v>2543</v>
      </c>
      <c r="B2544" s="25" t="s">
        <v>1956</v>
      </c>
      <c r="C2544" s="45">
        <v>45884</v>
      </c>
      <c r="D2544" s="45">
        <v>45890</v>
      </c>
      <c r="E2544" s="8">
        <v>164.5</v>
      </c>
      <c r="F2544" s="8">
        <f t="shared" si="292"/>
        <v>14476</v>
      </c>
      <c r="G2544" s="54">
        <f t="shared" si="293"/>
        <v>28952</v>
      </c>
      <c r="H2544" s="25">
        <v>424602</v>
      </c>
      <c r="I2544" s="25" t="s">
        <v>1245</v>
      </c>
      <c r="J2544" s="25">
        <v>2</v>
      </c>
      <c r="K2544" s="25"/>
      <c r="L2544" s="25">
        <f t="shared" si="294"/>
        <v>2</v>
      </c>
      <c r="M2544" s="25"/>
      <c r="N2544" s="45"/>
      <c r="O2544" s="54"/>
      <c r="P2544" s="25" t="s">
        <v>1149</v>
      </c>
      <c r="Q2544" s="25"/>
      <c r="R2544" s="25"/>
      <c r="S2544" s="3">
        <v>4</v>
      </c>
      <c r="T2544" s="55" t="s">
        <v>3357</v>
      </c>
      <c r="U2544" s="25" t="s">
        <v>19</v>
      </c>
      <c r="V2544" s="25" t="str">
        <f>VLOOKUP(P2544,'Customer List'!B:C,2,)</f>
        <v>STOCK</v>
      </c>
      <c r="W2544" s="56" t="s">
        <v>1149</v>
      </c>
      <c r="X2544" s="45"/>
      <c r="Y2544" s="25" t="str">
        <f t="shared" si="295"/>
        <v/>
      </c>
      <c r="Z2544" s="25" t="str">
        <f t="shared" si="296"/>
        <v/>
      </c>
      <c r="AA2544" s="25" t="str">
        <f t="shared" si="297"/>
        <v/>
      </c>
      <c r="AB2544" s="25" t="str">
        <f>VLOOKUP(U2544,'Currency Sheet'!A:C,3,)</f>
        <v>DOLLAR</v>
      </c>
      <c r="AC2544" s="67" t="str">
        <f>VLOOKUP(P2544,'Customer List'!B:D,3,)</f>
        <v>STOCK</v>
      </c>
    </row>
    <row r="2545" spans="1:29" hidden="1" x14ac:dyDescent="0.25">
      <c r="A2545" s="25">
        <f t="shared" si="291"/>
        <v>2544</v>
      </c>
      <c r="B2545" s="25" t="s">
        <v>3703</v>
      </c>
      <c r="C2545" s="45">
        <v>45903</v>
      </c>
      <c r="D2545" s="45">
        <v>45903</v>
      </c>
      <c r="E2545" s="8">
        <v>1854.75</v>
      </c>
      <c r="F2545" s="8">
        <f t="shared" si="292"/>
        <v>1854.75</v>
      </c>
      <c r="G2545" s="54">
        <f t="shared" si="293"/>
        <v>1854.75</v>
      </c>
      <c r="H2545" s="25" t="s">
        <v>3704</v>
      </c>
      <c r="I2545" s="25"/>
      <c r="J2545" s="25">
        <v>1</v>
      </c>
      <c r="K2545" s="25">
        <v>1</v>
      </c>
      <c r="L2545" s="25">
        <f t="shared" si="294"/>
        <v>0</v>
      </c>
      <c r="M2545" s="25" t="s">
        <v>3705</v>
      </c>
      <c r="N2545" s="45">
        <v>45920</v>
      </c>
      <c r="O2545" s="54">
        <v>2349.35</v>
      </c>
      <c r="P2545" s="25" t="s">
        <v>3707</v>
      </c>
      <c r="Q2545" s="25" t="s">
        <v>2078</v>
      </c>
      <c r="R2545" s="25" t="s">
        <v>849</v>
      </c>
      <c r="S2545" s="3">
        <v>4</v>
      </c>
      <c r="T2545" s="55"/>
      <c r="U2545" s="25" t="s">
        <v>3706</v>
      </c>
      <c r="V2545" s="25" t="str">
        <f>VLOOKUP(P2545,'Customer List'!B:C,2,)</f>
        <v>DELHI</v>
      </c>
      <c r="W2545" s="56"/>
      <c r="X2545" s="45"/>
      <c r="Y2545" s="25" t="str">
        <f t="shared" si="295"/>
        <v/>
      </c>
      <c r="Z2545" s="25" t="str">
        <f t="shared" si="296"/>
        <v>Saturday</v>
      </c>
      <c r="AA2545" s="25" t="str">
        <f t="shared" si="297"/>
        <v/>
      </c>
      <c r="AB2545" s="25" t="str">
        <f>VLOOKUP(U2545,'Currency Sheet'!A:C,3,)</f>
        <v>INR</v>
      </c>
      <c r="AC2545" s="67" t="str">
        <f>VLOOKUP(P2545,'Customer List'!B:D,3,)</f>
        <v>Local</v>
      </c>
    </row>
    <row r="2546" spans="1:29" hidden="1" x14ac:dyDescent="0.25">
      <c r="A2546" s="25">
        <f t="shared" si="291"/>
        <v>2545</v>
      </c>
      <c r="B2546" s="25"/>
      <c r="C2546" s="45"/>
      <c r="D2546" s="45">
        <v>45905</v>
      </c>
      <c r="E2546" s="8">
        <v>519.79999999999995</v>
      </c>
      <c r="F2546" s="8">
        <f t="shared" si="292"/>
        <v>45742.399999999994</v>
      </c>
      <c r="G2546" s="54">
        <f t="shared" si="293"/>
        <v>45742.399999999994</v>
      </c>
      <c r="H2546" s="25" t="s">
        <v>591</v>
      </c>
      <c r="I2546" s="25"/>
      <c r="J2546" s="25">
        <v>1</v>
      </c>
      <c r="K2546" s="25">
        <v>1</v>
      </c>
      <c r="L2546" s="25">
        <f t="shared" si="294"/>
        <v>0</v>
      </c>
      <c r="M2546" s="25" t="s">
        <v>3390</v>
      </c>
      <c r="N2546" s="45">
        <v>45906</v>
      </c>
      <c r="O2546" s="54">
        <v>64355.199999999997</v>
      </c>
      <c r="P2546" s="25" t="s">
        <v>461</v>
      </c>
      <c r="Q2546" s="25">
        <v>58155320355</v>
      </c>
      <c r="R2546" s="25" t="s">
        <v>41</v>
      </c>
      <c r="S2546" s="3">
        <v>-20</v>
      </c>
      <c r="T2546" s="55"/>
      <c r="U2546" s="25" t="s">
        <v>612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5"/>
        <v>2</v>
      </c>
      <c r="Z2546" s="25" t="str">
        <f t="shared" si="296"/>
        <v>Saturday</v>
      </c>
      <c r="AA2546" s="25" t="str">
        <f t="shared" si="297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hidden="1" x14ac:dyDescent="0.25">
      <c r="A2547" s="25">
        <f t="shared" si="291"/>
        <v>2546</v>
      </c>
      <c r="B2547" s="25">
        <v>178223</v>
      </c>
      <c r="C2547" s="45">
        <v>45902</v>
      </c>
      <c r="D2547" s="45">
        <v>45905</v>
      </c>
      <c r="E2547" s="8">
        <v>2558.8000000000002</v>
      </c>
      <c r="F2547" s="8">
        <f t="shared" si="292"/>
        <v>225174.40000000002</v>
      </c>
      <c r="G2547" s="54">
        <f t="shared" si="293"/>
        <v>225174.40000000002</v>
      </c>
      <c r="H2547" s="25" t="s">
        <v>3359</v>
      </c>
      <c r="I2547" s="25" t="s">
        <v>4180</v>
      </c>
      <c r="J2547" s="25">
        <v>1</v>
      </c>
      <c r="K2547" s="25">
        <v>1</v>
      </c>
      <c r="L2547" s="25">
        <f t="shared" si="294"/>
        <v>0</v>
      </c>
      <c r="M2547" s="25" t="s">
        <v>3391</v>
      </c>
      <c r="N2547" s="45">
        <v>45906</v>
      </c>
      <c r="O2547" s="54">
        <v>320871.59999999998</v>
      </c>
      <c r="P2547" s="25" t="s">
        <v>461</v>
      </c>
      <c r="Q2547" s="25">
        <v>58155320355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Hyderabad</v>
      </c>
      <c r="W2547" s="56"/>
      <c r="X2547" s="45">
        <v>45908</v>
      </c>
      <c r="Y2547" s="25">
        <f t="shared" si="295"/>
        <v>2</v>
      </c>
      <c r="Z2547" s="25" t="str">
        <f t="shared" si="296"/>
        <v>Saturday</v>
      </c>
      <c r="AA2547" s="25" t="str">
        <f t="shared" si="297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hidden="1" x14ac:dyDescent="0.25">
      <c r="A2548" s="25">
        <f t="shared" si="291"/>
        <v>2547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292"/>
        <v>15136</v>
      </c>
      <c r="G2548" s="54">
        <f t="shared" si="293"/>
        <v>15136</v>
      </c>
      <c r="H2548" s="25" t="s">
        <v>3360</v>
      </c>
      <c r="I2548" s="25" t="s">
        <v>4181</v>
      </c>
      <c r="J2548" s="25">
        <v>1</v>
      </c>
      <c r="K2548" s="25">
        <v>1</v>
      </c>
      <c r="L2548" s="25">
        <f t="shared" si="294"/>
        <v>0</v>
      </c>
      <c r="M2548" s="25" t="s">
        <v>3392</v>
      </c>
      <c r="N2548" s="45">
        <v>45906</v>
      </c>
      <c r="O2548" s="54">
        <v>12642</v>
      </c>
      <c r="P2548" s="25" t="s">
        <v>2076</v>
      </c>
      <c r="Q2548" s="25">
        <v>58155324010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Kolkata</v>
      </c>
      <c r="W2548" s="56"/>
      <c r="X2548" s="45">
        <v>45908</v>
      </c>
      <c r="Y2548" s="25">
        <f t="shared" si="295"/>
        <v>2</v>
      </c>
      <c r="Z2548" s="25" t="str">
        <f t="shared" si="296"/>
        <v>Saturday</v>
      </c>
      <c r="AA2548" s="25" t="str">
        <f t="shared" si="297"/>
        <v>Monday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hidden="1" x14ac:dyDescent="0.25">
      <c r="A2549" s="25">
        <f t="shared" ref="A2549:A2612" si="298">A2548+1</f>
        <v>2548</v>
      </c>
      <c r="B2549" s="25">
        <v>178223</v>
      </c>
      <c r="C2549" s="45">
        <v>45902</v>
      </c>
      <c r="D2549" s="45">
        <v>45905</v>
      </c>
      <c r="E2549" s="8">
        <v>172</v>
      </c>
      <c r="F2549" s="8">
        <f t="shared" ref="F2549:F2612" si="299">IF(AB2549="DOLLAR",E2549*88,E2549)</f>
        <v>15136</v>
      </c>
      <c r="G2549" s="54">
        <f t="shared" ref="G2549:G2612" si="300">F2549*J2549</f>
        <v>15136</v>
      </c>
      <c r="H2549" s="25" t="s">
        <v>3361</v>
      </c>
      <c r="I2549" s="25" t="s">
        <v>4182</v>
      </c>
      <c r="J2549" s="25">
        <v>1</v>
      </c>
      <c r="K2549" s="25">
        <v>1</v>
      </c>
      <c r="L2549" s="25">
        <f t="shared" ref="L2549:L2612" si="301">J2549-K2549</f>
        <v>0</v>
      </c>
      <c r="M2549" s="25" t="s">
        <v>3411</v>
      </c>
      <c r="N2549" s="45">
        <v>45908</v>
      </c>
      <c r="O2549" s="54">
        <v>12642</v>
      </c>
      <c r="P2549" s="25" t="s">
        <v>618</v>
      </c>
      <c r="Q2549" s="25">
        <v>58155355554</v>
      </c>
      <c r="R2549" s="25" t="s">
        <v>41</v>
      </c>
      <c r="S2549" s="3">
        <v>4</v>
      </c>
      <c r="T2549" s="55"/>
      <c r="U2549" s="25" t="s">
        <v>424</v>
      </c>
      <c r="V2549" s="25" t="str">
        <f>VLOOKUP(P2549,'Customer List'!B:C,2,)</f>
        <v>Bhuvneshwar</v>
      </c>
      <c r="W2549" s="56"/>
      <c r="X2549" s="45">
        <v>45910</v>
      </c>
      <c r="Y2549" s="25">
        <f t="shared" si="295"/>
        <v>2</v>
      </c>
      <c r="Z2549" s="25" t="str">
        <f t="shared" si="296"/>
        <v>Monday</v>
      </c>
      <c r="AA2549" s="25" t="str">
        <f t="shared" si="297"/>
        <v>Wednesday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hidden="1" x14ac:dyDescent="0.25">
      <c r="A2550" s="25">
        <f t="shared" si="298"/>
        <v>2549</v>
      </c>
      <c r="B2550" s="25" t="s">
        <v>3362</v>
      </c>
      <c r="C2550" s="45">
        <v>45902</v>
      </c>
      <c r="D2550" s="45">
        <v>45905</v>
      </c>
      <c r="E2550" s="8">
        <v>514.5</v>
      </c>
      <c r="F2550" s="8">
        <f t="shared" si="299"/>
        <v>45276</v>
      </c>
      <c r="G2550" s="54">
        <f t="shared" si="300"/>
        <v>45276</v>
      </c>
      <c r="H2550" s="25" t="s">
        <v>3363</v>
      </c>
      <c r="I2550" s="25" t="s">
        <v>4183</v>
      </c>
      <c r="J2550" s="25">
        <v>1</v>
      </c>
      <c r="K2550" s="25">
        <v>1</v>
      </c>
      <c r="L2550" s="25">
        <f t="shared" si="301"/>
        <v>0</v>
      </c>
      <c r="M2550" s="25" t="s">
        <v>3421</v>
      </c>
      <c r="N2550" s="45">
        <v>45908</v>
      </c>
      <c r="O2550" s="54">
        <v>72030</v>
      </c>
      <c r="P2550" s="25" t="s">
        <v>946</v>
      </c>
      <c r="Q2550" s="25">
        <v>58155356346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Banglore</v>
      </c>
      <c r="W2550" s="56"/>
      <c r="X2550" s="45">
        <v>45909</v>
      </c>
      <c r="Y2550" s="25">
        <f t="shared" ref="Y2550:Y2613" si="302">IF(X2550="", "", X2550-N2550)</f>
        <v>1</v>
      </c>
      <c r="Z2550" s="25" t="str">
        <f t="shared" ref="Z2550:Z2613" si="303">IF(N2550="", "", TEXT(N2550, "dddd"))</f>
        <v>Monday</v>
      </c>
      <c r="AA2550" s="25" t="str">
        <f t="shared" ref="AA2550:AA2613" si="304">IF(X2550="", "", TEXT(X2550, "dddd"))</f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hidden="1" x14ac:dyDescent="0.25">
      <c r="A2551" s="25">
        <f t="shared" si="298"/>
        <v>2550</v>
      </c>
      <c r="B2551" s="25" t="s">
        <v>3362</v>
      </c>
      <c r="C2551" s="45">
        <v>45902</v>
      </c>
      <c r="D2551" s="45">
        <v>45908</v>
      </c>
      <c r="E2551" s="8">
        <v>1883</v>
      </c>
      <c r="F2551" s="8">
        <f t="shared" si="299"/>
        <v>165704</v>
      </c>
      <c r="G2551" s="54">
        <f t="shared" si="300"/>
        <v>165704</v>
      </c>
      <c r="H2551" s="25" t="s">
        <v>3364</v>
      </c>
      <c r="I2551" s="25" t="s">
        <v>4184</v>
      </c>
      <c r="J2551" s="25">
        <v>1</v>
      </c>
      <c r="K2551" s="25">
        <v>1</v>
      </c>
      <c r="L2551" s="25">
        <f t="shared" si="301"/>
        <v>0</v>
      </c>
      <c r="M2551" s="25" t="s">
        <v>3412</v>
      </c>
      <c r="N2551" s="45">
        <v>45908</v>
      </c>
      <c r="O2551" s="54">
        <v>282450</v>
      </c>
      <c r="P2551" s="25" t="s">
        <v>900</v>
      </c>
      <c r="Q2551" s="25">
        <v>58155355355</v>
      </c>
      <c r="R2551" s="25" t="s">
        <v>41</v>
      </c>
      <c r="S2551" s="3">
        <v>4</v>
      </c>
      <c r="T2551" s="55"/>
      <c r="U2551" s="25" t="s">
        <v>3365</v>
      </c>
      <c r="V2551" s="25" t="str">
        <f>VLOOKUP(P2551,'Customer List'!B:C,2,)</f>
        <v>Mumbai</v>
      </c>
      <c r="W2551" s="56"/>
      <c r="X2551" s="45">
        <v>45909</v>
      </c>
      <c r="Y2551" s="25">
        <f t="shared" si="302"/>
        <v>1</v>
      </c>
      <c r="Z2551" s="25" t="str">
        <f t="shared" si="303"/>
        <v>Monday</v>
      </c>
      <c r="AA2551" s="25" t="str">
        <f t="shared" si="304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hidden="1" x14ac:dyDescent="0.25">
      <c r="A2552" s="25">
        <f t="shared" si="298"/>
        <v>2551</v>
      </c>
      <c r="B2552" s="25" t="s">
        <v>3397</v>
      </c>
      <c r="C2552" s="45">
        <v>45903</v>
      </c>
      <c r="D2552" s="45">
        <v>45908</v>
      </c>
      <c r="E2552" s="8">
        <v>40.799999999999997</v>
      </c>
      <c r="F2552" s="8">
        <f t="shared" si="299"/>
        <v>3590.3999999999996</v>
      </c>
      <c r="G2552" s="54">
        <f t="shared" si="300"/>
        <v>3590.3999999999996</v>
      </c>
      <c r="H2552" s="25" t="s">
        <v>3398</v>
      </c>
      <c r="I2552" s="25" t="s">
        <v>4185</v>
      </c>
      <c r="J2552" s="25">
        <v>1</v>
      </c>
      <c r="K2552" s="25">
        <v>1</v>
      </c>
      <c r="L2552" s="25">
        <f t="shared" si="301"/>
        <v>0</v>
      </c>
      <c r="M2552" s="25" t="s">
        <v>3408</v>
      </c>
      <c r="N2552" s="45">
        <v>45908</v>
      </c>
      <c r="O2552" s="54">
        <v>6165.9</v>
      </c>
      <c r="P2552" s="25" t="s">
        <v>3399</v>
      </c>
      <c r="Q2552" s="25">
        <v>58155354983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45910</v>
      </c>
      <c r="Y2552" s="25">
        <f t="shared" si="302"/>
        <v>2</v>
      </c>
      <c r="Z2552" s="25" t="str">
        <f t="shared" si="303"/>
        <v>Monday</v>
      </c>
      <c r="AA2552" s="25" t="str">
        <f t="shared" si="304"/>
        <v>Wednesday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hidden="1" x14ac:dyDescent="0.25">
      <c r="A2553" s="25">
        <f t="shared" si="298"/>
        <v>2552</v>
      </c>
      <c r="B2553" s="25" t="s">
        <v>3397</v>
      </c>
      <c r="C2553" s="45">
        <v>45903</v>
      </c>
      <c r="D2553" s="45">
        <v>45908</v>
      </c>
      <c r="E2553" s="8">
        <v>44.8</v>
      </c>
      <c r="F2553" s="8">
        <f t="shared" si="299"/>
        <v>3942.3999999999996</v>
      </c>
      <c r="G2553" s="54">
        <f t="shared" si="300"/>
        <v>7884.7999999999993</v>
      </c>
      <c r="H2553" s="25" t="s">
        <v>681</v>
      </c>
      <c r="I2553" s="25" t="s">
        <v>4145</v>
      </c>
      <c r="J2553" s="25">
        <v>2</v>
      </c>
      <c r="K2553" s="25">
        <v>2</v>
      </c>
      <c r="L2553" s="25">
        <f t="shared" si="301"/>
        <v>0</v>
      </c>
      <c r="M2553" s="25" t="s">
        <v>3410</v>
      </c>
      <c r="N2553" s="45">
        <v>45908</v>
      </c>
      <c r="O2553" s="54">
        <v>12555</v>
      </c>
      <c r="P2553" s="25" t="s">
        <v>2497</v>
      </c>
      <c r="Q2553" s="25">
        <v>58155354832</v>
      </c>
      <c r="R2553" s="25" t="s">
        <v>41</v>
      </c>
      <c r="S2553" s="3" t="s">
        <v>300</v>
      </c>
      <c r="T2553" s="55"/>
      <c r="U2553" s="25" t="s">
        <v>508</v>
      </c>
      <c r="V2553" s="25" t="str">
        <f>VLOOKUP(P2553,'Customer List'!B:C,2,)</f>
        <v>Chennai</v>
      </c>
      <c r="W2553" s="56"/>
      <c r="X2553" s="45">
        <v>45909</v>
      </c>
      <c r="Y2553" s="25">
        <f t="shared" si="302"/>
        <v>1</v>
      </c>
      <c r="Z2553" s="25" t="str">
        <f t="shared" si="303"/>
        <v>Monday</v>
      </c>
      <c r="AA2553" s="25" t="str">
        <f t="shared" si="304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hidden="1" x14ac:dyDescent="0.25">
      <c r="A2554" s="25">
        <f t="shared" si="298"/>
        <v>2553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299"/>
        <v>4400</v>
      </c>
      <c r="G2554" s="54">
        <f t="shared" si="300"/>
        <v>4400</v>
      </c>
      <c r="H2554" s="25" t="s">
        <v>3402</v>
      </c>
      <c r="I2554" s="25"/>
      <c r="J2554" s="25">
        <v>1</v>
      </c>
      <c r="K2554" s="25">
        <v>1</v>
      </c>
      <c r="L2554" s="25">
        <f t="shared" si="301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302"/>
        <v>1</v>
      </c>
      <c r="Z2554" s="25" t="str">
        <f t="shared" si="303"/>
        <v>Monday</v>
      </c>
      <c r="AA2554" s="25" t="str">
        <f t="shared" si="304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hidden="1" x14ac:dyDescent="0.25">
      <c r="A2555" s="25">
        <f t="shared" si="298"/>
        <v>2554</v>
      </c>
      <c r="B2555" s="25" t="s">
        <v>3401</v>
      </c>
      <c r="C2555" s="45">
        <v>45902</v>
      </c>
      <c r="D2555" s="45">
        <v>45908</v>
      </c>
      <c r="E2555" s="8">
        <v>50</v>
      </c>
      <c r="F2555" s="8">
        <f t="shared" si="299"/>
        <v>4400</v>
      </c>
      <c r="G2555" s="54">
        <f t="shared" si="300"/>
        <v>4400</v>
      </c>
      <c r="H2555" s="25" t="s">
        <v>3403</v>
      </c>
      <c r="I2555" s="25"/>
      <c r="J2555" s="25">
        <v>1</v>
      </c>
      <c r="K2555" s="25">
        <v>1</v>
      </c>
      <c r="L2555" s="25">
        <f t="shared" si="301"/>
        <v>0</v>
      </c>
      <c r="M2555" s="25" t="s">
        <v>3418</v>
      </c>
      <c r="N2555" s="45">
        <v>45908</v>
      </c>
      <c r="O2555" s="54">
        <v>7000</v>
      </c>
      <c r="P2555" s="25" t="s">
        <v>173</v>
      </c>
      <c r="Q2555" s="25">
        <v>58155355834</v>
      </c>
      <c r="R2555" s="25" t="s">
        <v>41</v>
      </c>
      <c r="S2555" s="3">
        <v>-20</v>
      </c>
      <c r="T2555" s="55"/>
      <c r="U2555" s="25" t="s">
        <v>576</v>
      </c>
      <c r="V2555" s="25" t="str">
        <f>VLOOKUP(P2555,'Customer List'!B:C,2,)</f>
        <v>Kolkata</v>
      </c>
      <c r="W2555" s="56"/>
      <c r="X2555" s="45">
        <v>45909</v>
      </c>
      <c r="Y2555" s="25">
        <f t="shared" si="302"/>
        <v>1</v>
      </c>
      <c r="Z2555" s="25" t="str">
        <f t="shared" si="303"/>
        <v>Monday</v>
      </c>
      <c r="AA2555" s="25" t="str">
        <f t="shared" si="304"/>
        <v>Tuesday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hidden="1" x14ac:dyDescent="0.25">
      <c r="A2556" s="25">
        <f t="shared" si="298"/>
        <v>2555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si="299"/>
        <v>134640</v>
      </c>
      <c r="G2556" s="54">
        <f t="shared" si="300"/>
        <v>134640</v>
      </c>
      <c r="H2556" s="25">
        <v>900007707</v>
      </c>
      <c r="I2556" s="25" t="s">
        <v>3118</v>
      </c>
      <c r="J2556" s="25">
        <v>1</v>
      </c>
      <c r="K2556" s="25">
        <v>1</v>
      </c>
      <c r="L2556" s="25">
        <f t="shared" si="301"/>
        <v>0</v>
      </c>
      <c r="M2556" s="25" t="s">
        <v>3676</v>
      </c>
      <c r="N2556" s="45">
        <v>45920</v>
      </c>
      <c r="O2556" s="54">
        <v>214200</v>
      </c>
      <c r="P2556" s="25" t="s">
        <v>2291</v>
      </c>
      <c r="Q2556" s="25">
        <v>58155922436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/>
      <c r="X2556" s="45">
        <v>45922</v>
      </c>
      <c r="Y2556" s="25">
        <f t="shared" si="302"/>
        <v>2</v>
      </c>
      <c r="Z2556" s="25" t="str">
        <f t="shared" si="303"/>
        <v>Saturday</v>
      </c>
      <c r="AA2556" s="25" t="str">
        <f t="shared" si="304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hidden="1" x14ac:dyDescent="0.25">
      <c r="A2557" s="25">
        <f t="shared" si="298"/>
        <v>2556</v>
      </c>
      <c r="B2557" s="25" t="s">
        <v>3436</v>
      </c>
      <c r="C2557" s="45">
        <v>45877</v>
      </c>
      <c r="D2557" s="45">
        <v>45877</v>
      </c>
      <c r="E2557" s="8">
        <v>1530</v>
      </c>
      <c r="F2557" s="8">
        <f t="shared" si="299"/>
        <v>134640</v>
      </c>
      <c r="G2557" s="54">
        <f t="shared" si="300"/>
        <v>134640</v>
      </c>
      <c r="H2557" s="25">
        <v>900007707</v>
      </c>
      <c r="I2557" s="25" t="s">
        <v>3118</v>
      </c>
      <c r="J2557" s="25">
        <v>1</v>
      </c>
      <c r="K2557" s="25"/>
      <c r="L2557" s="25">
        <f t="shared" si="301"/>
        <v>1</v>
      </c>
      <c r="M2557" s="25"/>
      <c r="N2557" s="45"/>
      <c r="O2557" s="54"/>
      <c r="P2557" s="25" t="s">
        <v>2291</v>
      </c>
      <c r="Q2557" s="25"/>
      <c r="R2557" s="25"/>
      <c r="S2557" s="3">
        <v>4</v>
      </c>
      <c r="T2557" s="55"/>
      <c r="U2557" s="25" t="s">
        <v>19</v>
      </c>
      <c r="V2557" s="25" t="str">
        <f>VLOOKUP(P2557,'Customer List'!B:C,2,)</f>
        <v>CHENNAI</v>
      </c>
      <c r="W2557" s="56" t="s">
        <v>711</v>
      </c>
      <c r="X2557" s="45"/>
      <c r="Y2557" s="25" t="str">
        <f t="shared" si="302"/>
        <v/>
      </c>
      <c r="Z2557" s="25" t="str">
        <f t="shared" si="303"/>
        <v/>
      </c>
      <c r="AA2557" s="25" t="str">
        <f t="shared" si="304"/>
        <v/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hidden="1" x14ac:dyDescent="0.25">
      <c r="A2558" s="25">
        <f t="shared" si="298"/>
        <v>2557</v>
      </c>
      <c r="B2558" s="25" t="s">
        <v>3440</v>
      </c>
      <c r="C2558" s="45">
        <v>45905</v>
      </c>
      <c r="D2558" s="45">
        <v>45910</v>
      </c>
      <c r="E2558" s="8">
        <v>65.8</v>
      </c>
      <c r="F2558" s="8">
        <f t="shared" si="299"/>
        <v>5790.4</v>
      </c>
      <c r="G2558" s="54">
        <f t="shared" si="300"/>
        <v>5790.4</v>
      </c>
      <c r="H2558" s="25">
        <v>100429</v>
      </c>
      <c r="I2558" s="25" t="s">
        <v>3935</v>
      </c>
      <c r="J2558" s="25">
        <v>1</v>
      </c>
      <c r="K2558" s="25">
        <v>1</v>
      </c>
      <c r="L2558" s="25">
        <f t="shared" si="301"/>
        <v>0</v>
      </c>
      <c r="M2558" s="25" t="s">
        <v>3540</v>
      </c>
      <c r="N2558" s="45">
        <v>45913</v>
      </c>
      <c r="O2558" s="54">
        <v>8037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302"/>
        <v>2</v>
      </c>
      <c r="Z2558" s="25" t="str">
        <f t="shared" si="303"/>
        <v>Saturday</v>
      </c>
      <c r="AA2558" s="25" t="str">
        <f t="shared" si="304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hidden="1" x14ac:dyDescent="0.25">
      <c r="A2559" s="25">
        <f t="shared" si="298"/>
        <v>2558</v>
      </c>
      <c r="B2559" s="25" t="s">
        <v>3440</v>
      </c>
      <c r="C2559" s="45">
        <v>45905</v>
      </c>
      <c r="D2559" s="45">
        <v>45910</v>
      </c>
      <c r="E2559" s="8">
        <v>61.6</v>
      </c>
      <c r="F2559" s="8">
        <f t="shared" si="299"/>
        <v>5420.8</v>
      </c>
      <c r="G2559" s="54">
        <f t="shared" si="300"/>
        <v>5420.8</v>
      </c>
      <c r="H2559" s="25">
        <v>100527</v>
      </c>
      <c r="I2559" s="25" t="s">
        <v>3936</v>
      </c>
      <c r="J2559" s="25">
        <v>1</v>
      </c>
      <c r="K2559" s="25">
        <v>1</v>
      </c>
      <c r="L2559" s="25">
        <f t="shared" si="301"/>
        <v>0</v>
      </c>
      <c r="M2559" s="25" t="s">
        <v>3636</v>
      </c>
      <c r="N2559" s="45">
        <v>45917</v>
      </c>
      <c r="O2559" s="54">
        <v>7106</v>
      </c>
      <c r="P2559" s="25" t="s">
        <v>43</v>
      </c>
      <c r="Q2559" s="25" t="s">
        <v>637</v>
      </c>
      <c r="R2559" s="25" t="s">
        <v>725</v>
      </c>
      <c r="S2559" s="3">
        <v>4</v>
      </c>
      <c r="T2559" s="55"/>
      <c r="U2559" s="25" t="s">
        <v>19</v>
      </c>
      <c r="V2559" s="25" t="str">
        <f>VLOOKUP(P2559,'Customer List'!B:C,2,)</f>
        <v>Faridabad</v>
      </c>
      <c r="W2559" s="56"/>
      <c r="X2559" s="45"/>
      <c r="Y2559" s="25" t="str">
        <f t="shared" si="302"/>
        <v/>
      </c>
      <c r="Z2559" s="25" t="str">
        <f t="shared" si="303"/>
        <v>Wednesday</v>
      </c>
      <c r="AA2559" s="25" t="str">
        <f t="shared" si="304"/>
        <v/>
      </c>
      <c r="AB2559" s="25" t="str">
        <f>VLOOKUP(U2559,'Currency Sheet'!A:C,3,)</f>
        <v>DOLLAR</v>
      </c>
      <c r="AC2559" s="67" t="str">
        <f>VLOOKUP(P2559,'Customer List'!B:D,3,)</f>
        <v>Local</v>
      </c>
    </row>
    <row r="2560" spans="1:29" hidden="1" x14ac:dyDescent="0.25">
      <c r="A2560" s="25">
        <f t="shared" si="298"/>
        <v>2559</v>
      </c>
      <c r="B2560" s="25" t="s">
        <v>3440</v>
      </c>
      <c r="C2560" s="45">
        <v>45905</v>
      </c>
      <c r="D2560" s="45">
        <v>45910</v>
      </c>
      <c r="E2560" s="8">
        <v>156.75</v>
      </c>
      <c r="F2560" s="8">
        <f t="shared" si="299"/>
        <v>13794</v>
      </c>
      <c r="G2560" s="54">
        <f t="shared" si="300"/>
        <v>13794</v>
      </c>
      <c r="H2560" s="25">
        <v>100747</v>
      </c>
      <c r="I2560" s="25" t="s">
        <v>3937</v>
      </c>
      <c r="J2560" s="25">
        <v>1</v>
      </c>
      <c r="K2560" s="25">
        <v>1</v>
      </c>
      <c r="L2560" s="25">
        <f t="shared" si="301"/>
        <v>0</v>
      </c>
      <c r="M2560" s="25" t="s">
        <v>3540</v>
      </c>
      <c r="N2560" s="45">
        <v>45913</v>
      </c>
      <c r="O2560" s="54">
        <v>17869.5</v>
      </c>
      <c r="P2560" s="25" t="s">
        <v>618</v>
      </c>
      <c r="Q2560" s="25">
        <v>58155620725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Bhuvneshwar</v>
      </c>
      <c r="W2560" s="56"/>
      <c r="X2560" s="45">
        <v>45915</v>
      </c>
      <c r="Y2560" s="25">
        <f t="shared" si="302"/>
        <v>2</v>
      </c>
      <c r="Z2560" s="25" t="str">
        <f t="shared" si="303"/>
        <v>Saturday</v>
      </c>
      <c r="AA2560" s="25" t="str">
        <f t="shared" si="304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hidden="1" x14ac:dyDescent="0.25">
      <c r="A2561" s="25">
        <f t="shared" si="298"/>
        <v>2560</v>
      </c>
      <c r="B2561" s="25" t="s">
        <v>3440</v>
      </c>
      <c r="C2561" s="45">
        <v>45905</v>
      </c>
      <c r="D2561" s="45">
        <v>45910</v>
      </c>
      <c r="E2561" s="8">
        <v>73.5</v>
      </c>
      <c r="F2561" s="8">
        <f t="shared" si="299"/>
        <v>6468</v>
      </c>
      <c r="G2561" s="54">
        <f t="shared" si="300"/>
        <v>6468</v>
      </c>
      <c r="H2561" s="25">
        <v>101212</v>
      </c>
      <c r="I2561" s="25" t="s">
        <v>3938</v>
      </c>
      <c r="J2561" s="25">
        <v>1</v>
      </c>
      <c r="K2561" s="25">
        <v>1</v>
      </c>
      <c r="L2561" s="25">
        <f t="shared" si="301"/>
        <v>0</v>
      </c>
      <c r="M2561" s="25" t="s">
        <v>3533</v>
      </c>
      <c r="N2561" s="45">
        <v>45913</v>
      </c>
      <c r="O2561" s="54">
        <v>11718</v>
      </c>
      <c r="P2561" s="25" t="s">
        <v>3441</v>
      </c>
      <c r="Q2561" s="25">
        <v>58155615291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BANGALORE</v>
      </c>
      <c r="W2561" s="56"/>
      <c r="X2561" s="45">
        <v>45915</v>
      </c>
      <c r="Y2561" s="25">
        <f t="shared" si="302"/>
        <v>2</v>
      </c>
      <c r="Z2561" s="25" t="str">
        <f t="shared" si="303"/>
        <v>Saturday</v>
      </c>
      <c r="AA2561" s="25" t="str">
        <f t="shared" si="304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hidden="1" x14ac:dyDescent="0.25">
      <c r="A2562" s="25">
        <f t="shared" si="298"/>
        <v>2561</v>
      </c>
      <c r="B2562" s="25" t="s">
        <v>3440</v>
      </c>
      <c r="C2562" s="45">
        <v>45905</v>
      </c>
      <c r="D2562" s="45">
        <v>45910</v>
      </c>
      <c r="E2562" s="8">
        <v>25.2</v>
      </c>
      <c r="F2562" s="8">
        <f t="shared" si="299"/>
        <v>2217.6</v>
      </c>
      <c r="G2562" s="54">
        <f t="shared" si="300"/>
        <v>2217.6</v>
      </c>
      <c r="H2562" s="25">
        <v>101301</v>
      </c>
      <c r="I2562" s="25" t="s">
        <v>3939</v>
      </c>
      <c r="J2562" s="25">
        <v>1</v>
      </c>
      <c r="K2562" s="25">
        <v>1</v>
      </c>
      <c r="L2562" s="25">
        <f t="shared" si="301"/>
        <v>0</v>
      </c>
      <c r="M2562" s="25" t="s">
        <v>3559</v>
      </c>
      <c r="N2562" s="45">
        <v>45915</v>
      </c>
      <c r="O2562" s="54">
        <v>4464</v>
      </c>
      <c r="P2562" s="25" t="s">
        <v>3442</v>
      </c>
      <c r="Q2562" s="25" t="s">
        <v>637</v>
      </c>
      <c r="R2562" s="25" t="s">
        <v>638</v>
      </c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302"/>
        <v/>
      </c>
      <c r="Z2562" s="25" t="str">
        <f t="shared" si="303"/>
        <v>Monday</v>
      </c>
      <c r="AA2562" s="25" t="str">
        <f t="shared" si="304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hidden="1" x14ac:dyDescent="0.25">
      <c r="A2563" s="25">
        <f t="shared" si="298"/>
        <v>2562</v>
      </c>
      <c r="B2563" s="25" t="s">
        <v>3440</v>
      </c>
      <c r="C2563" s="45">
        <v>45905</v>
      </c>
      <c r="D2563" s="45">
        <v>45910</v>
      </c>
      <c r="E2563" s="8">
        <v>86.8</v>
      </c>
      <c r="F2563" s="8">
        <f t="shared" si="299"/>
        <v>7638.4</v>
      </c>
      <c r="G2563" s="54">
        <f t="shared" si="300"/>
        <v>7638.4</v>
      </c>
      <c r="H2563" s="25">
        <v>101911</v>
      </c>
      <c r="I2563" s="25" t="s">
        <v>3940</v>
      </c>
      <c r="J2563" s="25">
        <v>1</v>
      </c>
      <c r="K2563" s="25">
        <v>1</v>
      </c>
      <c r="L2563" s="25">
        <f t="shared" si="301"/>
        <v>0</v>
      </c>
      <c r="M2563" s="25" t="s">
        <v>3608</v>
      </c>
      <c r="N2563" s="45">
        <v>45917</v>
      </c>
      <c r="O2563" s="54">
        <v>18259</v>
      </c>
      <c r="P2563" s="25" t="s">
        <v>31</v>
      </c>
      <c r="Q2563" s="25"/>
      <c r="R2563" s="25"/>
      <c r="S2563" s="3">
        <v>4</v>
      </c>
      <c r="T2563" s="55"/>
      <c r="U2563" s="25" t="s">
        <v>19</v>
      </c>
      <c r="V2563" s="25" t="str">
        <f>VLOOKUP(P2563,'Customer List'!B:C,2,)</f>
        <v>Delhi</v>
      </c>
      <c r="W2563" s="56"/>
      <c r="X2563" s="45"/>
      <c r="Y2563" s="25" t="str">
        <f t="shared" si="302"/>
        <v/>
      </c>
      <c r="Z2563" s="25" t="str">
        <f t="shared" si="303"/>
        <v>Wednesday</v>
      </c>
      <c r="AA2563" s="25" t="str">
        <f t="shared" si="304"/>
        <v/>
      </c>
      <c r="AB2563" s="25" t="str">
        <f>VLOOKUP(U2563,'Currency Sheet'!A:C,3,)</f>
        <v>DOLLAR</v>
      </c>
      <c r="AC2563" s="67" t="str">
        <f>VLOOKUP(P2563,'Customer List'!B:D,3,)</f>
        <v>Local</v>
      </c>
    </row>
    <row r="2564" spans="1:29" hidden="1" x14ac:dyDescent="0.25">
      <c r="A2564" s="25">
        <f t="shared" si="298"/>
        <v>2563</v>
      </c>
      <c r="B2564" s="25" t="s">
        <v>3440</v>
      </c>
      <c r="C2564" s="45">
        <v>45905</v>
      </c>
      <c r="D2564" s="45">
        <v>45910</v>
      </c>
      <c r="E2564" s="8">
        <v>109.2</v>
      </c>
      <c r="F2564" s="8">
        <f t="shared" si="299"/>
        <v>9609.6</v>
      </c>
      <c r="G2564" s="54">
        <f t="shared" si="300"/>
        <v>9609.6</v>
      </c>
      <c r="H2564" s="25">
        <v>102012</v>
      </c>
      <c r="I2564" s="25" t="s">
        <v>3941</v>
      </c>
      <c r="J2564" s="25">
        <v>1</v>
      </c>
      <c r="K2564" s="25">
        <v>1</v>
      </c>
      <c r="L2564" s="25">
        <f t="shared" si="301"/>
        <v>0</v>
      </c>
      <c r="M2564" s="25" t="s">
        <v>3538</v>
      </c>
      <c r="N2564" s="45">
        <v>45913</v>
      </c>
      <c r="O2564" s="54">
        <v>11849.76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302"/>
        <v>2</v>
      </c>
      <c r="Z2564" s="25" t="str">
        <f t="shared" si="303"/>
        <v>Saturday</v>
      </c>
      <c r="AA2564" s="25" t="str">
        <f t="shared" si="304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hidden="1" x14ac:dyDescent="0.25">
      <c r="A2565" s="25">
        <f t="shared" si="298"/>
        <v>2564</v>
      </c>
      <c r="B2565" s="25" t="s">
        <v>3440</v>
      </c>
      <c r="C2565" s="45">
        <v>45905</v>
      </c>
      <c r="D2565" s="45">
        <v>45910</v>
      </c>
      <c r="E2565" s="8">
        <v>160.30000000000001</v>
      </c>
      <c r="F2565" s="8">
        <f t="shared" si="299"/>
        <v>14106.400000000001</v>
      </c>
      <c r="G2565" s="54">
        <f t="shared" si="300"/>
        <v>14106.400000000001</v>
      </c>
      <c r="H2565" s="25">
        <v>102020</v>
      </c>
      <c r="I2565" s="25" t="s">
        <v>3942</v>
      </c>
      <c r="J2565" s="25">
        <v>1</v>
      </c>
      <c r="K2565" s="25">
        <v>1</v>
      </c>
      <c r="L2565" s="25">
        <f t="shared" si="301"/>
        <v>0</v>
      </c>
      <c r="M2565" s="25" t="s">
        <v>3538</v>
      </c>
      <c r="N2565" s="45">
        <v>45913</v>
      </c>
      <c r="O2565" s="54">
        <v>17394.84</v>
      </c>
      <c r="P2565" s="25" t="s">
        <v>277</v>
      </c>
      <c r="Q2565" s="25">
        <v>58155615501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Pune</v>
      </c>
      <c r="W2565" s="56"/>
      <c r="X2565" s="45">
        <v>45915</v>
      </c>
      <c r="Y2565" s="25">
        <f t="shared" si="302"/>
        <v>2</v>
      </c>
      <c r="Z2565" s="25" t="str">
        <f t="shared" si="303"/>
        <v>Saturday</v>
      </c>
      <c r="AA2565" s="25" t="str">
        <f t="shared" si="304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hidden="1" x14ac:dyDescent="0.25">
      <c r="A2566" s="25">
        <f t="shared" si="298"/>
        <v>2565</v>
      </c>
      <c r="B2566" s="25" t="s">
        <v>3440</v>
      </c>
      <c r="C2566" s="45">
        <v>45905</v>
      </c>
      <c r="D2566" s="45">
        <v>45910</v>
      </c>
      <c r="E2566" s="8">
        <v>85.4</v>
      </c>
      <c r="F2566" s="8">
        <f t="shared" si="299"/>
        <v>7515.2000000000007</v>
      </c>
      <c r="G2566" s="54">
        <f t="shared" si="300"/>
        <v>7515.2000000000007</v>
      </c>
      <c r="H2566" s="25">
        <v>102507</v>
      </c>
      <c r="I2566" s="25" t="s">
        <v>3943</v>
      </c>
      <c r="J2566" s="25">
        <v>1</v>
      </c>
      <c r="K2566" s="25">
        <v>1</v>
      </c>
      <c r="L2566" s="25">
        <f t="shared" si="301"/>
        <v>0</v>
      </c>
      <c r="M2566" s="25" t="s">
        <v>3533</v>
      </c>
      <c r="N2566" s="45">
        <v>45913</v>
      </c>
      <c r="O2566" s="54">
        <v>13615.2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302"/>
        <v>2</v>
      </c>
      <c r="Z2566" s="25" t="str">
        <f t="shared" si="303"/>
        <v>Saturday</v>
      </c>
      <c r="AA2566" s="25" t="str">
        <f t="shared" si="304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hidden="1" x14ac:dyDescent="0.25">
      <c r="A2567" s="25">
        <f t="shared" si="298"/>
        <v>2566</v>
      </c>
      <c r="B2567" s="25" t="s">
        <v>3440</v>
      </c>
      <c r="C2567" s="45">
        <v>45905</v>
      </c>
      <c r="D2567" s="45">
        <v>45910</v>
      </c>
      <c r="E2567" s="8">
        <v>123.2</v>
      </c>
      <c r="F2567" s="8">
        <f t="shared" si="299"/>
        <v>10841.6</v>
      </c>
      <c r="G2567" s="54">
        <f t="shared" si="300"/>
        <v>10841.6</v>
      </c>
      <c r="H2567" s="25">
        <v>102913</v>
      </c>
      <c r="I2567" s="25" t="s">
        <v>3944</v>
      </c>
      <c r="J2567" s="25">
        <v>1</v>
      </c>
      <c r="K2567" s="25">
        <v>1</v>
      </c>
      <c r="L2567" s="25">
        <f t="shared" si="301"/>
        <v>0</v>
      </c>
      <c r="M2567" s="25" t="s">
        <v>3533</v>
      </c>
      <c r="N2567" s="45">
        <v>45913</v>
      </c>
      <c r="O2567" s="54">
        <v>19641</v>
      </c>
      <c r="P2567" s="25" t="s">
        <v>3441</v>
      </c>
      <c r="Q2567" s="25">
        <v>58155615291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BANGALORE</v>
      </c>
      <c r="W2567" s="56"/>
      <c r="X2567" s="45">
        <v>45915</v>
      </c>
      <c r="Y2567" s="25">
        <f t="shared" si="302"/>
        <v>2</v>
      </c>
      <c r="Z2567" s="25" t="str">
        <f t="shared" si="303"/>
        <v>Saturday</v>
      </c>
      <c r="AA2567" s="25" t="str">
        <f t="shared" si="304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hidden="1" x14ac:dyDescent="0.25">
      <c r="A2568" s="25">
        <f t="shared" si="298"/>
        <v>2567</v>
      </c>
      <c r="B2568" s="25" t="s">
        <v>3440</v>
      </c>
      <c r="C2568" s="45">
        <v>45905</v>
      </c>
      <c r="D2568" s="45">
        <v>45910</v>
      </c>
      <c r="E2568" s="8">
        <v>32.9</v>
      </c>
      <c r="F2568" s="8">
        <f t="shared" si="299"/>
        <v>2895.2</v>
      </c>
      <c r="G2568" s="54">
        <f t="shared" si="300"/>
        <v>2895.2</v>
      </c>
      <c r="H2568" s="25">
        <v>103005</v>
      </c>
      <c r="I2568" s="25" t="s">
        <v>3945</v>
      </c>
      <c r="J2568" s="25">
        <v>1</v>
      </c>
      <c r="K2568" s="25">
        <v>1</v>
      </c>
      <c r="L2568" s="25">
        <f t="shared" si="301"/>
        <v>0</v>
      </c>
      <c r="M2568" s="25" t="s">
        <v>3636</v>
      </c>
      <c r="N2568" s="45">
        <v>45917</v>
      </c>
      <c r="O2568" s="54">
        <v>3795.25</v>
      </c>
      <c r="P2568" s="25" t="s">
        <v>43</v>
      </c>
      <c r="Q2568" s="25" t="s">
        <v>637</v>
      </c>
      <c r="R2568" s="25" t="s">
        <v>725</v>
      </c>
      <c r="S2568" s="3">
        <v>4</v>
      </c>
      <c r="T2568" s="55"/>
      <c r="U2568" s="25" t="s">
        <v>19</v>
      </c>
      <c r="V2568" s="25" t="str">
        <f>VLOOKUP(P2568,'Customer List'!B:C,2,)</f>
        <v>Faridabad</v>
      </c>
      <c r="W2568" s="56"/>
      <c r="X2568" s="45"/>
      <c r="Y2568" s="25" t="str">
        <f t="shared" si="302"/>
        <v/>
      </c>
      <c r="Z2568" s="25" t="str">
        <f t="shared" si="303"/>
        <v>Wednesday</v>
      </c>
      <c r="AA2568" s="25" t="str">
        <f t="shared" si="304"/>
        <v/>
      </c>
      <c r="AB2568" s="25" t="str">
        <f>VLOOKUP(U2568,'Currency Sheet'!A:C,3,)</f>
        <v>DOLLAR</v>
      </c>
      <c r="AC2568" s="67" t="str">
        <f>VLOOKUP(P2568,'Customer List'!B:D,3,)</f>
        <v>Local</v>
      </c>
    </row>
    <row r="2569" spans="1:29" hidden="1" x14ac:dyDescent="0.25">
      <c r="A2569" s="25">
        <f t="shared" si="298"/>
        <v>2568</v>
      </c>
      <c r="B2569" s="25" t="s">
        <v>3440</v>
      </c>
      <c r="C2569" s="45">
        <v>45905</v>
      </c>
      <c r="D2569" s="45">
        <v>45910</v>
      </c>
      <c r="E2569" s="8">
        <v>173.6</v>
      </c>
      <c r="F2569" s="8">
        <f t="shared" si="299"/>
        <v>15276.8</v>
      </c>
      <c r="G2569" s="54">
        <f t="shared" si="300"/>
        <v>15276.8</v>
      </c>
      <c r="H2569" s="25">
        <v>103028</v>
      </c>
      <c r="I2569" s="25" t="s">
        <v>3946</v>
      </c>
      <c r="J2569" s="25">
        <v>1</v>
      </c>
      <c r="K2569" s="25">
        <v>1</v>
      </c>
      <c r="L2569" s="25">
        <f t="shared" si="301"/>
        <v>0</v>
      </c>
      <c r="M2569" s="25" t="s">
        <v>3538</v>
      </c>
      <c r="N2569" s="45">
        <v>45913</v>
      </c>
      <c r="O2569" s="54">
        <v>18838.080000000002</v>
      </c>
      <c r="P2569" s="25" t="s">
        <v>277</v>
      </c>
      <c r="Q2569" s="25">
        <v>58155615501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Pune</v>
      </c>
      <c r="W2569" s="56"/>
      <c r="X2569" s="45">
        <v>45915</v>
      </c>
      <c r="Y2569" s="25">
        <f t="shared" si="302"/>
        <v>2</v>
      </c>
      <c r="Z2569" s="25" t="str">
        <f t="shared" si="303"/>
        <v>Saturday</v>
      </c>
      <c r="AA2569" s="25" t="str">
        <f t="shared" si="304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hidden="1" x14ac:dyDescent="0.25">
      <c r="A2570" s="25">
        <f t="shared" si="298"/>
        <v>2569</v>
      </c>
      <c r="B2570" s="25" t="s">
        <v>3440</v>
      </c>
      <c r="C2570" s="45">
        <v>45905</v>
      </c>
      <c r="D2570" s="45">
        <v>45910</v>
      </c>
      <c r="E2570" s="8">
        <v>78.400000000000006</v>
      </c>
      <c r="F2570" s="8">
        <f t="shared" si="299"/>
        <v>6899.2000000000007</v>
      </c>
      <c r="G2570" s="54">
        <f t="shared" si="300"/>
        <v>6899.2000000000007</v>
      </c>
      <c r="H2570" s="25">
        <v>103031</v>
      </c>
      <c r="I2570" s="25" t="s">
        <v>3947</v>
      </c>
      <c r="J2570" s="25">
        <v>1</v>
      </c>
      <c r="K2570" s="25">
        <v>1</v>
      </c>
      <c r="L2570" s="25">
        <f t="shared" si="301"/>
        <v>0</v>
      </c>
      <c r="M2570" s="25" t="s">
        <v>3540</v>
      </c>
      <c r="N2570" s="45">
        <v>45913</v>
      </c>
      <c r="O2570" s="54">
        <v>9576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02"/>
        <v>2</v>
      </c>
      <c r="Z2570" s="25" t="str">
        <f t="shared" si="303"/>
        <v>Saturday</v>
      </c>
      <c r="AA2570" s="25" t="str">
        <f t="shared" si="304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hidden="1" x14ac:dyDescent="0.25">
      <c r="A2571" s="25">
        <f t="shared" si="298"/>
        <v>2570</v>
      </c>
      <c r="B2571" s="25" t="s">
        <v>3440</v>
      </c>
      <c r="C2571" s="45">
        <v>45905</v>
      </c>
      <c r="D2571" s="45">
        <v>45910</v>
      </c>
      <c r="E2571" s="8">
        <v>65.8</v>
      </c>
      <c r="F2571" s="8">
        <f t="shared" si="299"/>
        <v>5790.4</v>
      </c>
      <c r="G2571" s="54">
        <f t="shared" si="300"/>
        <v>11580.8</v>
      </c>
      <c r="H2571" s="25">
        <v>103112</v>
      </c>
      <c r="I2571" s="25" t="s">
        <v>3948</v>
      </c>
      <c r="J2571" s="25">
        <v>2</v>
      </c>
      <c r="K2571" s="25">
        <v>2</v>
      </c>
      <c r="L2571" s="25">
        <f t="shared" si="301"/>
        <v>0</v>
      </c>
      <c r="M2571" s="25" t="s">
        <v>3533</v>
      </c>
      <c r="N2571" s="45">
        <v>45913</v>
      </c>
      <c r="O2571" s="54">
        <v>20980.799999999999</v>
      </c>
      <c r="P2571" s="25" t="s">
        <v>3441</v>
      </c>
      <c r="Q2571" s="25">
        <v>58155615291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BANGALORE</v>
      </c>
      <c r="W2571" s="56"/>
      <c r="X2571" s="45">
        <v>45915</v>
      </c>
      <c r="Y2571" s="25">
        <f t="shared" si="302"/>
        <v>2</v>
      </c>
      <c r="Z2571" s="25" t="str">
        <f t="shared" si="303"/>
        <v>Saturday</v>
      </c>
      <c r="AA2571" s="25" t="str">
        <f t="shared" si="304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hidden="1" x14ac:dyDescent="0.25">
      <c r="A2572" s="25">
        <f t="shared" si="298"/>
        <v>2571</v>
      </c>
      <c r="B2572" s="25" t="s">
        <v>3440</v>
      </c>
      <c r="C2572" s="45">
        <v>45905</v>
      </c>
      <c r="D2572" s="45">
        <v>45910</v>
      </c>
      <c r="E2572" s="8">
        <v>137.19999999999999</v>
      </c>
      <c r="F2572" s="8">
        <f t="shared" si="299"/>
        <v>12073.599999999999</v>
      </c>
      <c r="G2572" s="54">
        <f t="shared" si="300"/>
        <v>12073.599999999999</v>
      </c>
      <c r="H2572" s="25">
        <v>103116</v>
      </c>
      <c r="I2572" s="25" t="s">
        <v>3949</v>
      </c>
      <c r="J2572" s="25">
        <v>1</v>
      </c>
      <c r="K2572" s="25">
        <v>1</v>
      </c>
      <c r="L2572" s="25">
        <f t="shared" si="301"/>
        <v>0</v>
      </c>
      <c r="M2572" s="25" t="s">
        <v>3540</v>
      </c>
      <c r="N2572" s="45">
        <v>45913</v>
      </c>
      <c r="O2572" s="54">
        <v>16758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02"/>
        <v>2</v>
      </c>
      <c r="Z2572" s="25" t="str">
        <f t="shared" si="303"/>
        <v>Saturday</v>
      </c>
      <c r="AA2572" s="25" t="str">
        <f t="shared" si="304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hidden="1" x14ac:dyDescent="0.25">
      <c r="A2573" s="25">
        <f t="shared" si="298"/>
        <v>2572</v>
      </c>
      <c r="B2573" s="25" t="s">
        <v>3440</v>
      </c>
      <c r="C2573" s="45">
        <v>45905</v>
      </c>
      <c r="D2573" s="45">
        <v>45910</v>
      </c>
      <c r="E2573" s="8">
        <v>162.4</v>
      </c>
      <c r="F2573" s="8">
        <f t="shared" si="299"/>
        <v>14291.2</v>
      </c>
      <c r="G2573" s="54">
        <f t="shared" si="300"/>
        <v>14291.2</v>
      </c>
      <c r="H2573" s="25">
        <v>103226</v>
      </c>
      <c r="I2573" s="25" t="s">
        <v>3950</v>
      </c>
      <c r="J2573" s="25">
        <v>1</v>
      </c>
      <c r="K2573" s="25">
        <v>1</v>
      </c>
      <c r="L2573" s="25">
        <f t="shared" si="301"/>
        <v>0</v>
      </c>
      <c r="M2573" s="25" t="s">
        <v>3538</v>
      </c>
      <c r="N2573" s="45">
        <v>45913</v>
      </c>
      <c r="O2573" s="54">
        <v>17622.72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02"/>
        <v>2</v>
      </c>
      <c r="Z2573" s="25" t="str">
        <f t="shared" si="303"/>
        <v>Saturday</v>
      </c>
      <c r="AA2573" s="25" t="str">
        <f t="shared" si="304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hidden="1" x14ac:dyDescent="0.25">
      <c r="A2574" s="25">
        <f t="shared" si="298"/>
        <v>2573</v>
      </c>
      <c r="B2574" s="25" t="s">
        <v>3440</v>
      </c>
      <c r="C2574" s="45">
        <v>45905</v>
      </c>
      <c r="D2574" s="45">
        <v>45910</v>
      </c>
      <c r="E2574" s="8">
        <v>196.5</v>
      </c>
      <c r="F2574" s="8">
        <f t="shared" si="299"/>
        <v>17292</v>
      </c>
      <c r="G2574" s="54">
        <f t="shared" si="300"/>
        <v>17292</v>
      </c>
      <c r="H2574" s="25">
        <v>104543</v>
      </c>
      <c r="I2574" s="25" t="s">
        <v>3951</v>
      </c>
      <c r="J2574" s="25">
        <v>1</v>
      </c>
      <c r="K2574" s="25">
        <v>1</v>
      </c>
      <c r="L2574" s="25">
        <f t="shared" si="301"/>
        <v>0</v>
      </c>
      <c r="M2574" s="25" t="s">
        <v>3538</v>
      </c>
      <c r="N2574" s="45">
        <v>45913</v>
      </c>
      <c r="O2574" s="54">
        <v>19901.52</v>
      </c>
      <c r="P2574" s="25" t="s">
        <v>277</v>
      </c>
      <c r="Q2574" s="25">
        <v>58155615501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Pune</v>
      </c>
      <c r="W2574" s="56"/>
      <c r="X2574" s="45">
        <v>45915</v>
      </c>
      <c r="Y2574" s="25">
        <f t="shared" si="302"/>
        <v>2</v>
      </c>
      <c r="Z2574" s="25" t="str">
        <f t="shared" si="303"/>
        <v>Saturday</v>
      </c>
      <c r="AA2574" s="25" t="str">
        <f t="shared" si="304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hidden="1" x14ac:dyDescent="0.25">
      <c r="A2575" s="25">
        <f t="shared" si="298"/>
        <v>2574</v>
      </c>
      <c r="B2575" s="25" t="s">
        <v>3440</v>
      </c>
      <c r="C2575" s="45">
        <v>45905</v>
      </c>
      <c r="D2575" s="45">
        <v>45910</v>
      </c>
      <c r="E2575" s="8">
        <v>65.8</v>
      </c>
      <c r="F2575" s="8">
        <f t="shared" si="299"/>
        <v>5790.4</v>
      </c>
      <c r="G2575" s="54">
        <f t="shared" si="300"/>
        <v>5790.4</v>
      </c>
      <c r="H2575" s="25">
        <v>105015</v>
      </c>
      <c r="I2575" s="25" t="s">
        <v>3952</v>
      </c>
      <c r="J2575" s="25">
        <v>1</v>
      </c>
      <c r="K2575" s="25">
        <v>1</v>
      </c>
      <c r="L2575" s="25">
        <f t="shared" si="301"/>
        <v>0</v>
      </c>
      <c r="M2575" s="25" t="s">
        <v>3540</v>
      </c>
      <c r="N2575" s="45">
        <v>45913</v>
      </c>
      <c r="O2575" s="54">
        <v>8037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02"/>
        <v>2</v>
      </c>
      <c r="Z2575" s="25" t="str">
        <f t="shared" si="303"/>
        <v>Saturday</v>
      </c>
      <c r="AA2575" s="25" t="str">
        <f t="shared" si="304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hidden="1" x14ac:dyDescent="0.25">
      <c r="A2576" s="25">
        <f t="shared" si="298"/>
        <v>2575</v>
      </c>
      <c r="B2576" s="25" t="s">
        <v>3440</v>
      </c>
      <c r="C2576" s="45">
        <v>45905</v>
      </c>
      <c r="D2576" s="45">
        <v>45910</v>
      </c>
      <c r="E2576" s="8">
        <v>30.8</v>
      </c>
      <c r="F2576" s="8">
        <f t="shared" si="299"/>
        <v>2710.4</v>
      </c>
      <c r="G2576" s="54">
        <f t="shared" si="300"/>
        <v>2710.4</v>
      </c>
      <c r="H2576" s="25">
        <v>115507</v>
      </c>
      <c r="I2576" s="25" t="s">
        <v>3953</v>
      </c>
      <c r="J2576" s="25">
        <v>1</v>
      </c>
      <c r="K2576" s="25">
        <v>1</v>
      </c>
      <c r="L2576" s="25">
        <f t="shared" si="301"/>
        <v>0</v>
      </c>
      <c r="M2576" s="25" t="s">
        <v>3540</v>
      </c>
      <c r="N2576" s="45">
        <v>45913</v>
      </c>
      <c r="O2576" s="54">
        <v>3762</v>
      </c>
      <c r="P2576" s="25" t="s">
        <v>618</v>
      </c>
      <c r="Q2576" s="25">
        <v>58155620725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Bhuvneshwar</v>
      </c>
      <c r="W2576" s="56"/>
      <c r="X2576" s="45">
        <v>45915</v>
      </c>
      <c r="Y2576" s="25">
        <f t="shared" si="302"/>
        <v>2</v>
      </c>
      <c r="Z2576" s="25" t="str">
        <f t="shared" si="303"/>
        <v>Saturday</v>
      </c>
      <c r="AA2576" s="25" t="str">
        <f t="shared" si="304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hidden="1" x14ac:dyDescent="0.25">
      <c r="A2577" s="25">
        <f t="shared" si="298"/>
        <v>2576</v>
      </c>
      <c r="B2577" s="25" t="s">
        <v>3440</v>
      </c>
      <c r="C2577" s="45">
        <v>45905</v>
      </c>
      <c r="D2577" s="45">
        <v>45910</v>
      </c>
      <c r="E2577" s="8">
        <v>207.2</v>
      </c>
      <c r="F2577" s="8">
        <f t="shared" si="299"/>
        <v>18233.599999999999</v>
      </c>
      <c r="G2577" s="54">
        <f t="shared" si="300"/>
        <v>18233.599999999999</v>
      </c>
      <c r="H2577" s="25">
        <v>119808</v>
      </c>
      <c r="I2577" s="25" t="s">
        <v>3954</v>
      </c>
      <c r="J2577" s="25">
        <v>1</v>
      </c>
      <c r="K2577" s="25">
        <v>1</v>
      </c>
      <c r="L2577" s="25">
        <f t="shared" si="301"/>
        <v>0</v>
      </c>
      <c r="M2577" s="25" t="s">
        <v>3538</v>
      </c>
      <c r="N2577" s="45">
        <v>45913</v>
      </c>
      <c r="O2577" s="54">
        <v>22484.16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02"/>
        <v>2</v>
      </c>
      <c r="Z2577" s="25" t="str">
        <f t="shared" si="303"/>
        <v>Saturday</v>
      </c>
      <c r="AA2577" s="25" t="str">
        <f t="shared" si="304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hidden="1" x14ac:dyDescent="0.25">
      <c r="A2578" s="25">
        <f t="shared" si="298"/>
        <v>2577</v>
      </c>
      <c r="B2578" s="25" t="s">
        <v>3440</v>
      </c>
      <c r="C2578" s="45">
        <v>45905</v>
      </c>
      <c r="D2578" s="45">
        <v>45910</v>
      </c>
      <c r="E2578" s="8">
        <v>185.5</v>
      </c>
      <c r="F2578" s="8">
        <f t="shared" si="299"/>
        <v>16324</v>
      </c>
      <c r="G2578" s="54">
        <f t="shared" si="300"/>
        <v>16324</v>
      </c>
      <c r="H2578" s="25">
        <v>121908</v>
      </c>
      <c r="I2578" s="25" t="s">
        <v>3955</v>
      </c>
      <c r="J2578" s="25">
        <v>1</v>
      </c>
      <c r="K2578" s="25">
        <v>1</v>
      </c>
      <c r="L2578" s="25">
        <f t="shared" si="301"/>
        <v>0</v>
      </c>
      <c r="M2578" s="25" t="s">
        <v>3538</v>
      </c>
      <c r="N2578" s="45">
        <v>45913</v>
      </c>
      <c r="O2578" s="54">
        <v>20129.400000000001</v>
      </c>
      <c r="P2578" s="25" t="s">
        <v>277</v>
      </c>
      <c r="Q2578" s="25">
        <v>58155615501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Pune</v>
      </c>
      <c r="W2578" s="56"/>
      <c r="X2578" s="45">
        <v>45915</v>
      </c>
      <c r="Y2578" s="25">
        <f t="shared" si="302"/>
        <v>2</v>
      </c>
      <c r="Z2578" s="25" t="str">
        <f t="shared" si="303"/>
        <v>Saturday</v>
      </c>
      <c r="AA2578" s="25" t="str">
        <f t="shared" si="304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hidden="1" x14ac:dyDescent="0.25">
      <c r="A2579" s="25">
        <f t="shared" si="298"/>
        <v>2578</v>
      </c>
      <c r="B2579" s="25" t="s">
        <v>3440</v>
      </c>
      <c r="C2579" s="45">
        <v>45905</v>
      </c>
      <c r="D2579" s="45">
        <v>45910</v>
      </c>
      <c r="E2579" s="8">
        <v>206.25</v>
      </c>
      <c r="F2579" s="8">
        <f t="shared" si="299"/>
        <v>18150</v>
      </c>
      <c r="G2579" s="54">
        <f t="shared" si="300"/>
        <v>18150</v>
      </c>
      <c r="H2579" s="25">
        <v>123141</v>
      </c>
      <c r="I2579" s="25" t="s">
        <v>3956</v>
      </c>
      <c r="J2579" s="25">
        <v>1</v>
      </c>
      <c r="K2579" s="25">
        <v>1</v>
      </c>
      <c r="L2579" s="25">
        <f t="shared" si="301"/>
        <v>0</v>
      </c>
      <c r="M2579" s="25" t="s">
        <v>3526</v>
      </c>
      <c r="N2579" s="45">
        <v>45913</v>
      </c>
      <c r="O2579" s="54">
        <v>31968.75</v>
      </c>
      <c r="P2579" s="25" t="s">
        <v>2055</v>
      </c>
      <c r="Q2579" s="25">
        <v>58155617516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Hyderabad</v>
      </c>
      <c r="W2579" s="56"/>
      <c r="X2579" s="45">
        <v>45915</v>
      </c>
      <c r="Y2579" s="25">
        <f t="shared" si="302"/>
        <v>2</v>
      </c>
      <c r="Z2579" s="25" t="str">
        <f t="shared" si="303"/>
        <v>Saturday</v>
      </c>
      <c r="AA2579" s="25" t="str">
        <f t="shared" si="304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hidden="1" x14ac:dyDescent="0.25">
      <c r="A2580" s="25">
        <f t="shared" si="298"/>
        <v>2579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299"/>
        <v>8254.4</v>
      </c>
      <c r="G2580" s="54">
        <f t="shared" si="300"/>
        <v>8254.4</v>
      </c>
      <c r="H2580" s="25">
        <v>127607</v>
      </c>
      <c r="I2580" s="25" t="s">
        <v>3957</v>
      </c>
      <c r="J2580" s="25">
        <v>1</v>
      </c>
      <c r="K2580" s="25">
        <v>1</v>
      </c>
      <c r="L2580" s="25">
        <f t="shared" si="301"/>
        <v>0</v>
      </c>
      <c r="M2580" s="25" t="s">
        <v>3608</v>
      </c>
      <c r="N2580" s="45">
        <v>45917</v>
      </c>
      <c r="O2580" s="54">
        <v>19731.5</v>
      </c>
      <c r="P2580" s="25" t="s">
        <v>31</v>
      </c>
      <c r="Q2580" s="25"/>
      <c r="R2580" s="25"/>
      <c r="S2580" s="3">
        <v>4</v>
      </c>
      <c r="T2580" s="55"/>
      <c r="U2580" s="25" t="s">
        <v>19</v>
      </c>
      <c r="V2580" s="25" t="str">
        <f>VLOOKUP(P2580,'Customer List'!B:C,2,)</f>
        <v>Delhi</v>
      </c>
      <c r="W2580" s="56"/>
      <c r="X2580" s="45"/>
      <c r="Y2580" s="25" t="str">
        <f t="shared" si="302"/>
        <v/>
      </c>
      <c r="Z2580" s="25" t="str">
        <f t="shared" si="303"/>
        <v>Wednesday</v>
      </c>
      <c r="AA2580" s="25" t="str">
        <f t="shared" si="304"/>
        <v/>
      </c>
      <c r="AB2580" s="25" t="str">
        <f>VLOOKUP(U2580,'Currency Sheet'!A:C,3,)</f>
        <v>DOLLAR</v>
      </c>
      <c r="AC2580" s="67" t="str">
        <f>VLOOKUP(P2580,'Customer List'!B:D,3,)</f>
        <v>Local</v>
      </c>
    </row>
    <row r="2581" spans="1:29" hidden="1" x14ac:dyDescent="0.25">
      <c r="A2581" s="25">
        <f t="shared" si="298"/>
        <v>2580</v>
      </c>
      <c r="B2581" s="25" t="s">
        <v>3440</v>
      </c>
      <c r="C2581" s="45">
        <v>45905</v>
      </c>
      <c r="D2581" s="45">
        <v>45910</v>
      </c>
      <c r="E2581" s="8">
        <v>93.8</v>
      </c>
      <c r="F2581" s="8">
        <f t="shared" si="299"/>
        <v>8254.4</v>
      </c>
      <c r="G2581" s="54">
        <f t="shared" si="300"/>
        <v>8254.4</v>
      </c>
      <c r="H2581" s="25">
        <v>128007</v>
      </c>
      <c r="I2581" s="25" t="s">
        <v>3958</v>
      </c>
      <c r="J2581" s="25">
        <v>1</v>
      </c>
      <c r="K2581" s="25">
        <v>1</v>
      </c>
      <c r="L2581" s="25">
        <f t="shared" si="301"/>
        <v>0</v>
      </c>
      <c r="M2581" s="25" t="s">
        <v>3540</v>
      </c>
      <c r="N2581" s="45">
        <v>45913</v>
      </c>
      <c r="O2581" s="54">
        <v>11457</v>
      </c>
      <c r="P2581" s="25" t="s">
        <v>618</v>
      </c>
      <c r="Q2581" s="25">
        <v>58155620725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Bhuvneshwar</v>
      </c>
      <c r="W2581" s="56"/>
      <c r="X2581" s="45">
        <v>45915</v>
      </c>
      <c r="Y2581" s="25">
        <f t="shared" si="302"/>
        <v>2</v>
      </c>
      <c r="Z2581" s="25" t="str">
        <f t="shared" si="303"/>
        <v>Saturday</v>
      </c>
      <c r="AA2581" s="25" t="str">
        <f t="shared" si="304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hidden="1" x14ac:dyDescent="0.25">
      <c r="A2582" s="25">
        <f t="shared" si="298"/>
        <v>2581</v>
      </c>
      <c r="B2582" s="25" t="s">
        <v>3440</v>
      </c>
      <c r="C2582" s="45">
        <v>45905</v>
      </c>
      <c r="D2582" s="45">
        <v>45910</v>
      </c>
      <c r="E2582" s="8">
        <v>179.2</v>
      </c>
      <c r="F2582" s="8">
        <f t="shared" si="299"/>
        <v>15769.599999999999</v>
      </c>
      <c r="G2582" s="54">
        <f t="shared" si="300"/>
        <v>15769.599999999999</v>
      </c>
      <c r="H2582" s="25">
        <v>136402</v>
      </c>
      <c r="I2582" s="25" t="s">
        <v>3959</v>
      </c>
      <c r="J2582" s="25">
        <v>1</v>
      </c>
      <c r="K2582" s="25">
        <v>1</v>
      </c>
      <c r="L2582" s="25">
        <f t="shared" si="301"/>
        <v>0</v>
      </c>
      <c r="M2582" s="25" t="s">
        <v>3538</v>
      </c>
      <c r="N2582" s="45">
        <v>45913</v>
      </c>
      <c r="O2582" s="54">
        <v>19445.759999999998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02"/>
        <v>2</v>
      </c>
      <c r="Z2582" s="25" t="str">
        <f t="shared" si="303"/>
        <v>Saturday</v>
      </c>
      <c r="AA2582" s="25" t="str">
        <f t="shared" si="304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hidden="1" x14ac:dyDescent="0.25">
      <c r="A2583" s="25">
        <f t="shared" si="298"/>
        <v>2582</v>
      </c>
      <c r="B2583" s="25" t="s">
        <v>3440</v>
      </c>
      <c r="C2583" s="45">
        <v>45905</v>
      </c>
      <c r="D2583" s="45">
        <v>45910</v>
      </c>
      <c r="E2583" s="8">
        <v>209.3</v>
      </c>
      <c r="F2583" s="8">
        <f t="shared" si="299"/>
        <v>18418.400000000001</v>
      </c>
      <c r="G2583" s="54">
        <f t="shared" si="300"/>
        <v>18418.400000000001</v>
      </c>
      <c r="H2583" s="25">
        <v>138214</v>
      </c>
      <c r="I2583" s="25" t="s">
        <v>3960</v>
      </c>
      <c r="J2583" s="25">
        <v>1</v>
      </c>
      <c r="K2583" s="25">
        <v>1</v>
      </c>
      <c r="L2583" s="25">
        <f t="shared" si="301"/>
        <v>0</v>
      </c>
      <c r="M2583" s="25" t="s">
        <v>3533</v>
      </c>
      <c r="N2583" s="45">
        <v>45913</v>
      </c>
      <c r="O2583" s="54">
        <v>33368.400000000001</v>
      </c>
      <c r="P2583" s="25" t="s">
        <v>3441</v>
      </c>
      <c r="Q2583" s="25">
        <v>58155615291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BANGALORE</v>
      </c>
      <c r="W2583" s="56"/>
      <c r="X2583" s="45">
        <v>45915</v>
      </c>
      <c r="Y2583" s="25">
        <f t="shared" si="302"/>
        <v>2</v>
      </c>
      <c r="Z2583" s="25" t="str">
        <f t="shared" si="303"/>
        <v>Saturday</v>
      </c>
      <c r="AA2583" s="25" t="str">
        <f t="shared" si="304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hidden="1" x14ac:dyDescent="0.25">
      <c r="A2584" s="25">
        <f t="shared" si="298"/>
        <v>2583</v>
      </c>
      <c r="B2584" s="25" t="s">
        <v>3440</v>
      </c>
      <c r="C2584" s="45">
        <v>45905</v>
      </c>
      <c r="D2584" s="45">
        <v>45910</v>
      </c>
      <c r="E2584" s="8">
        <v>180.6</v>
      </c>
      <c r="F2584" s="8">
        <f t="shared" si="299"/>
        <v>15892.8</v>
      </c>
      <c r="G2584" s="54">
        <f t="shared" si="300"/>
        <v>15892.8</v>
      </c>
      <c r="H2584" s="25">
        <v>140902</v>
      </c>
      <c r="I2584" s="25" t="s">
        <v>3961</v>
      </c>
      <c r="J2584" s="25">
        <v>1</v>
      </c>
      <c r="K2584" s="25">
        <v>1</v>
      </c>
      <c r="L2584" s="25">
        <f t="shared" si="301"/>
        <v>0</v>
      </c>
      <c r="M2584" s="25" t="s">
        <v>3538</v>
      </c>
      <c r="N2584" s="45">
        <v>45913</v>
      </c>
      <c r="O2584" s="54">
        <v>19597.68</v>
      </c>
      <c r="P2584" s="25" t="s">
        <v>277</v>
      </c>
      <c r="Q2584" s="25">
        <v>58155615501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Pune</v>
      </c>
      <c r="W2584" s="56"/>
      <c r="X2584" s="45">
        <v>45915</v>
      </c>
      <c r="Y2584" s="25">
        <f t="shared" si="302"/>
        <v>2</v>
      </c>
      <c r="Z2584" s="25" t="str">
        <f t="shared" si="303"/>
        <v>Saturday</v>
      </c>
      <c r="AA2584" s="25" t="str">
        <f t="shared" si="304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hidden="1" x14ac:dyDescent="0.25">
      <c r="A2585" s="25">
        <f t="shared" si="298"/>
        <v>2584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299"/>
        <v>8377.6</v>
      </c>
      <c r="G2585" s="54">
        <f t="shared" si="300"/>
        <v>8377.6</v>
      </c>
      <c r="H2585" s="25">
        <v>141703</v>
      </c>
      <c r="I2585" s="25" t="s">
        <v>3962</v>
      </c>
      <c r="J2585" s="25">
        <v>1</v>
      </c>
      <c r="K2585" s="25">
        <v>1</v>
      </c>
      <c r="L2585" s="25">
        <f t="shared" si="301"/>
        <v>0</v>
      </c>
      <c r="M2585" s="25" t="s">
        <v>3540</v>
      </c>
      <c r="N2585" s="45">
        <v>45913</v>
      </c>
      <c r="O2585" s="54">
        <v>11628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02"/>
        <v>2</v>
      </c>
      <c r="Z2585" s="25" t="str">
        <f t="shared" si="303"/>
        <v>Saturday</v>
      </c>
      <c r="AA2585" s="25" t="str">
        <f t="shared" si="304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hidden="1" x14ac:dyDescent="0.25">
      <c r="A2586" s="25">
        <f t="shared" si="298"/>
        <v>2585</v>
      </c>
      <c r="B2586" s="25" t="s">
        <v>3440</v>
      </c>
      <c r="C2586" s="45">
        <v>45905</v>
      </c>
      <c r="D2586" s="45">
        <v>45910</v>
      </c>
      <c r="E2586" s="8">
        <v>95.2</v>
      </c>
      <c r="F2586" s="8">
        <f t="shared" si="299"/>
        <v>8377.6</v>
      </c>
      <c r="G2586" s="54">
        <f t="shared" si="300"/>
        <v>8377.6</v>
      </c>
      <c r="H2586" s="25">
        <v>155512</v>
      </c>
      <c r="I2586" s="25" t="s">
        <v>3963</v>
      </c>
      <c r="J2586" s="25">
        <v>1</v>
      </c>
      <c r="K2586" s="25">
        <v>1</v>
      </c>
      <c r="L2586" s="25">
        <f t="shared" si="301"/>
        <v>0</v>
      </c>
      <c r="M2586" s="25" t="s">
        <v>3608</v>
      </c>
      <c r="N2586" s="45">
        <v>45917</v>
      </c>
      <c r="O2586" s="54">
        <v>20026</v>
      </c>
      <c r="P2586" s="25" t="s">
        <v>31</v>
      </c>
      <c r="Q2586" s="25"/>
      <c r="R2586" s="25"/>
      <c r="S2586" s="3">
        <v>4</v>
      </c>
      <c r="T2586" s="55"/>
      <c r="U2586" s="25" t="s">
        <v>19</v>
      </c>
      <c r="V2586" s="25" t="str">
        <f>VLOOKUP(P2586,'Customer List'!B:C,2,)</f>
        <v>Delhi</v>
      </c>
      <c r="W2586" s="56"/>
      <c r="X2586" s="45"/>
      <c r="Y2586" s="25" t="str">
        <f t="shared" si="302"/>
        <v/>
      </c>
      <c r="Z2586" s="25" t="str">
        <f t="shared" si="303"/>
        <v>Wednesday</v>
      </c>
      <c r="AA2586" s="25" t="str">
        <f t="shared" si="304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hidden="1" x14ac:dyDescent="0.25">
      <c r="A2587" s="25">
        <f t="shared" si="298"/>
        <v>2586</v>
      </c>
      <c r="B2587" s="25" t="s">
        <v>3440</v>
      </c>
      <c r="C2587" s="45">
        <v>45905</v>
      </c>
      <c r="D2587" s="45">
        <v>45910</v>
      </c>
      <c r="E2587" s="8">
        <v>81.900000000000006</v>
      </c>
      <c r="F2587" s="8">
        <f t="shared" si="299"/>
        <v>7207.2000000000007</v>
      </c>
      <c r="G2587" s="54">
        <f t="shared" si="300"/>
        <v>7207.2000000000007</v>
      </c>
      <c r="H2587" s="25">
        <v>155608</v>
      </c>
      <c r="I2587" s="25" t="s">
        <v>3964</v>
      </c>
      <c r="J2587" s="25">
        <v>1</v>
      </c>
      <c r="K2587" s="25">
        <v>1</v>
      </c>
      <c r="L2587" s="25">
        <f t="shared" si="301"/>
        <v>0</v>
      </c>
      <c r="M2587" s="25" t="s">
        <v>3540</v>
      </c>
      <c r="N2587" s="45">
        <v>45913</v>
      </c>
      <c r="O2587" s="54">
        <v>10003.5</v>
      </c>
      <c r="P2587" s="25" t="s">
        <v>618</v>
      </c>
      <c r="Q2587" s="25">
        <v>58155620725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Bhuvneshwar</v>
      </c>
      <c r="W2587" s="56"/>
      <c r="X2587" s="45">
        <v>45915</v>
      </c>
      <c r="Y2587" s="25">
        <f t="shared" si="302"/>
        <v>2</v>
      </c>
      <c r="Z2587" s="25" t="str">
        <f t="shared" si="303"/>
        <v>Saturday</v>
      </c>
      <c r="AA2587" s="25" t="str">
        <f t="shared" si="304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hidden="1" x14ac:dyDescent="0.25">
      <c r="A2588" s="25">
        <f t="shared" si="298"/>
        <v>2587</v>
      </c>
      <c r="B2588" s="25" t="s">
        <v>3440</v>
      </c>
      <c r="C2588" s="45">
        <v>45905</v>
      </c>
      <c r="D2588" s="45">
        <v>45910</v>
      </c>
      <c r="E2588" s="8">
        <v>93.8</v>
      </c>
      <c r="F2588" s="8">
        <f t="shared" si="299"/>
        <v>8254.4</v>
      </c>
      <c r="G2588" s="54">
        <f t="shared" si="300"/>
        <v>8254.4</v>
      </c>
      <c r="H2588" s="25">
        <v>155903</v>
      </c>
      <c r="I2588" s="25" t="s">
        <v>3965</v>
      </c>
      <c r="J2588" s="25">
        <v>1</v>
      </c>
      <c r="K2588" s="25">
        <v>1</v>
      </c>
      <c r="L2588" s="25">
        <f t="shared" si="301"/>
        <v>0</v>
      </c>
      <c r="M2588" s="25" t="s">
        <v>3636</v>
      </c>
      <c r="N2588" s="45">
        <v>45917</v>
      </c>
      <c r="O2588" s="54">
        <v>10820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02"/>
        <v/>
      </c>
      <c r="Z2588" s="25" t="str">
        <f t="shared" si="303"/>
        <v>Wednesday</v>
      </c>
      <c r="AA2588" s="25" t="str">
        <f t="shared" si="304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hidden="1" x14ac:dyDescent="0.25">
      <c r="A2589" s="25">
        <f t="shared" si="298"/>
        <v>2588</v>
      </c>
      <c r="B2589" s="25" t="s">
        <v>3440</v>
      </c>
      <c r="C2589" s="45">
        <v>45905</v>
      </c>
      <c r="D2589" s="45">
        <v>45910</v>
      </c>
      <c r="E2589" s="8">
        <v>193.2</v>
      </c>
      <c r="F2589" s="8">
        <f t="shared" si="299"/>
        <v>17001.599999999999</v>
      </c>
      <c r="G2589" s="54">
        <f t="shared" si="300"/>
        <v>34003.199999999997</v>
      </c>
      <c r="H2589" s="25">
        <v>156604</v>
      </c>
      <c r="I2589" s="25" t="s">
        <v>3966</v>
      </c>
      <c r="J2589" s="25">
        <v>2</v>
      </c>
      <c r="K2589" s="25">
        <v>2</v>
      </c>
      <c r="L2589" s="25">
        <f t="shared" si="301"/>
        <v>0</v>
      </c>
      <c r="M2589" s="25" t="s">
        <v>3525</v>
      </c>
      <c r="N2589" s="45">
        <v>45913</v>
      </c>
      <c r="O2589" s="54">
        <v>58180.800000000003</v>
      </c>
      <c r="P2589" s="25" t="s">
        <v>2055</v>
      </c>
      <c r="Q2589" s="25">
        <v>58155617516</v>
      </c>
      <c r="R2589" s="25" t="s">
        <v>41</v>
      </c>
      <c r="S2589" s="3">
        <v>4</v>
      </c>
      <c r="T2589" s="55"/>
      <c r="U2589" s="25" t="s">
        <v>19</v>
      </c>
      <c r="V2589" s="25" t="str">
        <f>VLOOKUP(P2589,'Customer List'!B:C,2,)</f>
        <v>Hyderabad</v>
      </c>
      <c r="W2589" s="56"/>
      <c r="X2589" s="45">
        <v>45915</v>
      </c>
      <c r="Y2589" s="25">
        <f t="shared" si="302"/>
        <v>2</v>
      </c>
      <c r="Z2589" s="25" t="str">
        <f t="shared" si="303"/>
        <v>Saturday</v>
      </c>
      <c r="AA2589" s="25" t="str">
        <f t="shared" si="304"/>
        <v>Monday</v>
      </c>
      <c r="AB2589" s="25" t="str">
        <f>VLOOKUP(U2589,'Currency Sheet'!A:C,3,)</f>
        <v>DOLLAR</v>
      </c>
      <c r="AC2589" s="67" t="str">
        <f>VLOOKUP(P2589,'Customer List'!B:D,3,)</f>
        <v>OutStation</v>
      </c>
    </row>
    <row r="2590" spans="1:29" hidden="1" x14ac:dyDescent="0.25">
      <c r="A2590" s="25">
        <f t="shared" si="298"/>
        <v>2589</v>
      </c>
      <c r="B2590" s="25" t="s">
        <v>3440</v>
      </c>
      <c r="C2590" s="45">
        <v>45905</v>
      </c>
      <c r="D2590" s="45">
        <v>45910</v>
      </c>
      <c r="E2590" s="8">
        <v>47.6</v>
      </c>
      <c r="F2590" s="8">
        <f t="shared" si="299"/>
        <v>4188.8</v>
      </c>
      <c r="G2590" s="54">
        <f t="shared" si="300"/>
        <v>4188.8</v>
      </c>
      <c r="H2590" s="25">
        <v>161203</v>
      </c>
      <c r="I2590" s="25" t="s">
        <v>3967</v>
      </c>
      <c r="J2590" s="25">
        <v>1</v>
      </c>
      <c r="K2590" s="25">
        <v>1</v>
      </c>
      <c r="L2590" s="25">
        <f t="shared" si="301"/>
        <v>0</v>
      </c>
      <c r="M2590" s="25" t="s">
        <v>3636</v>
      </c>
      <c r="N2590" s="45">
        <v>45917</v>
      </c>
      <c r="O2590" s="54">
        <v>5491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02"/>
        <v/>
      </c>
      <c r="Z2590" s="25" t="str">
        <f t="shared" si="303"/>
        <v>Wednesday</v>
      </c>
      <c r="AA2590" s="25" t="str">
        <f t="shared" si="304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hidden="1" x14ac:dyDescent="0.25">
      <c r="A2591" s="25">
        <f t="shared" si="298"/>
        <v>2590</v>
      </c>
      <c r="B2591" s="25" t="s">
        <v>3440</v>
      </c>
      <c r="C2591" s="45">
        <v>45905</v>
      </c>
      <c r="D2591" s="45">
        <v>45910</v>
      </c>
      <c r="E2591" s="8">
        <v>30.8</v>
      </c>
      <c r="F2591" s="8">
        <f t="shared" si="299"/>
        <v>2710.4</v>
      </c>
      <c r="G2591" s="54">
        <f t="shared" si="300"/>
        <v>2710.4</v>
      </c>
      <c r="H2591" s="25">
        <v>163503</v>
      </c>
      <c r="I2591" s="25" t="s">
        <v>3968</v>
      </c>
      <c r="J2591" s="25">
        <v>1</v>
      </c>
      <c r="K2591" s="25">
        <v>1</v>
      </c>
      <c r="L2591" s="25">
        <f t="shared" si="301"/>
        <v>0</v>
      </c>
      <c r="M2591" s="25" t="s">
        <v>3636</v>
      </c>
      <c r="N2591" s="45">
        <v>45917</v>
      </c>
      <c r="O2591" s="54">
        <v>3553</v>
      </c>
      <c r="P2591" s="25" t="s">
        <v>43</v>
      </c>
      <c r="Q2591" s="25" t="s">
        <v>637</v>
      </c>
      <c r="R2591" s="25" t="s">
        <v>725</v>
      </c>
      <c r="S2591" s="3">
        <v>4</v>
      </c>
      <c r="T2591" s="55"/>
      <c r="U2591" s="25" t="s">
        <v>19</v>
      </c>
      <c r="V2591" s="25" t="str">
        <f>VLOOKUP(P2591,'Customer List'!B:C,2,)</f>
        <v>Faridabad</v>
      </c>
      <c r="W2591" s="56"/>
      <c r="X2591" s="45"/>
      <c r="Y2591" s="25" t="str">
        <f t="shared" si="302"/>
        <v/>
      </c>
      <c r="Z2591" s="25" t="str">
        <f t="shared" si="303"/>
        <v>Wednesday</v>
      </c>
      <c r="AA2591" s="25" t="str">
        <f t="shared" si="304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hidden="1" x14ac:dyDescent="0.25">
      <c r="A2592" s="25">
        <f t="shared" si="298"/>
        <v>2591</v>
      </c>
      <c r="B2592" s="25" t="s">
        <v>3440</v>
      </c>
      <c r="C2592" s="45">
        <v>45905</v>
      </c>
      <c r="D2592" s="45">
        <v>45910</v>
      </c>
      <c r="E2592" s="8">
        <v>50.4</v>
      </c>
      <c r="F2592" s="8">
        <f t="shared" si="299"/>
        <v>4435.2</v>
      </c>
      <c r="G2592" s="54">
        <f t="shared" si="300"/>
        <v>4435.2</v>
      </c>
      <c r="H2592" s="25">
        <v>300412</v>
      </c>
      <c r="I2592" s="25" t="s">
        <v>3969</v>
      </c>
      <c r="J2592" s="25">
        <v>1</v>
      </c>
      <c r="K2592" s="25">
        <v>1</v>
      </c>
      <c r="L2592" s="25">
        <f t="shared" si="301"/>
        <v>0</v>
      </c>
      <c r="M2592" s="25" t="s">
        <v>3459</v>
      </c>
      <c r="N2592" s="45">
        <v>45911</v>
      </c>
      <c r="O2592" s="54">
        <v>6912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02"/>
        <v/>
      </c>
      <c r="Z2592" s="25" t="str">
        <f t="shared" si="303"/>
        <v>Thursday</v>
      </c>
      <c r="AA2592" s="25" t="str">
        <f t="shared" si="304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hidden="1" x14ac:dyDescent="0.25">
      <c r="A2593" s="25">
        <f t="shared" si="298"/>
        <v>2592</v>
      </c>
      <c r="B2593" s="25" t="s">
        <v>3440</v>
      </c>
      <c r="C2593" s="45">
        <v>45905</v>
      </c>
      <c r="D2593" s="45">
        <v>45910</v>
      </c>
      <c r="E2593" s="8">
        <v>234.5</v>
      </c>
      <c r="F2593" s="8">
        <f t="shared" si="299"/>
        <v>20636</v>
      </c>
      <c r="G2593" s="54">
        <f t="shared" si="300"/>
        <v>20636</v>
      </c>
      <c r="H2593" s="25">
        <v>300428</v>
      </c>
      <c r="I2593" s="25" t="s">
        <v>3970</v>
      </c>
      <c r="J2593" s="25">
        <v>1</v>
      </c>
      <c r="K2593" s="25">
        <v>1</v>
      </c>
      <c r="L2593" s="25">
        <f t="shared" si="301"/>
        <v>0</v>
      </c>
      <c r="M2593" s="25" t="s">
        <v>3541</v>
      </c>
      <c r="N2593" s="45">
        <v>45913</v>
      </c>
      <c r="O2593" s="54">
        <v>31825</v>
      </c>
      <c r="P2593" s="25" t="s">
        <v>618</v>
      </c>
      <c r="Q2593" s="25">
        <v>58155620725</v>
      </c>
      <c r="R2593" s="25" t="s">
        <v>41</v>
      </c>
      <c r="S2593" s="3">
        <v>4</v>
      </c>
      <c r="T2593" s="55"/>
      <c r="U2593" s="25" t="s">
        <v>19</v>
      </c>
      <c r="V2593" s="25" t="str">
        <f>VLOOKUP(P2593,'Customer List'!B:C,2,)</f>
        <v>Bhuvneshwar</v>
      </c>
      <c r="W2593" s="56"/>
      <c r="X2593" s="45">
        <v>45915</v>
      </c>
      <c r="Y2593" s="25">
        <f t="shared" si="302"/>
        <v>2</v>
      </c>
      <c r="Z2593" s="25" t="str">
        <f t="shared" si="303"/>
        <v>Saturday</v>
      </c>
      <c r="AA2593" s="25" t="str">
        <f t="shared" si="304"/>
        <v>Monday</v>
      </c>
      <c r="AB2593" s="25" t="str">
        <f>VLOOKUP(U2593,'Currency Sheet'!A:C,3,)</f>
        <v>DOLLAR</v>
      </c>
      <c r="AC2593" s="67" t="str">
        <f>VLOOKUP(P2593,'Customer List'!B:D,3,)</f>
        <v>OutStation</v>
      </c>
    </row>
    <row r="2594" spans="1:29" hidden="1" x14ac:dyDescent="0.25">
      <c r="A2594" s="25">
        <f t="shared" si="298"/>
        <v>2593</v>
      </c>
      <c r="B2594" s="25" t="s">
        <v>3440</v>
      </c>
      <c r="C2594" s="45">
        <v>45905</v>
      </c>
      <c r="D2594" s="45">
        <v>45910</v>
      </c>
      <c r="E2594" s="8">
        <v>46.2</v>
      </c>
      <c r="F2594" s="8">
        <f t="shared" si="299"/>
        <v>4065.6000000000004</v>
      </c>
      <c r="G2594" s="54">
        <f t="shared" si="300"/>
        <v>4065.6000000000004</v>
      </c>
      <c r="H2594" s="25">
        <v>300508</v>
      </c>
      <c r="I2594" s="25" t="s">
        <v>3971</v>
      </c>
      <c r="J2594" s="25">
        <v>1</v>
      </c>
      <c r="K2594" s="25">
        <v>1</v>
      </c>
      <c r="L2594" s="25">
        <f t="shared" si="301"/>
        <v>0</v>
      </c>
      <c r="M2594" s="25" t="s">
        <v>3459</v>
      </c>
      <c r="N2594" s="45">
        <v>45911</v>
      </c>
      <c r="O2594" s="54">
        <v>6336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02"/>
        <v/>
      </c>
      <c r="Z2594" s="25" t="str">
        <f t="shared" si="303"/>
        <v>Thursday</v>
      </c>
      <c r="AA2594" s="25" t="str">
        <f t="shared" si="304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hidden="1" x14ac:dyDescent="0.25">
      <c r="A2595" s="25">
        <f t="shared" si="298"/>
        <v>2594</v>
      </c>
      <c r="B2595" s="25" t="s">
        <v>3440</v>
      </c>
      <c r="C2595" s="45">
        <v>45905</v>
      </c>
      <c r="D2595" s="45">
        <v>45910</v>
      </c>
      <c r="E2595" s="8">
        <v>35</v>
      </c>
      <c r="F2595" s="8">
        <f t="shared" si="299"/>
        <v>3080</v>
      </c>
      <c r="G2595" s="54">
        <f t="shared" si="300"/>
        <v>3080</v>
      </c>
      <c r="H2595" s="25">
        <v>301006</v>
      </c>
      <c r="I2595" s="25" t="s">
        <v>3972</v>
      </c>
      <c r="J2595" s="25">
        <v>1</v>
      </c>
      <c r="K2595" s="25">
        <v>1</v>
      </c>
      <c r="L2595" s="25">
        <f t="shared" si="301"/>
        <v>0</v>
      </c>
      <c r="M2595" s="25" t="s">
        <v>3459</v>
      </c>
      <c r="N2595" s="45">
        <v>45911</v>
      </c>
      <c r="O2595" s="54">
        <v>4800</v>
      </c>
      <c r="P2595" s="25" t="s">
        <v>209</v>
      </c>
      <c r="Q2595" s="25" t="s">
        <v>1131</v>
      </c>
      <c r="R2595" s="25" t="s">
        <v>1131</v>
      </c>
      <c r="S2595" s="3">
        <v>4</v>
      </c>
      <c r="T2595" s="55"/>
      <c r="U2595" s="25" t="s">
        <v>19</v>
      </c>
      <c r="V2595" s="25" t="str">
        <f>VLOOKUP(P2595,'Customer List'!B:C,2,)</f>
        <v>Delhi</v>
      </c>
      <c r="W2595" s="56"/>
      <c r="X2595" s="45"/>
      <c r="Y2595" s="25" t="str">
        <f t="shared" si="302"/>
        <v/>
      </c>
      <c r="Z2595" s="25" t="str">
        <f t="shared" si="303"/>
        <v>Thursday</v>
      </c>
      <c r="AA2595" s="25" t="str">
        <f t="shared" si="304"/>
        <v/>
      </c>
      <c r="AB2595" s="25" t="str">
        <f>VLOOKUP(U2595,'Currency Sheet'!A:C,3,)</f>
        <v>DOLLAR</v>
      </c>
      <c r="AC2595" s="67" t="str">
        <f>VLOOKUP(P2595,'Customer List'!B:D,3,)</f>
        <v>Local</v>
      </c>
    </row>
    <row r="2596" spans="1:29" hidden="1" x14ac:dyDescent="0.25">
      <c r="A2596" s="25">
        <f t="shared" si="298"/>
        <v>2595</v>
      </c>
      <c r="B2596" s="25" t="s">
        <v>3440</v>
      </c>
      <c r="C2596" s="45">
        <v>45905</v>
      </c>
      <c r="D2596" s="45">
        <v>45910</v>
      </c>
      <c r="E2596" s="8">
        <v>318</v>
      </c>
      <c r="F2596" s="8">
        <f t="shared" si="299"/>
        <v>27984</v>
      </c>
      <c r="G2596" s="54">
        <f t="shared" si="300"/>
        <v>27984</v>
      </c>
      <c r="H2596" s="25">
        <v>302262</v>
      </c>
      <c r="I2596" s="25" t="s">
        <v>3973</v>
      </c>
      <c r="J2596" s="25">
        <v>1</v>
      </c>
      <c r="K2596" s="25">
        <v>1</v>
      </c>
      <c r="L2596" s="25">
        <f t="shared" si="301"/>
        <v>0</v>
      </c>
      <c r="M2596" s="25" t="s">
        <v>3539</v>
      </c>
      <c r="N2596" s="45">
        <v>45913</v>
      </c>
      <c r="O2596" s="54">
        <v>40280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02"/>
        <v>2</v>
      </c>
      <c r="Z2596" s="25" t="str">
        <f t="shared" si="303"/>
        <v>Saturday</v>
      </c>
      <c r="AA2596" s="25" t="str">
        <f t="shared" si="304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hidden="1" x14ac:dyDescent="0.25">
      <c r="A2597" s="25">
        <f t="shared" si="298"/>
        <v>2596</v>
      </c>
      <c r="B2597" s="25" t="s">
        <v>3440</v>
      </c>
      <c r="C2597" s="45">
        <v>45905</v>
      </c>
      <c r="D2597" s="45">
        <v>45910</v>
      </c>
      <c r="E2597" s="8">
        <v>267.39999999999998</v>
      </c>
      <c r="F2597" s="8">
        <f t="shared" si="299"/>
        <v>23531.199999999997</v>
      </c>
      <c r="G2597" s="54">
        <f t="shared" si="300"/>
        <v>23531.199999999997</v>
      </c>
      <c r="H2597" s="25">
        <v>303550</v>
      </c>
      <c r="I2597" s="25" t="s">
        <v>3974</v>
      </c>
      <c r="J2597" s="25">
        <v>1</v>
      </c>
      <c r="K2597" s="25">
        <v>1</v>
      </c>
      <c r="L2597" s="25">
        <f t="shared" si="301"/>
        <v>0</v>
      </c>
      <c r="M2597" s="25" t="s">
        <v>3539</v>
      </c>
      <c r="N2597" s="45">
        <v>45913</v>
      </c>
      <c r="O2597" s="54">
        <v>36290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02"/>
        <v>2</v>
      </c>
      <c r="Z2597" s="25" t="str">
        <f t="shared" si="303"/>
        <v>Saturday</v>
      </c>
      <c r="AA2597" s="25" t="str">
        <f t="shared" si="304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hidden="1" x14ac:dyDescent="0.25">
      <c r="A2598" s="25">
        <f t="shared" si="298"/>
        <v>2597</v>
      </c>
      <c r="B2598" s="25" t="s">
        <v>3440</v>
      </c>
      <c r="C2598" s="45">
        <v>45905</v>
      </c>
      <c r="D2598" s="45">
        <v>45910</v>
      </c>
      <c r="E2598" s="8">
        <v>50.4</v>
      </c>
      <c r="F2598" s="8">
        <f t="shared" si="299"/>
        <v>4435.2</v>
      </c>
      <c r="G2598" s="54">
        <f t="shared" si="300"/>
        <v>8870.4</v>
      </c>
      <c r="H2598" s="25">
        <v>304006</v>
      </c>
      <c r="I2598" s="25" t="s">
        <v>3975</v>
      </c>
      <c r="J2598" s="25">
        <v>2</v>
      </c>
      <c r="K2598" s="25">
        <v>2</v>
      </c>
      <c r="L2598" s="25">
        <f t="shared" si="301"/>
        <v>0</v>
      </c>
      <c r="M2598" s="25" t="s">
        <v>3547</v>
      </c>
      <c r="N2598" s="45">
        <v>45913</v>
      </c>
      <c r="O2598" s="54">
        <v>15177.6</v>
      </c>
      <c r="P2598" s="25" t="s">
        <v>192</v>
      </c>
      <c r="Q2598" s="25" t="s">
        <v>3563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Chandigarh</v>
      </c>
      <c r="W2598" s="56"/>
      <c r="X2598" s="45">
        <v>45915</v>
      </c>
      <c r="Y2598" s="25">
        <f t="shared" si="302"/>
        <v>2</v>
      </c>
      <c r="Z2598" s="25" t="str">
        <f t="shared" si="303"/>
        <v>Saturday</v>
      </c>
      <c r="AA2598" s="25" t="str">
        <f t="shared" si="304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hidden="1" x14ac:dyDescent="0.25">
      <c r="A2599" s="25">
        <f t="shared" si="298"/>
        <v>2598</v>
      </c>
      <c r="B2599" s="25" t="s">
        <v>3440</v>
      </c>
      <c r="C2599" s="45">
        <v>45905</v>
      </c>
      <c r="D2599" s="45">
        <v>45910</v>
      </c>
      <c r="E2599" s="8">
        <v>300.75</v>
      </c>
      <c r="F2599" s="8">
        <f t="shared" si="299"/>
        <v>26466</v>
      </c>
      <c r="G2599" s="54">
        <f t="shared" si="300"/>
        <v>26466</v>
      </c>
      <c r="H2599" s="25">
        <v>304044</v>
      </c>
      <c r="I2599" s="25" t="s">
        <v>3976</v>
      </c>
      <c r="J2599" s="25">
        <v>1</v>
      </c>
      <c r="K2599" s="25">
        <v>1</v>
      </c>
      <c r="L2599" s="25">
        <f t="shared" si="301"/>
        <v>0</v>
      </c>
      <c r="M2599" s="25" t="s">
        <v>3541</v>
      </c>
      <c r="N2599" s="45">
        <v>45913</v>
      </c>
      <c r="O2599" s="54">
        <v>38095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02"/>
        <v>2</v>
      </c>
      <c r="Z2599" s="25" t="str">
        <f t="shared" si="303"/>
        <v>Saturday</v>
      </c>
      <c r="AA2599" s="25" t="str">
        <f t="shared" si="304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hidden="1" x14ac:dyDescent="0.25">
      <c r="A2600" s="25">
        <f t="shared" si="298"/>
        <v>2599</v>
      </c>
      <c r="B2600" s="25" t="s">
        <v>3440</v>
      </c>
      <c r="C2600" s="45">
        <v>45905</v>
      </c>
      <c r="D2600" s="45">
        <v>45910</v>
      </c>
      <c r="E2600" s="8">
        <v>205.1</v>
      </c>
      <c r="F2600" s="8">
        <f t="shared" si="299"/>
        <v>18048.8</v>
      </c>
      <c r="G2600" s="54">
        <f t="shared" si="300"/>
        <v>18048.8</v>
      </c>
      <c r="H2600" s="25">
        <v>305210</v>
      </c>
      <c r="I2600" s="25" t="s">
        <v>3977</v>
      </c>
      <c r="J2600" s="25">
        <v>1</v>
      </c>
      <c r="K2600" s="25">
        <v>1</v>
      </c>
      <c r="L2600" s="25">
        <f t="shared" si="301"/>
        <v>0</v>
      </c>
      <c r="M2600" s="25" t="s">
        <v>3539</v>
      </c>
      <c r="N2600" s="45">
        <v>45913</v>
      </c>
      <c r="O2600" s="54">
        <v>27835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02"/>
        <v>2</v>
      </c>
      <c r="Z2600" s="25" t="str">
        <f t="shared" si="303"/>
        <v>Saturday</v>
      </c>
      <c r="AA2600" s="25" t="str">
        <f t="shared" si="304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hidden="1" x14ac:dyDescent="0.25">
      <c r="A2601" s="25">
        <f t="shared" si="298"/>
        <v>2600</v>
      </c>
      <c r="B2601" s="25" t="s">
        <v>3440</v>
      </c>
      <c r="C2601" s="45">
        <v>45905</v>
      </c>
      <c r="D2601" s="45">
        <v>45910</v>
      </c>
      <c r="E2601" s="8">
        <v>185.5</v>
      </c>
      <c r="F2601" s="8">
        <f t="shared" si="299"/>
        <v>16324</v>
      </c>
      <c r="G2601" s="54">
        <f t="shared" si="300"/>
        <v>16324</v>
      </c>
      <c r="H2601" s="25">
        <v>308110</v>
      </c>
      <c r="I2601" s="25" t="s">
        <v>3978</v>
      </c>
      <c r="J2601" s="25">
        <v>1</v>
      </c>
      <c r="K2601" s="25">
        <v>1</v>
      </c>
      <c r="L2601" s="25">
        <f t="shared" si="301"/>
        <v>0</v>
      </c>
      <c r="M2601" s="25" t="s">
        <v>3541</v>
      </c>
      <c r="N2601" s="45">
        <v>45913</v>
      </c>
      <c r="O2601" s="54">
        <v>25175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02"/>
        <v>2</v>
      </c>
      <c r="Z2601" s="25" t="str">
        <f t="shared" si="303"/>
        <v>Saturday</v>
      </c>
      <c r="AA2601" s="25" t="str">
        <f t="shared" si="304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hidden="1" x14ac:dyDescent="0.25">
      <c r="A2602" s="25">
        <f t="shared" si="298"/>
        <v>2601</v>
      </c>
      <c r="B2602" s="25" t="s">
        <v>3440</v>
      </c>
      <c r="C2602" s="45">
        <v>45905</v>
      </c>
      <c r="D2602" s="45">
        <v>45910</v>
      </c>
      <c r="E2602" s="8">
        <v>259</v>
      </c>
      <c r="F2602" s="8">
        <f t="shared" si="299"/>
        <v>22792</v>
      </c>
      <c r="G2602" s="54">
        <f t="shared" si="300"/>
        <v>22792</v>
      </c>
      <c r="H2602" s="25">
        <v>309816</v>
      </c>
      <c r="I2602" s="25" t="s">
        <v>3979</v>
      </c>
      <c r="J2602" s="25">
        <v>1</v>
      </c>
      <c r="K2602" s="25">
        <v>1</v>
      </c>
      <c r="L2602" s="25">
        <f t="shared" si="301"/>
        <v>0</v>
      </c>
      <c r="M2602" s="25" t="s">
        <v>3460</v>
      </c>
      <c r="N2602" s="45">
        <v>45911</v>
      </c>
      <c r="O2602" s="54">
        <v>35150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02"/>
        <v/>
      </c>
      <c r="Z2602" s="25" t="str">
        <f t="shared" si="303"/>
        <v>Thursday</v>
      </c>
      <c r="AA2602" s="25" t="str">
        <f t="shared" si="304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hidden="1" x14ac:dyDescent="0.25">
      <c r="A2603" s="25">
        <f t="shared" si="298"/>
        <v>2602</v>
      </c>
      <c r="B2603" s="25" t="s">
        <v>3440</v>
      </c>
      <c r="C2603" s="45">
        <v>45905</v>
      </c>
      <c r="D2603" s="45">
        <v>45910</v>
      </c>
      <c r="E2603" s="8">
        <v>165.9</v>
      </c>
      <c r="F2603" s="8">
        <f t="shared" si="299"/>
        <v>14599.2</v>
      </c>
      <c r="G2603" s="54">
        <f t="shared" si="300"/>
        <v>14599.2</v>
      </c>
      <c r="H2603" s="25">
        <v>310916</v>
      </c>
      <c r="I2603" s="25" t="s">
        <v>3980</v>
      </c>
      <c r="J2603" s="25">
        <v>1</v>
      </c>
      <c r="K2603" s="25">
        <v>1</v>
      </c>
      <c r="L2603" s="25">
        <f t="shared" si="301"/>
        <v>0</v>
      </c>
      <c r="M2603" s="25" t="s">
        <v>3541</v>
      </c>
      <c r="N2603" s="45">
        <v>45913</v>
      </c>
      <c r="O2603" s="54">
        <v>22515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02"/>
        <v>2</v>
      </c>
      <c r="Z2603" s="25" t="str">
        <f t="shared" si="303"/>
        <v>Saturday</v>
      </c>
      <c r="AA2603" s="25" t="str">
        <f t="shared" si="304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hidden="1" x14ac:dyDescent="0.25">
      <c r="A2604" s="25">
        <f t="shared" si="298"/>
        <v>2603</v>
      </c>
      <c r="B2604" s="25" t="s">
        <v>3440</v>
      </c>
      <c r="C2604" s="45">
        <v>45905</v>
      </c>
      <c r="D2604" s="45">
        <v>45910</v>
      </c>
      <c r="E2604" s="8">
        <v>297</v>
      </c>
      <c r="F2604" s="8">
        <f t="shared" si="299"/>
        <v>26136</v>
      </c>
      <c r="G2604" s="54">
        <f t="shared" si="300"/>
        <v>26136</v>
      </c>
      <c r="H2604" s="25">
        <v>310944</v>
      </c>
      <c r="I2604" s="25" t="s">
        <v>3981</v>
      </c>
      <c r="J2604" s="25">
        <v>1</v>
      </c>
      <c r="K2604" s="25">
        <v>1</v>
      </c>
      <c r="L2604" s="25">
        <f t="shared" si="301"/>
        <v>0</v>
      </c>
      <c r="M2604" s="25" t="s">
        <v>3460</v>
      </c>
      <c r="N2604" s="45">
        <v>45911</v>
      </c>
      <c r="O2604" s="54">
        <v>37620</v>
      </c>
      <c r="P2604" s="25" t="s">
        <v>214</v>
      </c>
      <c r="Q2604" s="25" t="s">
        <v>1131</v>
      </c>
      <c r="R2604" s="25" t="s">
        <v>1131</v>
      </c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02"/>
        <v/>
      </c>
      <c r="Z2604" s="25" t="str">
        <f t="shared" si="303"/>
        <v>Thursday</v>
      </c>
      <c r="AA2604" s="25" t="str">
        <f t="shared" si="304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hidden="1" x14ac:dyDescent="0.25">
      <c r="A2605" s="25">
        <f t="shared" si="298"/>
        <v>2604</v>
      </c>
      <c r="B2605" s="25" t="s">
        <v>3440</v>
      </c>
      <c r="C2605" s="45">
        <v>45905</v>
      </c>
      <c r="D2605" s="45">
        <v>45910</v>
      </c>
      <c r="E2605" s="8">
        <v>141.4</v>
      </c>
      <c r="F2605" s="8">
        <f t="shared" si="299"/>
        <v>12443.2</v>
      </c>
      <c r="G2605" s="54">
        <f t="shared" si="300"/>
        <v>12443.2</v>
      </c>
      <c r="H2605" s="25">
        <v>320007</v>
      </c>
      <c r="I2605" s="25" t="s">
        <v>3982</v>
      </c>
      <c r="J2605" s="25">
        <v>1</v>
      </c>
      <c r="K2605" s="25">
        <v>1</v>
      </c>
      <c r="L2605" s="25">
        <f t="shared" si="301"/>
        <v>0</v>
      </c>
      <c r="M2605" s="25" t="s">
        <v>3608</v>
      </c>
      <c r="N2605" s="45">
        <v>45917</v>
      </c>
      <c r="O2605" s="54">
        <v>29744.5</v>
      </c>
      <c r="P2605" s="25" t="s">
        <v>31</v>
      </c>
      <c r="Q2605" s="25"/>
      <c r="R2605" s="25"/>
      <c r="S2605" s="3">
        <v>4</v>
      </c>
      <c r="T2605" s="55"/>
      <c r="U2605" s="25" t="s">
        <v>19</v>
      </c>
      <c r="V2605" s="25" t="str">
        <f>VLOOKUP(P2605,'Customer List'!B:C,2,)</f>
        <v>Delhi</v>
      </c>
      <c r="W2605" s="56"/>
      <c r="X2605" s="45"/>
      <c r="Y2605" s="25" t="str">
        <f t="shared" si="302"/>
        <v/>
      </c>
      <c r="Z2605" s="25" t="str">
        <f t="shared" si="303"/>
        <v>Wednesday</v>
      </c>
      <c r="AA2605" s="25" t="str">
        <f t="shared" si="304"/>
        <v/>
      </c>
      <c r="AB2605" s="25" t="str">
        <f>VLOOKUP(U2605,'Currency Sheet'!A:C,3,)</f>
        <v>DOLLAR</v>
      </c>
      <c r="AC2605" s="67" t="str">
        <f>VLOOKUP(P2605,'Customer List'!B:D,3,)</f>
        <v>Local</v>
      </c>
    </row>
    <row r="2606" spans="1:29" hidden="1" x14ac:dyDescent="0.25">
      <c r="A2606" s="25">
        <f t="shared" si="298"/>
        <v>2605</v>
      </c>
      <c r="B2606" s="25" t="s">
        <v>3440</v>
      </c>
      <c r="C2606" s="45">
        <v>45905</v>
      </c>
      <c r="D2606" s="45">
        <v>45910</v>
      </c>
      <c r="E2606" s="8">
        <v>313.5</v>
      </c>
      <c r="F2606" s="8">
        <f t="shared" si="299"/>
        <v>27588</v>
      </c>
      <c r="G2606" s="54">
        <f t="shared" si="300"/>
        <v>27588</v>
      </c>
      <c r="H2606" s="25">
        <v>323034</v>
      </c>
      <c r="I2606" s="25" t="s">
        <v>3983</v>
      </c>
      <c r="J2606" s="25">
        <v>1</v>
      </c>
      <c r="K2606" s="25">
        <v>1</v>
      </c>
      <c r="L2606" s="25">
        <f t="shared" si="301"/>
        <v>0</v>
      </c>
      <c r="M2606" s="25" t="s">
        <v>3539</v>
      </c>
      <c r="N2606" s="45">
        <v>45913</v>
      </c>
      <c r="O2606" s="54">
        <v>39710</v>
      </c>
      <c r="P2606" s="25" t="s">
        <v>618</v>
      </c>
      <c r="Q2606" s="25">
        <v>58155620725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Bhuvneshwar</v>
      </c>
      <c r="W2606" s="56"/>
      <c r="X2606" s="45">
        <v>45915</v>
      </c>
      <c r="Y2606" s="25">
        <f t="shared" si="302"/>
        <v>2</v>
      </c>
      <c r="Z2606" s="25" t="str">
        <f t="shared" si="303"/>
        <v>Saturday</v>
      </c>
      <c r="AA2606" s="25" t="str">
        <f t="shared" si="304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hidden="1" x14ac:dyDescent="0.25">
      <c r="A2607" s="25">
        <f t="shared" si="298"/>
        <v>2606</v>
      </c>
      <c r="B2607" s="25" t="s">
        <v>3440</v>
      </c>
      <c r="C2607" s="45">
        <v>45905</v>
      </c>
      <c r="D2607" s="45">
        <v>45910</v>
      </c>
      <c r="E2607" s="8">
        <v>164.5</v>
      </c>
      <c r="F2607" s="8">
        <f t="shared" si="299"/>
        <v>14476</v>
      </c>
      <c r="G2607" s="54">
        <f t="shared" si="300"/>
        <v>14476</v>
      </c>
      <c r="H2607" s="25">
        <v>324004</v>
      </c>
      <c r="I2607" s="25" t="s">
        <v>3984</v>
      </c>
      <c r="J2607" s="25">
        <v>1</v>
      </c>
      <c r="K2607" s="25">
        <v>1</v>
      </c>
      <c r="L2607" s="25">
        <f t="shared" si="301"/>
        <v>0</v>
      </c>
      <c r="M2607" s="25" t="s">
        <v>3532</v>
      </c>
      <c r="N2607" s="45">
        <v>45913</v>
      </c>
      <c r="O2607" s="54">
        <v>25498</v>
      </c>
      <c r="P2607" s="25" t="s">
        <v>631</v>
      </c>
      <c r="Q2607" s="25">
        <v>58155620983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Telangana</v>
      </c>
      <c r="W2607" s="56"/>
      <c r="X2607" s="45">
        <v>45915</v>
      </c>
      <c r="Y2607" s="25">
        <f t="shared" si="302"/>
        <v>2</v>
      </c>
      <c r="Z2607" s="25" t="str">
        <f t="shared" si="303"/>
        <v>Saturday</v>
      </c>
      <c r="AA2607" s="25" t="str">
        <f t="shared" si="304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hidden="1" x14ac:dyDescent="0.25">
      <c r="A2608" s="25">
        <f t="shared" si="298"/>
        <v>2607</v>
      </c>
      <c r="B2608" s="25" t="s">
        <v>3440</v>
      </c>
      <c r="C2608" s="45">
        <v>45905</v>
      </c>
      <c r="D2608" s="45">
        <v>45910</v>
      </c>
      <c r="E2608" s="8">
        <v>267.39999999999998</v>
      </c>
      <c r="F2608" s="8">
        <f t="shared" si="299"/>
        <v>23531.199999999997</v>
      </c>
      <c r="G2608" s="54">
        <f t="shared" si="300"/>
        <v>23531.199999999997</v>
      </c>
      <c r="H2608" s="25">
        <v>329918</v>
      </c>
      <c r="I2608" s="25" t="s">
        <v>3985</v>
      </c>
      <c r="J2608" s="25">
        <v>1</v>
      </c>
      <c r="K2608" s="25">
        <v>1</v>
      </c>
      <c r="L2608" s="25">
        <f t="shared" si="301"/>
        <v>0</v>
      </c>
      <c r="M2608" s="25" t="s">
        <v>3530</v>
      </c>
      <c r="N2608" s="45">
        <v>45913</v>
      </c>
      <c r="O2608" s="54">
        <v>35526</v>
      </c>
      <c r="P2608" s="25" t="s">
        <v>893</v>
      </c>
      <c r="Q2608" s="25">
        <v>58155620762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Banglore</v>
      </c>
      <c r="W2608" s="56"/>
      <c r="X2608" s="45">
        <v>45915</v>
      </c>
      <c r="Y2608" s="25">
        <f t="shared" si="302"/>
        <v>2</v>
      </c>
      <c r="Z2608" s="25" t="str">
        <f t="shared" si="303"/>
        <v>Saturday</v>
      </c>
      <c r="AA2608" s="25" t="str">
        <f t="shared" si="304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hidden="1" x14ac:dyDescent="0.25">
      <c r="A2609" s="25">
        <f t="shared" si="298"/>
        <v>2608</v>
      </c>
      <c r="B2609" s="25" t="s">
        <v>3440</v>
      </c>
      <c r="C2609" s="45">
        <v>45905</v>
      </c>
      <c r="D2609" s="45">
        <v>45910</v>
      </c>
      <c r="E2609" s="8">
        <v>334.5</v>
      </c>
      <c r="F2609" s="8">
        <f t="shared" si="299"/>
        <v>29436</v>
      </c>
      <c r="G2609" s="54">
        <f t="shared" si="300"/>
        <v>29436</v>
      </c>
      <c r="H2609" s="25">
        <v>329930</v>
      </c>
      <c r="I2609" s="25" t="s">
        <v>3770</v>
      </c>
      <c r="J2609" s="25">
        <v>1</v>
      </c>
      <c r="K2609" s="25">
        <v>1</v>
      </c>
      <c r="L2609" s="25">
        <f t="shared" si="301"/>
        <v>0</v>
      </c>
      <c r="M2609" s="25" t="s">
        <v>3460</v>
      </c>
      <c r="N2609" s="45">
        <v>45911</v>
      </c>
      <c r="O2609" s="54">
        <v>42370</v>
      </c>
      <c r="P2609" s="25" t="s">
        <v>214</v>
      </c>
      <c r="Q2609" s="25" t="s">
        <v>1131</v>
      </c>
      <c r="R2609" s="25" t="s">
        <v>1131</v>
      </c>
      <c r="S2609" s="3">
        <v>4</v>
      </c>
      <c r="T2609" s="55"/>
      <c r="U2609" s="25" t="s">
        <v>19</v>
      </c>
      <c r="V2609" s="25" t="str">
        <f>VLOOKUP(P2609,'Customer List'!B:C,2,)</f>
        <v>Delhi</v>
      </c>
      <c r="W2609" s="56"/>
      <c r="X2609" s="45"/>
      <c r="Y2609" s="25" t="str">
        <f t="shared" si="302"/>
        <v/>
      </c>
      <c r="Z2609" s="25" t="str">
        <f t="shared" si="303"/>
        <v>Thursday</v>
      </c>
      <c r="AA2609" s="25" t="str">
        <f t="shared" si="304"/>
        <v/>
      </c>
      <c r="AB2609" s="25" t="str">
        <f>VLOOKUP(U2609,'Currency Sheet'!A:C,3,)</f>
        <v>DOLLAR</v>
      </c>
      <c r="AC2609" s="67" t="str">
        <f>VLOOKUP(P2609,'Customer List'!B:D,3,)</f>
        <v>Local</v>
      </c>
    </row>
    <row r="2610" spans="1:29" hidden="1" x14ac:dyDescent="0.25">
      <c r="A2610" s="25">
        <f t="shared" si="298"/>
        <v>2609</v>
      </c>
      <c r="B2610" s="25" t="s">
        <v>3440</v>
      </c>
      <c r="C2610" s="45">
        <v>45905</v>
      </c>
      <c r="D2610" s="45">
        <v>45910</v>
      </c>
      <c r="E2610" s="8">
        <v>301.5</v>
      </c>
      <c r="F2610" s="8">
        <f t="shared" si="299"/>
        <v>26532</v>
      </c>
      <c r="G2610" s="54">
        <f t="shared" si="300"/>
        <v>26532</v>
      </c>
      <c r="H2610" s="25">
        <v>329932</v>
      </c>
      <c r="I2610" s="25" t="s">
        <v>3811</v>
      </c>
      <c r="J2610" s="25">
        <v>1</v>
      </c>
      <c r="K2610" s="25">
        <v>1</v>
      </c>
      <c r="L2610" s="25">
        <f t="shared" si="301"/>
        <v>0</v>
      </c>
      <c r="M2610" s="25" t="s">
        <v>3539</v>
      </c>
      <c r="N2610" s="45">
        <v>45913</v>
      </c>
      <c r="O2610" s="54">
        <v>38190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02"/>
        <v>2</v>
      </c>
      <c r="Z2610" s="25" t="str">
        <f t="shared" si="303"/>
        <v>Saturday</v>
      </c>
      <c r="AA2610" s="25" t="str">
        <f t="shared" si="304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hidden="1" x14ac:dyDescent="0.25">
      <c r="A2611" s="25">
        <f t="shared" si="298"/>
        <v>2610</v>
      </c>
      <c r="B2611" s="25" t="s">
        <v>3440</v>
      </c>
      <c r="C2611" s="45">
        <v>45905</v>
      </c>
      <c r="D2611" s="45">
        <v>45910</v>
      </c>
      <c r="E2611" s="8">
        <v>254.8</v>
      </c>
      <c r="F2611" s="8">
        <f t="shared" si="299"/>
        <v>22422.400000000001</v>
      </c>
      <c r="G2611" s="54">
        <f t="shared" si="300"/>
        <v>22422.400000000001</v>
      </c>
      <c r="H2611" s="25">
        <v>330116</v>
      </c>
      <c r="I2611" s="25" t="s">
        <v>3986</v>
      </c>
      <c r="J2611" s="25">
        <v>1</v>
      </c>
      <c r="K2611" s="25">
        <v>1</v>
      </c>
      <c r="L2611" s="25">
        <f t="shared" si="301"/>
        <v>0</v>
      </c>
      <c r="M2611" s="25" t="s">
        <v>3539</v>
      </c>
      <c r="N2611" s="45">
        <v>45913</v>
      </c>
      <c r="O2611" s="54">
        <v>34580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02"/>
        <v>2</v>
      </c>
      <c r="Z2611" s="25" t="str">
        <f t="shared" si="303"/>
        <v>Saturday</v>
      </c>
      <c r="AA2611" s="25" t="str">
        <f t="shared" si="304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hidden="1" x14ac:dyDescent="0.25">
      <c r="A2612" s="25">
        <f t="shared" si="298"/>
        <v>2611</v>
      </c>
      <c r="B2612" s="25" t="s">
        <v>3440</v>
      </c>
      <c r="C2612" s="45">
        <v>45905</v>
      </c>
      <c r="D2612" s="45">
        <v>45910</v>
      </c>
      <c r="E2612" s="8">
        <v>285</v>
      </c>
      <c r="F2612" s="8">
        <f t="shared" si="299"/>
        <v>25080</v>
      </c>
      <c r="G2612" s="54">
        <f t="shared" si="300"/>
        <v>25080</v>
      </c>
      <c r="H2612" s="25">
        <v>333628</v>
      </c>
      <c r="I2612" s="25" t="s">
        <v>3987</v>
      </c>
      <c r="J2612" s="25">
        <v>1</v>
      </c>
      <c r="K2612" s="25">
        <v>1</v>
      </c>
      <c r="L2612" s="25">
        <f t="shared" si="301"/>
        <v>0</v>
      </c>
      <c r="M2612" s="25" t="s">
        <v>3539</v>
      </c>
      <c r="N2612" s="45">
        <v>45913</v>
      </c>
      <c r="O2612" s="54">
        <v>36100</v>
      </c>
      <c r="P2612" s="25" t="s">
        <v>618</v>
      </c>
      <c r="Q2612" s="25">
        <v>58155620725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Bhuvneshwar</v>
      </c>
      <c r="W2612" s="56"/>
      <c r="X2612" s="45">
        <v>45915</v>
      </c>
      <c r="Y2612" s="25">
        <f t="shared" si="302"/>
        <v>2</v>
      </c>
      <c r="Z2612" s="25" t="str">
        <f t="shared" si="303"/>
        <v>Saturday</v>
      </c>
      <c r="AA2612" s="25" t="str">
        <f t="shared" si="304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hidden="1" x14ac:dyDescent="0.25">
      <c r="A2613" s="25">
        <f t="shared" ref="A2613:A2676" si="305">A2612+1</f>
        <v>2612</v>
      </c>
      <c r="B2613" s="25" t="s">
        <v>3440</v>
      </c>
      <c r="C2613" s="45">
        <v>45905</v>
      </c>
      <c r="D2613" s="45">
        <v>45910</v>
      </c>
      <c r="E2613" s="8">
        <v>70.7</v>
      </c>
      <c r="F2613" s="8">
        <f t="shared" ref="F2613:F2676" si="306">IF(AB2613="DOLLAR",E2613*88,E2613)</f>
        <v>6221.6</v>
      </c>
      <c r="G2613" s="54">
        <f t="shared" ref="G2613:G2676" si="307">F2613*J2613</f>
        <v>6221.6</v>
      </c>
      <c r="H2613" s="25">
        <v>334103</v>
      </c>
      <c r="I2613" s="25" t="s">
        <v>3988</v>
      </c>
      <c r="J2613" s="25">
        <v>1</v>
      </c>
      <c r="K2613" s="25">
        <v>1</v>
      </c>
      <c r="L2613" s="25">
        <f t="shared" ref="L2613:L2676" si="308">J2613-K2613</f>
        <v>0</v>
      </c>
      <c r="M2613" s="25" t="s">
        <v>3461</v>
      </c>
      <c r="N2613" s="45">
        <v>45911</v>
      </c>
      <c r="O2613" s="54">
        <v>9595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02"/>
        <v/>
      </c>
      <c r="Z2613" s="25" t="str">
        <f t="shared" si="303"/>
        <v>Thursday</v>
      </c>
      <c r="AA2613" s="25" t="str">
        <f t="shared" si="304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hidden="1" x14ac:dyDescent="0.25">
      <c r="A2614" s="25">
        <f t="shared" si="305"/>
        <v>2613</v>
      </c>
      <c r="B2614" s="25" t="s">
        <v>3440</v>
      </c>
      <c r="C2614" s="45">
        <v>45905</v>
      </c>
      <c r="D2614" s="45">
        <v>45910</v>
      </c>
      <c r="E2614" s="8">
        <v>304.5</v>
      </c>
      <c r="F2614" s="8">
        <f t="shared" si="306"/>
        <v>26796</v>
      </c>
      <c r="G2614" s="54">
        <f t="shared" si="307"/>
        <v>26796</v>
      </c>
      <c r="H2614" s="25">
        <v>344836</v>
      </c>
      <c r="I2614" s="25" t="s">
        <v>3989</v>
      </c>
      <c r="J2614" s="25">
        <v>1</v>
      </c>
      <c r="K2614" s="25">
        <v>1</v>
      </c>
      <c r="L2614" s="25">
        <f t="shared" si="308"/>
        <v>0</v>
      </c>
      <c r="M2614" s="25" t="s">
        <v>3530</v>
      </c>
      <c r="N2614" s="45">
        <v>45913</v>
      </c>
      <c r="O2614" s="54">
        <v>37758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ref="Y2614:Y2677" si="309">IF(X2614="", "", X2614-N2614)</f>
        <v>2</v>
      </c>
      <c r="Z2614" s="25" t="str">
        <f t="shared" ref="Z2614:Z2677" si="310">IF(N2614="", "", TEXT(N2614, "dddd"))</f>
        <v>Saturday</v>
      </c>
      <c r="AA2614" s="25" t="str">
        <f t="shared" ref="AA2614:AA2677" si="311">IF(X2614="", "", TEXT(X2614, "dddd"))</f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hidden="1" x14ac:dyDescent="0.25">
      <c r="A2615" s="25">
        <f t="shared" si="305"/>
        <v>2614</v>
      </c>
      <c r="B2615" s="25" t="s">
        <v>3440</v>
      </c>
      <c r="C2615" s="45">
        <v>45905</v>
      </c>
      <c r="D2615" s="45">
        <v>45910</v>
      </c>
      <c r="E2615" s="8">
        <v>267.39999999999998</v>
      </c>
      <c r="F2615" s="8">
        <f t="shared" si="306"/>
        <v>23531.199999999997</v>
      </c>
      <c r="G2615" s="54">
        <f t="shared" si="307"/>
        <v>23531.199999999997</v>
      </c>
      <c r="H2615" s="25">
        <v>345016</v>
      </c>
      <c r="I2615" s="25" t="s">
        <v>3990</v>
      </c>
      <c r="J2615" s="25">
        <v>1</v>
      </c>
      <c r="K2615" s="25">
        <v>1</v>
      </c>
      <c r="L2615" s="25">
        <f t="shared" si="308"/>
        <v>0</v>
      </c>
      <c r="M2615" s="25" t="s">
        <v>3460</v>
      </c>
      <c r="N2615" s="45">
        <v>45911</v>
      </c>
      <c r="O2615" s="54">
        <v>36290</v>
      </c>
      <c r="P2615" s="25" t="s">
        <v>214</v>
      </c>
      <c r="Q2615" s="25" t="s">
        <v>1131</v>
      </c>
      <c r="R2615" s="25" t="s">
        <v>1131</v>
      </c>
      <c r="S2615" s="3">
        <v>4</v>
      </c>
      <c r="T2615" s="55"/>
      <c r="U2615" s="25" t="s">
        <v>19</v>
      </c>
      <c r="V2615" s="25" t="str">
        <f>VLOOKUP(P2615,'Customer List'!B:C,2,)</f>
        <v>Delhi</v>
      </c>
      <c r="W2615" s="56"/>
      <c r="X2615" s="45"/>
      <c r="Y2615" s="25" t="str">
        <f t="shared" si="309"/>
        <v/>
      </c>
      <c r="Z2615" s="25" t="str">
        <f t="shared" si="310"/>
        <v>Thursday</v>
      </c>
      <c r="AA2615" s="25" t="str">
        <f t="shared" si="311"/>
        <v/>
      </c>
      <c r="AB2615" s="25" t="str">
        <f>VLOOKUP(U2615,'Currency Sheet'!A:C,3,)</f>
        <v>DOLLAR</v>
      </c>
      <c r="AC2615" s="67" t="str">
        <f>VLOOKUP(P2615,'Customer List'!B:D,3,)</f>
        <v>Local</v>
      </c>
    </row>
    <row r="2616" spans="1:29" hidden="1" x14ac:dyDescent="0.25">
      <c r="A2616" s="25">
        <f t="shared" si="305"/>
        <v>2615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si="306"/>
        <v>27984</v>
      </c>
      <c r="G2616" s="54">
        <f t="shared" si="307"/>
        <v>27984</v>
      </c>
      <c r="H2616" s="25">
        <v>345030</v>
      </c>
      <c r="I2616" s="25" t="s">
        <v>3991</v>
      </c>
      <c r="J2616" s="25">
        <v>1</v>
      </c>
      <c r="K2616" s="25">
        <v>1</v>
      </c>
      <c r="L2616" s="25">
        <f t="shared" si="308"/>
        <v>0</v>
      </c>
      <c r="M2616" s="25" t="s">
        <v>3530</v>
      </c>
      <c r="N2616" s="45">
        <v>45913</v>
      </c>
      <c r="O2616" s="54">
        <v>39432</v>
      </c>
      <c r="P2616" s="25" t="s">
        <v>893</v>
      </c>
      <c r="Q2616" s="25">
        <v>58155620762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Banglore</v>
      </c>
      <c r="W2616" s="56"/>
      <c r="X2616" s="45">
        <v>45915</v>
      </c>
      <c r="Y2616" s="25">
        <f t="shared" si="309"/>
        <v>2</v>
      </c>
      <c r="Z2616" s="25" t="str">
        <f t="shared" si="310"/>
        <v>Saturday</v>
      </c>
      <c r="AA2616" s="25" t="str">
        <f t="shared" si="311"/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hidden="1" x14ac:dyDescent="0.25">
      <c r="A2617" s="25">
        <f t="shared" si="305"/>
        <v>2616</v>
      </c>
      <c r="B2617" s="25" t="s">
        <v>3440</v>
      </c>
      <c r="C2617" s="45">
        <v>45905</v>
      </c>
      <c r="D2617" s="45">
        <v>45910</v>
      </c>
      <c r="E2617" s="8">
        <v>318</v>
      </c>
      <c r="F2617" s="8">
        <f t="shared" si="306"/>
        <v>27984</v>
      </c>
      <c r="G2617" s="54">
        <f t="shared" si="307"/>
        <v>27984</v>
      </c>
      <c r="H2617" s="25">
        <v>345030</v>
      </c>
      <c r="I2617" s="25" t="s">
        <v>3991</v>
      </c>
      <c r="J2617" s="25">
        <v>1</v>
      </c>
      <c r="K2617" s="25">
        <v>1</v>
      </c>
      <c r="L2617" s="25">
        <f t="shared" si="308"/>
        <v>0</v>
      </c>
      <c r="M2617" s="25" t="s">
        <v>3545</v>
      </c>
      <c r="N2617" s="45">
        <v>45913</v>
      </c>
      <c r="O2617" s="54">
        <v>36252</v>
      </c>
      <c r="P2617" s="25" t="s">
        <v>243</v>
      </c>
      <c r="Q2617" s="25">
        <v>58155615103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Mumbai</v>
      </c>
      <c r="W2617" s="56"/>
      <c r="X2617" s="45">
        <v>45915</v>
      </c>
      <c r="Y2617" s="25">
        <f t="shared" si="309"/>
        <v>2</v>
      </c>
      <c r="Z2617" s="25" t="str">
        <f t="shared" si="310"/>
        <v>Saturday</v>
      </c>
      <c r="AA2617" s="25" t="str">
        <f t="shared" si="311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hidden="1" x14ac:dyDescent="0.25">
      <c r="A2618" s="25">
        <f t="shared" si="305"/>
        <v>2617</v>
      </c>
      <c r="B2618" s="25" t="s">
        <v>3440</v>
      </c>
      <c r="C2618" s="45">
        <v>45905</v>
      </c>
      <c r="D2618" s="45">
        <v>45910</v>
      </c>
      <c r="E2618" s="8">
        <v>72.8</v>
      </c>
      <c r="F2618" s="8">
        <f t="shared" si="306"/>
        <v>6406.4</v>
      </c>
      <c r="G2618" s="54">
        <f t="shared" si="307"/>
        <v>6406.4</v>
      </c>
      <c r="H2618" s="25">
        <v>349505</v>
      </c>
      <c r="I2618" s="25" t="s">
        <v>3992</v>
      </c>
      <c r="J2618" s="25">
        <v>1</v>
      </c>
      <c r="K2618" s="25">
        <v>1</v>
      </c>
      <c r="L2618" s="25">
        <f t="shared" si="308"/>
        <v>0</v>
      </c>
      <c r="M2618" s="25" t="s">
        <v>3552</v>
      </c>
      <c r="N2618" s="45">
        <v>45915</v>
      </c>
      <c r="O2618" s="54">
        <v>11284</v>
      </c>
      <c r="P2618" s="25" t="s">
        <v>225</v>
      </c>
      <c r="Q2618" s="25" t="s">
        <v>3567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Punjab</v>
      </c>
      <c r="W2618" s="56"/>
      <c r="X2618" s="45">
        <v>45917</v>
      </c>
      <c r="Y2618" s="25">
        <f t="shared" si="309"/>
        <v>2</v>
      </c>
      <c r="Z2618" s="25" t="str">
        <f t="shared" si="310"/>
        <v>Monday</v>
      </c>
      <c r="AA2618" s="25" t="str">
        <f t="shared" si="311"/>
        <v>Wednesday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hidden="1" x14ac:dyDescent="0.25">
      <c r="A2619" s="25">
        <f t="shared" si="305"/>
        <v>2618</v>
      </c>
      <c r="B2619" s="25" t="s">
        <v>3440</v>
      </c>
      <c r="C2619" s="45">
        <v>45905</v>
      </c>
      <c r="D2619" s="45">
        <v>45910</v>
      </c>
      <c r="E2619" s="8">
        <v>267.39999999999998</v>
      </c>
      <c r="F2619" s="8">
        <f t="shared" si="306"/>
        <v>23531.199999999997</v>
      </c>
      <c r="G2619" s="54">
        <f t="shared" si="307"/>
        <v>23531.199999999997</v>
      </c>
      <c r="H2619" s="25">
        <v>349914</v>
      </c>
      <c r="I2619" s="25" t="s">
        <v>3993</v>
      </c>
      <c r="J2619" s="25">
        <v>1</v>
      </c>
      <c r="K2619" s="25">
        <v>1</v>
      </c>
      <c r="L2619" s="25">
        <f t="shared" si="308"/>
        <v>0</v>
      </c>
      <c r="M2619" s="25" t="s">
        <v>3541</v>
      </c>
      <c r="N2619" s="45">
        <v>45913</v>
      </c>
      <c r="O2619" s="54">
        <v>36290</v>
      </c>
      <c r="P2619" s="25" t="s">
        <v>618</v>
      </c>
      <c r="Q2619" s="25">
        <v>58155620725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Bhuvneshwar</v>
      </c>
      <c r="W2619" s="56"/>
      <c r="X2619" s="45">
        <v>45915</v>
      </c>
      <c r="Y2619" s="25">
        <f t="shared" si="309"/>
        <v>2</v>
      </c>
      <c r="Z2619" s="25" t="str">
        <f t="shared" si="310"/>
        <v>Saturday</v>
      </c>
      <c r="AA2619" s="25" t="str">
        <f t="shared" si="311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hidden="1" x14ac:dyDescent="0.25">
      <c r="A2620" s="25">
        <f t="shared" si="305"/>
        <v>2619</v>
      </c>
      <c r="B2620" s="25" t="s">
        <v>3440</v>
      </c>
      <c r="C2620" s="45">
        <v>45905</v>
      </c>
      <c r="D2620" s="45">
        <v>45910</v>
      </c>
      <c r="E2620" s="8">
        <v>86.8</v>
      </c>
      <c r="F2620" s="8">
        <f t="shared" si="306"/>
        <v>7638.4</v>
      </c>
      <c r="G2620" s="54">
        <f t="shared" si="307"/>
        <v>7638.4</v>
      </c>
      <c r="H2620" s="25">
        <v>351703</v>
      </c>
      <c r="I2620" s="25" t="s">
        <v>3994</v>
      </c>
      <c r="J2620" s="25">
        <v>1</v>
      </c>
      <c r="K2620" s="25">
        <v>1</v>
      </c>
      <c r="L2620" s="25">
        <f t="shared" si="308"/>
        <v>0</v>
      </c>
      <c r="M2620" s="25" t="s">
        <v>3548</v>
      </c>
      <c r="N2620" s="45">
        <v>45913</v>
      </c>
      <c r="O2620" s="54">
        <v>13454</v>
      </c>
      <c r="P2620" s="25" t="s">
        <v>631</v>
      </c>
      <c r="Q2620" s="25">
        <v>58155620983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Telangana</v>
      </c>
      <c r="W2620" s="56"/>
      <c r="X2620" s="45">
        <v>45915</v>
      </c>
      <c r="Y2620" s="25">
        <f t="shared" si="309"/>
        <v>2</v>
      </c>
      <c r="Z2620" s="25" t="str">
        <f t="shared" si="310"/>
        <v>Saturday</v>
      </c>
      <c r="AA2620" s="25" t="str">
        <f t="shared" si="311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hidden="1" x14ac:dyDescent="0.25">
      <c r="A2621" s="25">
        <f t="shared" si="305"/>
        <v>2620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06"/>
        <v>23531.199999999997</v>
      </c>
      <c r="G2621" s="54">
        <f t="shared" si="307"/>
        <v>23531.199999999997</v>
      </c>
      <c r="H2621" s="25">
        <v>354510</v>
      </c>
      <c r="I2621" s="25" t="s">
        <v>3995</v>
      </c>
      <c r="J2621" s="25">
        <v>1</v>
      </c>
      <c r="K2621" s="25">
        <v>1</v>
      </c>
      <c r="L2621" s="25">
        <f t="shared" si="308"/>
        <v>0</v>
      </c>
      <c r="M2621" s="25" t="s">
        <v>3634</v>
      </c>
      <c r="N2621" s="45">
        <v>45916</v>
      </c>
      <c r="O2621" s="54">
        <v>44407.5</v>
      </c>
      <c r="P2621" s="25" t="s">
        <v>3443</v>
      </c>
      <c r="Q2621" s="25" t="s">
        <v>637</v>
      </c>
      <c r="R2621" s="25" t="s">
        <v>638</v>
      </c>
      <c r="S2621" s="3">
        <v>4</v>
      </c>
      <c r="T2621" s="55"/>
      <c r="U2621" s="25" t="s">
        <v>19</v>
      </c>
      <c r="V2621" s="25" t="str">
        <f>VLOOKUP(P2621,'Customer List'!B:C,2,)</f>
        <v>DELHI</v>
      </c>
      <c r="W2621" s="56"/>
      <c r="X2621" s="45"/>
      <c r="Y2621" s="25" t="str">
        <f t="shared" si="309"/>
        <v/>
      </c>
      <c r="Z2621" s="25" t="str">
        <f t="shared" si="310"/>
        <v>Tuesday</v>
      </c>
      <c r="AA2621" s="25" t="str">
        <f t="shared" si="311"/>
        <v/>
      </c>
      <c r="AB2621" s="25" t="str">
        <f>VLOOKUP(U2621,'Currency Sheet'!A:C,3,)</f>
        <v>DOLLAR</v>
      </c>
      <c r="AC2621" s="67" t="str">
        <f>VLOOKUP(P2621,'Customer List'!B:D,3,)</f>
        <v>Local</v>
      </c>
    </row>
    <row r="2622" spans="1:29" hidden="1" x14ac:dyDescent="0.25">
      <c r="A2622" s="25">
        <f t="shared" si="305"/>
        <v>2621</v>
      </c>
      <c r="B2622" s="25" t="s">
        <v>3440</v>
      </c>
      <c r="C2622" s="45">
        <v>45905</v>
      </c>
      <c r="D2622" s="45">
        <v>45910</v>
      </c>
      <c r="E2622" s="8">
        <v>116.2</v>
      </c>
      <c r="F2622" s="8">
        <f t="shared" si="306"/>
        <v>10225.6</v>
      </c>
      <c r="G2622" s="54">
        <f t="shared" si="307"/>
        <v>10225.6</v>
      </c>
      <c r="H2622" s="25">
        <v>357408</v>
      </c>
      <c r="I2622" s="25" t="s">
        <v>3996</v>
      </c>
      <c r="J2622" s="25">
        <v>1</v>
      </c>
      <c r="K2622" s="25">
        <v>1</v>
      </c>
      <c r="L2622" s="25">
        <f t="shared" si="308"/>
        <v>0</v>
      </c>
      <c r="M2622" s="25" t="s">
        <v>3541</v>
      </c>
      <c r="N2622" s="45">
        <v>45913</v>
      </c>
      <c r="O2622" s="54">
        <v>15770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09"/>
        <v>2</v>
      </c>
      <c r="Z2622" s="25" t="str">
        <f t="shared" si="310"/>
        <v>Saturday</v>
      </c>
      <c r="AA2622" s="25" t="str">
        <f t="shared" si="311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hidden="1" x14ac:dyDescent="0.25">
      <c r="A2623" s="25">
        <f t="shared" si="305"/>
        <v>2622</v>
      </c>
      <c r="B2623" s="25" t="s">
        <v>3440</v>
      </c>
      <c r="C2623" s="45">
        <v>45905</v>
      </c>
      <c r="D2623" s="45">
        <v>45910</v>
      </c>
      <c r="E2623" s="8">
        <v>267.39999999999998</v>
      </c>
      <c r="F2623" s="8">
        <f t="shared" si="306"/>
        <v>23531.199999999997</v>
      </c>
      <c r="G2623" s="54">
        <f t="shared" si="307"/>
        <v>23531.199999999997</v>
      </c>
      <c r="H2623" s="25">
        <v>362578</v>
      </c>
      <c r="I2623" s="25" t="s">
        <v>3997</v>
      </c>
      <c r="J2623" s="25">
        <v>1</v>
      </c>
      <c r="K2623" s="25">
        <v>1</v>
      </c>
      <c r="L2623" s="25">
        <f t="shared" si="308"/>
        <v>0</v>
      </c>
      <c r="M2623" s="25" t="s">
        <v>3539</v>
      </c>
      <c r="N2623" s="45">
        <v>45913</v>
      </c>
      <c r="O2623" s="54">
        <v>36290</v>
      </c>
      <c r="P2623" s="25" t="s">
        <v>618</v>
      </c>
      <c r="Q2623" s="25">
        <v>58155620725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Bhuvneshwar</v>
      </c>
      <c r="W2623" s="56"/>
      <c r="X2623" s="45">
        <v>45915</v>
      </c>
      <c r="Y2623" s="25">
        <f t="shared" si="309"/>
        <v>2</v>
      </c>
      <c r="Z2623" s="25" t="str">
        <f t="shared" si="310"/>
        <v>Saturday</v>
      </c>
      <c r="AA2623" s="25" t="str">
        <f t="shared" si="311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hidden="1" x14ac:dyDescent="0.25">
      <c r="A2624" s="25">
        <f t="shared" si="305"/>
        <v>2623</v>
      </c>
      <c r="B2624" s="25" t="s">
        <v>3440</v>
      </c>
      <c r="C2624" s="45">
        <v>45905</v>
      </c>
      <c r="D2624" s="45">
        <v>45910</v>
      </c>
      <c r="E2624" s="8">
        <v>111.3</v>
      </c>
      <c r="F2624" s="8">
        <f t="shared" si="306"/>
        <v>9794.4</v>
      </c>
      <c r="G2624" s="54">
        <f t="shared" si="307"/>
        <v>9794.4</v>
      </c>
      <c r="H2624" s="25">
        <v>369307</v>
      </c>
      <c r="I2624" s="25" t="s">
        <v>3998</v>
      </c>
      <c r="J2624" s="25">
        <v>1</v>
      </c>
      <c r="K2624" s="25">
        <v>1</v>
      </c>
      <c r="L2624" s="25">
        <f t="shared" si="308"/>
        <v>0</v>
      </c>
      <c r="M2624" s="25" t="s">
        <v>3532</v>
      </c>
      <c r="N2624" s="45">
        <v>45913</v>
      </c>
      <c r="O2624" s="54">
        <v>17252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09"/>
        <v>2</v>
      </c>
      <c r="Z2624" s="25" t="str">
        <f t="shared" si="310"/>
        <v>Saturday</v>
      </c>
      <c r="AA2624" s="25" t="str">
        <f t="shared" si="311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hidden="1" x14ac:dyDescent="0.25">
      <c r="A2625" s="25">
        <f t="shared" si="305"/>
        <v>2624</v>
      </c>
      <c r="B2625" s="25" t="s">
        <v>3440</v>
      </c>
      <c r="C2625" s="45">
        <v>45905</v>
      </c>
      <c r="D2625" s="45">
        <v>45910</v>
      </c>
      <c r="E2625" s="8">
        <v>275.10000000000002</v>
      </c>
      <c r="F2625" s="8">
        <f t="shared" si="306"/>
        <v>24208.800000000003</v>
      </c>
      <c r="G2625" s="54">
        <f t="shared" si="307"/>
        <v>24208.800000000003</v>
      </c>
      <c r="H2625" s="25">
        <v>369308</v>
      </c>
      <c r="I2625" s="25" t="s">
        <v>3999</v>
      </c>
      <c r="J2625" s="25">
        <v>1</v>
      </c>
      <c r="K2625" s="25">
        <v>1</v>
      </c>
      <c r="L2625" s="25">
        <f t="shared" si="308"/>
        <v>0</v>
      </c>
      <c r="M2625" s="25" t="s">
        <v>3532</v>
      </c>
      <c r="N2625" s="45">
        <v>45913</v>
      </c>
      <c r="O2625" s="54">
        <v>42641</v>
      </c>
      <c r="P2625" s="25" t="s">
        <v>631</v>
      </c>
      <c r="Q2625" s="25">
        <v>58155620983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Telangana</v>
      </c>
      <c r="W2625" s="56"/>
      <c r="X2625" s="45">
        <v>45915</v>
      </c>
      <c r="Y2625" s="25">
        <f t="shared" si="309"/>
        <v>2</v>
      </c>
      <c r="Z2625" s="25" t="str">
        <f t="shared" si="310"/>
        <v>Saturday</v>
      </c>
      <c r="AA2625" s="25" t="str">
        <f t="shared" si="311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hidden="1" x14ac:dyDescent="0.25">
      <c r="A2626" s="25">
        <f t="shared" si="305"/>
        <v>2625</v>
      </c>
      <c r="B2626" s="25" t="s">
        <v>3440</v>
      </c>
      <c r="C2626" s="45">
        <v>45905</v>
      </c>
      <c r="D2626" s="45">
        <v>45910</v>
      </c>
      <c r="E2626" s="8">
        <v>326.25</v>
      </c>
      <c r="F2626" s="8">
        <f t="shared" si="306"/>
        <v>28710</v>
      </c>
      <c r="G2626" s="54">
        <f t="shared" si="307"/>
        <v>28710</v>
      </c>
      <c r="H2626" s="25">
        <v>369624</v>
      </c>
      <c r="I2626" s="25" t="s">
        <v>4000</v>
      </c>
      <c r="J2626" s="25">
        <v>1</v>
      </c>
      <c r="K2626" s="25">
        <v>1</v>
      </c>
      <c r="L2626" s="25">
        <f t="shared" si="308"/>
        <v>0</v>
      </c>
      <c r="M2626" s="25" t="s">
        <v>3639</v>
      </c>
      <c r="N2626" s="45">
        <v>45918</v>
      </c>
      <c r="O2626" s="54">
        <v>43826.25</v>
      </c>
      <c r="P2626" s="25" t="s">
        <v>3444</v>
      </c>
      <c r="Q2626" s="25" t="s">
        <v>1131</v>
      </c>
      <c r="R2626" s="25" t="s">
        <v>1131</v>
      </c>
      <c r="S2626" s="3">
        <v>4</v>
      </c>
      <c r="T2626" s="55"/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09"/>
        <v/>
      </c>
      <c r="Z2626" s="25" t="str">
        <f t="shared" si="310"/>
        <v>Thursday</v>
      </c>
      <c r="AA2626" s="25" t="str">
        <f t="shared" si="311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hidden="1" x14ac:dyDescent="0.25">
      <c r="A2627" s="25">
        <f t="shared" si="305"/>
        <v>2626</v>
      </c>
      <c r="B2627" s="25" t="s">
        <v>3440</v>
      </c>
      <c r="C2627" s="45">
        <v>45905</v>
      </c>
      <c r="D2627" s="45">
        <v>45910</v>
      </c>
      <c r="E2627" s="8">
        <v>234.5</v>
      </c>
      <c r="F2627" s="8">
        <f t="shared" si="306"/>
        <v>20636</v>
      </c>
      <c r="G2627" s="54">
        <f t="shared" si="307"/>
        <v>20636</v>
      </c>
      <c r="H2627" s="25">
        <v>372208</v>
      </c>
      <c r="I2627" s="25" t="s">
        <v>4001</v>
      </c>
      <c r="J2627" s="25">
        <v>1</v>
      </c>
      <c r="K2627" s="25">
        <v>1</v>
      </c>
      <c r="L2627" s="25">
        <f t="shared" si="308"/>
        <v>0</v>
      </c>
      <c r="M2627" s="25" t="s">
        <v>3541</v>
      </c>
      <c r="N2627" s="45">
        <v>45913</v>
      </c>
      <c r="O2627" s="54">
        <v>31825</v>
      </c>
      <c r="P2627" s="25" t="s">
        <v>618</v>
      </c>
      <c r="Q2627" s="25">
        <v>58155620725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Bhuvneshwar</v>
      </c>
      <c r="W2627" s="56"/>
      <c r="X2627" s="45">
        <v>45915</v>
      </c>
      <c r="Y2627" s="25">
        <f t="shared" si="309"/>
        <v>2</v>
      </c>
      <c r="Z2627" s="25" t="str">
        <f t="shared" si="310"/>
        <v>Saturday</v>
      </c>
      <c r="AA2627" s="25" t="str">
        <f t="shared" si="311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hidden="1" x14ac:dyDescent="0.25">
      <c r="A2628" s="25">
        <f t="shared" si="305"/>
        <v>2627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06"/>
        <v>88</v>
      </c>
      <c r="G2628" s="54">
        <f t="shared" si="307"/>
        <v>88</v>
      </c>
      <c r="H2628" s="25">
        <v>387103</v>
      </c>
      <c r="I2628" s="25" t="s">
        <v>4002</v>
      </c>
      <c r="J2628" s="25">
        <v>1</v>
      </c>
      <c r="K2628" s="25">
        <v>1</v>
      </c>
      <c r="L2628" s="25">
        <f t="shared" si="308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09"/>
        <v/>
      </c>
      <c r="Z2628" s="25" t="str">
        <f t="shared" si="310"/>
        <v>Tuesday</v>
      </c>
      <c r="AA2628" s="25" t="str">
        <f t="shared" si="311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hidden="1" x14ac:dyDescent="0.25">
      <c r="A2629" s="25">
        <f t="shared" si="305"/>
        <v>2628</v>
      </c>
      <c r="B2629" s="25" t="s">
        <v>3440</v>
      </c>
      <c r="C2629" s="45">
        <v>45905</v>
      </c>
      <c r="D2629" s="45">
        <v>45910</v>
      </c>
      <c r="E2629" s="8">
        <v>1</v>
      </c>
      <c r="F2629" s="8">
        <f t="shared" si="306"/>
        <v>88</v>
      </c>
      <c r="G2629" s="54">
        <f t="shared" si="307"/>
        <v>88</v>
      </c>
      <c r="H2629" s="25">
        <v>387203</v>
      </c>
      <c r="I2629" s="25" t="s">
        <v>4003</v>
      </c>
      <c r="J2629" s="25">
        <v>1</v>
      </c>
      <c r="K2629" s="25">
        <v>1</v>
      </c>
      <c r="L2629" s="25">
        <f t="shared" si="308"/>
        <v>0</v>
      </c>
      <c r="M2629" s="25" t="s">
        <v>3685</v>
      </c>
      <c r="N2629" s="45">
        <v>45916</v>
      </c>
      <c r="O2629" s="54">
        <v>0</v>
      </c>
      <c r="P2629" s="25" t="s">
        <v>17</v>
      </c>
      <c r="Q2629" s="25" t="s">
        <v>637</v>
      </c>
      <c r="R2629" s="25" t="s">
        <v>638</v>
      </c>
      <c r="S2629" s="3">
        <v>4</v>
      </c>
      <c r="T2629" s="55" t="s">
        <v>3445</v>
      </c>
      <c r="U2629" s="25" t="s">
        <v>19</v>
      </c>
      <c r="V2629" s="25" t="str">
        <f>VLOOKUP(P2629,'Customer List'!B:C,2,)</f>
        <v>Delhi</v>
      </c>
      <c r="W2629" s="56"/>
      <c r="X2629" s="45"/>
      <c r="Y2629" s="25" t="str">
        <f t="shared" si="309"/>
        <v/>
      </c>
      <c r="Z2629" s="25" t="str">
        <f t="shared" si="310"/>
        <v>Tuesday</v>
      </c>
      <c r="AA2629" s="25" t="str">
        <f t="shared" si="311"/>
        <v/>
      </c>
      <c r="AB2629" s="25" t="str">
        <f>VLOOKUP(U2629,'Currency Sheet'!A:C,3,)</f>
        <v>DOLLAR</v>
      </c>
      <c r="AC2629" s="67" t="str">
        <f>VLOOKUP(P2629,'Customer List'!B:D,3,)</f>
        <v>Local</v>
      </c>
    </row>
    <row r="2630" spans="1:29" hidden="1" x14ac:dyDescent="0.25">
      <c r="A2630" s="25">
        <f t="shared" si="305"/>
        <v>2629</v>
      </c>
      <c r="B2630" s="25" t="s">
        <v>3440</v>
      </c>
      <c r="C2630" s="45">
        <v>45905</v>
      </c>
      <c r="D2630" s="45">
        <v>45910</v>
      </c>
      <c r="E2630" s="8">
        <v>246.4</v>
      </c>
      <c r="F2630" s="8">
        <f t="shared" si="306"/>
        <v>21683.200000000001</v>
      </c>
      <c r="G2630" s="54">
        <f t="shared" si="307"/>
        <v>21683.200000000001</v>
      </c>
      <c r="H2630" s="25">
        <v>392918</v>
      </c>
      <c r="I2630" s="25" t="s">
        <v>4004</v>
      </c>
      <c r="J2630" s="25">
        <v>1</v>
      </c>
      <c r="K2630" s="25">
        <v>1</v>
      </c>
      <c r="L2630" s="25">
        <f t="shared" si="308"/>
        <v>0</v>
      </c>
      <c r="M2630" s="25" t="s">
        <v>3539</v>
      </c>
      <c r="N2630" s="45">
        <v>45913</v>
      </c>
      <c r="O2630" s="54">
        <v>33440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09"/>
        <v>2</v>
      </c>
      <c r="Z2630" s="25" t="str">
        <f t="shared" si="310"/>
        <v>Saturday</v>
      </c>
      <c r="AA2630" s="25" t="str">
        <f t="shared" si="311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hidden="1" x14ac:dyDescent="0.25">
      <c r="A2631" s="25">
        <f t="shared" si="305"/>
        <v>2630</v>
      </c>
      <c r="B2631" s="25" t="s">
        <v>3440</v>
      </c>
      <c r="C2631" s="45">
        <v>45905</v>
      </c>
      <c r="D2631" s="45">
        <v>45910</v>
      </c>
      <c r="E2631" s="8">
        <v>53.9</v>
      </c>
      <c r="F2631" s="8">
        <f t="shared" si="306"/>
        <v>4743.2</v>
      </c>
      <c r="G2631" s="54">
        <f t="shared" si="307"/>
        <v>4743.2</v>
      </c>
      <c r="H2631" s="25">
        <v>400112</v>
      </c>
      <c r="I2631" s="25" t="s">
        <v>4005</v>
      </c>
      <c r="J2631" s="25">
        <v>1</v>
      </c>
      <c r="K2631" s="25">
        <v>1</v>
      </c>
      <c r="L2631" s="25">
        <f t="shared" si="308"/>
        <v>0</v>
      </c>
      <c r="M2631" s="25" t="s">
        <v>3525</v>
      </c>
      <c r="N2631" s="45">
        <v>45913</v>
      </c>
      <c r="O2631" s="54">
        <v>8115.8</v>
      </c>
      <c r="P2631" s="25" t="s">
        <v>2055</v>
      </c>
      <c r="Q2631" s="25">
        <v>58155617516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Hyderabad</v>
      </c>
      <c r="W2631" s="56"/>
      <c r="X2631" s="45">
        <v>45915</v>
      </c>
      <c r="Y2631" s="25">
        <f t="shared" si="309"/>
        <v>2</v>
      </c>
      <c r="Z2631" s="25" t="str">
        <f t="shared" si="310"/>
        <v>Saturday</v>
      </c>
      <c r="AA2631" s="25" t="str">
        <f t="shared" si="311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hidden="1" x14ac:dyDescent="0.25">
      <c r="A2632" s="25">
        <f t="shared" si="305"/>
        <v>2631</v>
      </c>
      <c r="B2632" s="25" t="s">
        <v>3440</v>
      </c>
      <c r="C2632" s="45">
        <v>45905</v>
      </c>
      <c r="D2632" s="45">
        <v>45910</v>
      </c>
      <c r="E2632" s="8">
        <v>125.3</v>
      </c>
      <c r="F2632" s="8">
        <f t="shared" si="306"/>
        <v>11026.4</v>
      </c>
      <c r="G2632" s="54">
        <f t="shared" si="307"/>
        <v>11026.4</v>
      </c>
      <c r="H2632" s="25">
        <v>400126</v>
      </c>
      <c r="I2632" s="25" t="s">
        <v>4006</v>
      </c>
      <c r="J2632" s="25">
        <v>1</v>
      </c>
      <c r="K2632" s="25">
        <v>1</v>
      </c>
      <c r="L2632" s="25">
        <f t="shared" si="308"/>
        <v>0</v>
      </c>
      <c r="M2632" s="25" t="s">
        <v>3541</v>
      </c>
      <c r="N2632" s="45">
        <v>45913</v>
      </c>
      <c r="O2632" s="54">
        <v>17005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09"/>
        <v>2</v>
      </c>
      <c r="Z2632" s="25" t="str">
        <f t="shared" si="310"/>
        <v>Saturday</v>
      </c>
      <c r="AA2632" s="25" t="str">
        <f t="shared" si="311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hidden="1" x14ac:dyDescent="0.25">
      <c r="A2633" s="25">
        <f t="shared" si="305"/>
        <v>2632</v>
      </c>
      <c r="B2633" s="25" t="s">
        <v>3440</v>
      </c>
      <c r="C2633" s="45">
        <v>45905</v>
      </c>
      <c r="D2633" s="45">
        <v>45910</v>
      </c>
      <c r="E2633" s="8">
        <v>146.30000000000001</v>
      </c>
      <c r="F2633" s="8">
        <f t="shared" si="306"/>
        <v>12874.400000000001</v>
      </c>
      <c r="G2633" s="54">
        <f t="shared" si="307"/>
        <v>12874.400000000001</v>
      </c>
      <c r="H2633" s="25">
        <v>400129</v>
      </c>
      <c r="I2633" s="25" t="s">
        <v>4007</v>
      </c>
      <c r="J2633" s="25">
        <v>1</v>
      </c>
      <c r="K2633" s="25">
        <v>1</v>
      </c>
      <c r="L2633" s="25">
        <f t="shared" si="308"/>
        <v>0</v>
      </c>
      <c r="M2633" s="25" t="s">
        <v>3541</v>
      </c>
      <c r="N2633" s="45">
        <v>45913</v>
      </c>
      <c r="O2633" s="54">
        <v>19855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09"/>
        <v>2</v>
      </c>
      <c r="Z2633" s="25" t="str">
        <f t="shared" si="310"/>
        <v>Saturday</v>
      </c>
      <c r="AA2633" s="25" t="str">
        <f t="shared" si="311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hidden="1" x14ac:dyDescent="0.25">
      <c r="A2634" s="25">
        <f t="shared" si="305"/>
        <v>2633</v>
      </c>
      <c r="B2634" s="25" t="s">
        <v>3440</v>
      </c>
      <c r="C2634" s="45">
        <v>45905</v>
      </c>
      <c r="D2634" s="45">
        <v>45910</v>
      </c>
      <c r="E2634" s="8">
        <v>90.3</v>
      </c>
      <c r="F2634" s="8">
        <f t="shared" si="306"/>
        <v>7946.4</v>
      </c>
      <c r="G2634" s="54">
        <f t="shared" si="307"/>
        <v>7946.4</v>
      </c>
      <c r="H2634" s="25">
        <v>400140</v>
      </c>
      <c r="I2634" s="25" t="s">
        <v>4008</v>
      </c>
      <c r="J2634" s="25">
        <v>1</v>
      </c>
      <c r="K2634" s="25">
        <v>1</v>
      </c>
      <c r="L2634" s="25">
        <f t="shared" si="308"/>
        <v>0</v>
      </c>
      <c r="M2634" s="25" t="s">
        <v>3541</v>
      </c>
      <c r="N2634" s="45">
        <v>45913</v>
      </c>
      <c r="O2634" s="54">
        <v>12255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09"/>
        <v>2</v>
      </c>
      <c r="Z2634" s="25" t="str">
        <f t="shared" si="310"/>
        <v>Saturday</v>
      </c>
      <c r="AA2634" s="25" t="str">
        <f t="shared" si="311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hidden="1" x14ac:dyDescent="0.25">
      <c r="A2635" s="25">
        <f t="shared" si="305"/>
        <v>2634</v>
      </c>
      <c r="B2635" s="25" t="s">
        <v>3440</v>
      </c>
      <c r="C2635" s="45">
        <v>45905</v>
      </c>
      <c r="D2635" s="45">
        <v>45910</v>
      </c>
      <c r="E2635" s="8">
        <v>135.1</v>
      </c>
      <c r="F2635" s="8">
        <f t="shared" si="306"/>
        <v>11888.8</v>
      </c>
      <c r="G2635" s="54">
        <f t="shared" si="307"/>
        <v>11888.8</v>
      </c>
      <c r="H2635" s="25">
        <v>400144</v>
      </c>
      <c r="I2635" s="25" t="s">
        <v>4009</v>
      </c>
      <c r="J2635" s="25">
        <v>1</v>
      </c>
      <c r="K2635" s="25">
        <v>1</v>
      </c>
      <c r="L2635" s="25">
        <f t="shared" si="308"/>
        <v>0</v>
      </c>
      <c r="M2635" s="25" t="s">
        <v>3529</v>
      </c>
      <c r="N2635" s="45">
        <v>45913</v>
      </c>
      <c r="O2635" s="54">
        <v>20940.5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09"/>
        <v>2</v>
      </c>
      <c r="Z2635" s="25" t="str">
        <f t="shared" si="310"/>
        <v>Saturday</v>
      </c>
      <c r="AA2635" s="25" t="str">
        <f t="shared" si="311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hidden="1" x14ac:dyDescent="0.25">
      <c r="A2636" s="25">
        <f t="shared" si="305"/>
        <v>2635</v>
      </c>
      <c r="B2636" s="25" t="s">
        <v>3440</v>
      </c>
      <c r="C2636" s="45">
        <v>45905</v>
      </c>
      <c r="D2636" s="45">
        <v>45910</v>
      </c>
      <c r="E2636" s="8">
        <v>147.69999999999999</v>
      </c>
      <c r="F2636" s="8">
        <f t="shared" si="306"/>
        <v>12997.599999999999</v>
      </c>
      <c r="G2636" s="54">
        <f t="shared" si="307"/>
        <v>12997.599999999999</v>
      </c>
      <c r="H2636" s="25">
        <v>400148</v>
      </c>
      <c r="I2636" s="25" t="s">
        <v>4010</v>
      </c>
      <c r="J2636" s="25">
        <v>1</v>
      </c>
      <c r="K2636" s="25">
        <v>1</v>
      </c>
      <c r="L2636" s="25">
        <f t="shared" si="308"/>
        <v>0</v>
      </c>
      <c r="M2636" s="25" t="s">
        <v>3541</v>
      </c>
      <c r="N2636" s="45">
        <v>45913</v>
      </c>
      <c r="O2636" s="54">
        <v>20045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309"/>
        <v>2</v>
      </c>
      <c r="Z2636" s="25" t="str">
        <f t="shared" si="310"/>
        <v>Saturday</v>
      </c>
      <c r="AA2636" s="25" t="str">
        <f t="shared" si="311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hidden="1" x14ac:dyDescent="0.25">
      <c r="A2637" s="25">
        <f t="shared" si="305"/>
        <v>2636</v>
      </c>
      <c r="B2637" s="25" t="s">
        <v>3440</v>
      </c>
      <c r="C2637" s="45">
        <v>45905</v>
      </c>
      <c r="D2637" s="45">
        <v>45910</v>
      </c>
      <c r="E2637" s="8">
        <v>268.5</v>
      </c>
      <c r="F2637" s="8">
        <f t="shared" si="306"/>
        <v>23628</v>
      </c>
      <c r="G2637" s="54">
        <f t="shared" si="307"/>
        <v>23628</v>
      </c>
      <c r="H2637" s="25">
        <v>400158</v>
      </c>
      <c r="I2637" s="25" t="s">
        <v>3830</v>
      </c>
      <c r="J2637" s="25">
        <v>1</v>
      </c>
      <c r="K2637" s="25">
        <v>1</v>
      </c>
      <c r="L2637" s="25">
        <f t="shared" si="308"/>
        <v>0</v>
      </c>
      <c r="M2637" s="25" t="s">
        <v>3529</v>
      </c>
      <c r="N2637" s="45">
        <v>45913</v>
      </c>
      <c r="O2637" s="54">
        <v>38843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09"/>
        <v>2</v>
      </c>
      <c r="Z2637" s="25" t="str">
        <f t="shared" si="310"/>
        <v>Saturday</v>
      </c>
      <c r="AA2637" s="25" t="str">
        <f t="shared" si="311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hidden="1" x14ac:dyDescent="0.25">
      <c r="A2638" s="25">
        <f t="shared" si="305"/>
        <v>2637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si="306"/>
        <v>27258</v>
      </c>
      <c r="G2638" s="54">
        <f t="shared" si="307"/>
        <v>54516</v>
      </c>
      <c r="H2638" s="25">
        <v>400162</v>
      </c>
      <c r="I2638" s="25" t="s">
        <v>3831</v>
      </c>
      <c r="J2638" s="25">
        <v>2</v>
      </c>
      <c r="K2638" s="25">
        <v>2</v>
      </c>
      <c r="L2638" s="25">
        <f t="shared" si="308"/>
        <v>0</v>
      </c>
      <c r="M2638" s="25" t="s">
        <v>3525</v>
      </c>
      <c r="N2638" s="45">
        <v>45913</v>
      </c>
      <c r="O2638" s="54">
        <v>87060.4</v>
      </c>
      <c r="P2638" s="25" t="s">
        <v>2055</v>
      </c>
      <c r="Q2638" s="25">
        <v>58155617516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Hyderabad</v>
      </c>
      <c r="W2638" s="56"/>
      <c r="X2638" s="45">
        <v>45915</v>
      </c>
      <c r="Y2638" s="25">
        <f t="shared" si="309"/>
        <v>2</v>
      </c>
      <c r="Z2638" s="25" t="str">
        <f t="shared" si="310"/>
        <v>Saturday</v>
      </c>
      <c r="AA2638" s="25" t="str">
        <f t="shared" si="311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hidden="1" x14ac:dyDescent="0.25">
      <c r="A2639" s="25">
        <f t="shared" si="305"/>
        <v>2638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06"/>
        <v>27258</v>
      </c>
      <c r="G2639" s="54">
        <f t="shared" si="307"/>
        <v>27258</v>
      </c>
      <c r="H2639" s="25">
        <v>400162</v>
      </c>
      <c r="I2639" s="25" t="s">
        <v>3831</v>
      </c>
      <c r="J2639" s="25">
        <v>1</v>
      </c>
      <c r="K2639" s="25">
        <v>1</v>
      </c>
      <c r="L2639" s="25">
        <f t="shared" si="308"/>
        <v>0</v>
      </c>
      <c r="M2639" s="25" t="s">
        <v>3529</v>
      </c>
      <c r="N2639" s="45">
        <v>45913</v>
      </c>
      <c r="O2639" s="54">
        <v>44810.5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09"/>
        <v>2</v>
      </c>
      <c r="Z2639" s="25" t="str">
        <f t="shared" si="310"/>
        <v>Saturday</v>
      </c>
      <c r="AA2639" s="25" t="str">
        <f t="shared" si="311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hidden="1" x14ac:dyDescent="0.25">
      <c r="A2640" s="25">
        <f t="shared" si="305"/>
        <v>2639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06"/>
        <v>27258</v>
      </c>
      <c r="G2640" s="54">
        <f t="shared" si="307"/>
        <v>27258</v>
      </c>
      <c r="H2640" s="25">
        <v>400164</v>
      </c>
      <c r="I2640" s="25" t="s">
        <v>4011</v>
      </c>
      <c r="J2640" s="25">
        <v>1</v>
      </c>
      <c r="K2640" s="25">
        <v>1</v>
      </c>
      <c r="L2640" s="25">
        <f t="shared" si="308"/>
        <v>0</v>
      </c>
      <c r="M2640" s="25" t="s">
        <v>3541</v>
      </c>
      <c r="N2640" s="45">
        <v>45913</v>
      </c>
      <c r="O2640" s="54">
        <v>39235</v>
      </c>
      <c r="P2640" s="25" t="s">
        <v>618</v>
      </c>
      <c r="Q2640" s="25">
        <v>58155620725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Bhuvneshwar</v>
      </c>
      <c r="W2640" s="56"/>
      <c r="X2640" s="45">
        <v>45915</v>
      </c>
      <c r="Y2640" s="25">
        <f t="shared" si="309"/>
        <v>2</v>
      </c>
      <c r="Z2640" s="25" t="str">
        <f t="shared" si="310"/>
        <v>Saturday</v>
      </c>
      <c r="AA2640" s="25" t="str">
        <f t="shared" si="311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hidden="1" x14ac:dyDescent="0.25">
      <c r="A2641" s="25">
        <f t="shared" si="305"/>
        <v>2640</v>
      </c>
      <c r="B2641" s="25" t="s">
        <v>3440</v>
      </c>
      <c r="C2641" s="45">
        <v>45905</v>
      </c>
      <c r="D2641" s="45">
        <v>45910</v>
      </c>
      <c r="E2641" s="8">
        <v>309.75</v>
      </c>
      <c r="F2641" s="8">
        <f t="shared" si="306"/>
        <v>27258</v>
      </c>
      <c r="G2641" s="54">
        <f t="shared" si="307"/>
        <v>54516</v>
      </c>
      <c r="H2641" s="25">
        <v>400168</v>
      </c>
      <c r="I2641" s="25" t="s">
        <v>4012</v>
      </c>
      <c r="J2641" s="25">
        <v>2</v>
      </c>
      <c r="K2641" s="25">
        <v>2</v>
      </c>
      <c r="L2641" s="25">
        <f t="shared" si="308"/>
        <v>0</v>
      </c>
      <c r="M2641" s="25" t="s">
        <v>3525</v>
      </c>
      <c r="N2641" s="45">
        <v>45913</v>
      </c>
      <c r="O2641" s="54">
        <v>87060.4</v>
      </c>
      <c r="P2641" s="25" t="s">
        <v>2055</v>
      </c>
      <c r="Q2641" s="25">
        <v>58155617516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Hyderabad</v>
      </c>
      <c r="W2641" s="56"/>
      <c r="X2641" s="45">
        <v>45915</v>
      </c>
      <c r="Y2641" s="25">
        <f t="shared" si="309"/>
        <v>2</v>
      </c>
      <c r="Z2641" s="25" t="str">
        <f t="shared" si="310"/>
        <v>Saturday</v>
      </c>
      <c r="AA2641" s="25" t="str">
        <f t="shared" si="311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hidden="1" x14ac:dyDescent="0.25">
      <c r="A2642" s="25">
        <f t="shared" si="305"/>
        <v>2641</v>
      </c>
      <c r="B2642" s="25" t="s">
        <v>3440</v>
      </c>
      <c r="C2642" s="45">
        <v>45905</v>
      </c>
      <c r="D2642" s="45">
        <v>45910</v>
      </c>
      <c r="E2642" s="8">
        <v>288.75</v>
      </c>
      <c r="F2642" s="8">
        <f t="shared" si="306"/>
        <v>25410</v>
      </c>
      <c r="G2642" s="54">
        <f t="shared" si="307"/>
        <v>25410</v>
      </c>
      <c r="H2642" s="25">
        <v>400172</v>
      </c>
      <c r="I2642" s="25" t="s">
        <v>3832</v>
      </c>
      <c r="J2642" s="25">
        <v>1</v>
      </c>
      <c r="K2642" s="25">
        <v>1</v>
      </c>
      <c r="L2642" s="25">
        <f t="shared" si="308"/>
        <v>0</v>
      </c>
      <c r="M2642" s="25" t="s">
        <v>3529</v>
      </c>
      <c r="N2642" s="45">
        <v>45913</v>
      </c>
      <c r="O2642" s="54">
        <v>41772.5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09"/>
        <v>2</v>
      </c>
      <c r="Z2642" s="25" t="str">
        <f t="shared" si="310"/>
        <v>Saturday</v>
      </c>
      <c r="AA2642" s="25" t="str">
        <f t="shared" si="311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hidden="1" x14ac:dyDescent="0.25">
      <c r="A2643" s="25">
        <f t="shared" si="305"/>
        <v>2642</v>
      </c>
      <c r="B2643" s="25" t="s">
        <v>3440</v>
      </c>
      <c r="C2643" s="45">
        <v>45905</v>
      </c>
      <c r="D2643" s="45">
        <v>45910</v>
      </c>
      <c r="E2643" s="8">
        <v>160.30000000000001</v>
      </c>
      <c r="F2643" s="8">
        <f t="shared" si="306"/>
        <v>14106.400000000001</v>
      </c>
      <c r="G2643" s="54">
        <f t="shared" si="307"/>
        <v>14106.400000000001</v>
      </c>
      <c r="H2643" s="25">
        <v>400176</v>
      </c>
      <c r="I2643" s="25" t="s">
        <v>4013</v>
      </c>
      <c r="J2643" s="25">
        <v>1</v>
      </c>
      <c r="K2643" s="25">
        <v>1</v>
      </c>
      <c r="L2643" s="25">
        <f t="shared" si="308"/>
        <v>0</v>
      </c>
      <c r="M2643" s="25" t="s">
        <v>3529</v>
      </c>
      <c r="N2643" s="45">
        <v>45913</v>
      </c>
      <c r="O2643" s="54">
        <v>24846.5</v>
      </c>
      <c r="P2643" s="25" t="s">
        <v>893</v>
      </c>
      <c r="Q2643" s="25">
        <v>58155620762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Banglore</v>
      </c>
      <c r="W2643" s="56"/>
      <c r="X2643" s="45">
        <v>45915</v>
      </c>
      <c r="Y2643" s="25">
        <f t="shared" si="309"/>
        <v>2</v>
      </c>
      <c r="Z2643" s="25" t="str">
        <f t="shared" si="310"/>
        <v>Saturday</v>
      </c>
      <c r="AA2643" s="25" t="str">
        <f t="shared" si="311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hidden="1" x14ac:dyDescent="0.25">
      <c r="A2644" s="25">
        <f t="shared" si="305"/>
        <v>2643</v>
      </c>
      <c r="B2644" s="25" t="s">
        <v>3440</v>
      </c>
      <c r="C2644" s="45">
        <v>45905</v>
      </c>
      <c r="D2644" s="45">
        <v>45910</v>
      </c>
      <c r="E2644" s="8">
        <v>144.19999999999999</v>
      </c>
      <c r="F2644" s="8">
        <f t="shared" si="306"/>
        <v>12689.599999999999</v>
      </c>
      <c r="G2644" s="54">
        <f t="shared" si="307"/>
        <v>12689.599999999999</v>
      </c>
      <c r="H2644" s="25">
        <v>400330</v>
      </c>
      <c r="I2644" s="25" t="s">
        <v>4014</v>
      </c>
      <c r="J2644" s="25">
        <v>1</v>
      </c>
      <c r="K2644" s="25">
        <v>1</v>
      </c>
      <c r="L2644" s="25">
        <f t="shared" si="308"/>
        <v>0</v>
      </c>
      <c r="M2644" s="25" t="s">
        <v>3541</v>
      </c>
      <c r="N2644" s="45">
        <v>45913</v>
      </c>
      <c r="O2644" s="54">
        <v>19570</v>
      </c>
      <c r="P2644" s="25" t="s">
        <v>618</v>
      </c>
      <c r="Q2644" s="25">
        <v>58155620725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Bhuvneshwar</v>
      </c>
      <c r="W2644" s="56"/>
      <c r="X2644" s="45">
        <v>45915</v>
      </c>
      <c r="Y2644" s="25">
        <f t="shared" si="309"/>
        <v>2</v>
      </c>
      <c r="Z2644" s="25" t="str">
        <f t="shared" si="310"/>
        <v>Saturday</v>
      </c>
      <c r="AA2644" s="25" t="str">
        <f t="shared" si="311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hidden="1" x14ac:dyDescent="0.25">
      <c r="A2645" s="25">
        <f t="shared" si="305"/>
        <v>2644</v>
      </c>
      <c r="B2645" s="25" t="s">
        <v>3440</v>
      </c>
      <c r="C2645" s="45">
        <v>45905</v>
      </c>
      <c r="D2645" s="45">
        <v>45910</v>
      </c>
      <c r="E2645" s="8">
        <v>74.2</v>
      </c>
      <c r="F2645" s="8">
        <f t="shared" si="306"/>
        <v>6529.6</v>
      </c>
      <c r="G2645" s="54">
        <f t="shared" si="307"/>
        <v>6529.6</v>
      </c>
      <c r="H2645" s="25">
        <v>400506</v>
      </c>
      <c r="I2645" s="25" t="s">
        <v>4015</v>
      </c>
      <c r="J2645" s="25">
        <v>1</v>
      </c>
      <c r="K2645" s="25">
        <v>1</v>
      </c>
      <c r="L2645" s="25">
        <f t="shared" si="308"/>
        <v>0</v>
      </c>
      <c r="M2645" s="25" t="s">
        <v>3525</v>
      </c>
      <c r="N2645" s="45">
        <v>45913</v>
      </c>
      <c r="O2645" s="54">
        <v>11172.4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09"/>
        <v>2</v>
      </c>
      <c r="Z2645" s="25" t="str">
        <f t="shared" si="310"/>
        <v>Saturday</v>
      </c>
      <c r="AA2645" s="25" t="str">
        <f t="shared" si="311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hidden="1" x14ac:dyDescent="0.25">
      <c r="A2646" s="25">
        <f t="shared" si="305"/>
        <v>2645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06"/>
        <v>10841.6</v>
      </c>
      <c r="G2646" s="54">
        <f t="shared" si="307"/>
        <v>21683.200000000001</v>
      </c>
      <c r="H2646" s="25">
        <v>400522</v>
      </c>
      <c r="I2646" s="25" t="s">
        <v>4016</v>
      </c>
      <c r="J2646" s="25">
        <v>2</v>
      </c>
      <c r="K2646" s="25">
        <v>2</v>
      </c>
      <c r="L2646" s="25">
        <f t="shared" si="308"/>
        <v>0</v>
      </c>
      <c r="M2646" s="25" t="s">
        <v>3525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09"/>
        <v>2</v>
      </c>
      <c r="Z2646" s="25" t="str">
        <f t="shared" si="310"/>
        <v>Saturday</v>
      </c>
      <c r="AA2646" s="25" t="str">
        <f t="shared" si="311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hidden="1" x14ac:dyDescent="0.25">
      <c r="A2647" s="25">
        <f t="shared" si="305"/>
        <v>2646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06"/>
        <v>10841.6</v>
      </c>
      <c r="G2647" s="54">
        <f t="shared" si="307"/>
        <v>10841.6</v>
      </c>
      <c r="H2647" s="25">
        <v>400524</v>
      </c>
      <c r="I2647" s="25" t="s">
        <v>4017</v>
      </c>
      <c r="J2647" s="25">
        <v>1</v>
      </c>
      <c r="K2647" s="25">
        <v>1</v>
      </c>
      <c r="L2647" s="25">
        <f t="shared" si="308"/>
        <v>0</v>
      </c>
      <c r="M2647" s="25" t="s">
        <v>3525</v>
      </c>
      <c r="N2647" s="45">
        <v>45913</v>
      </c>
      <c r="O2647" s="54">
        <v>18550.400000000001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09"/>
        <v>2</v>
      </c>
      <c r="Z2647" s="25" t="str">
        <f t="shared" si="310"/>
        <v>Saturday</v>
      </c>
      <c r="AA2647" s="25" t="str">
        <f t="shared" si="311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hidden="1" x14ac:dyDescent="0.25">
      <c r="A2648" s="25">
        <f t="shared" si="305"/>
        <v>2647</v>
      </c>
      <c r="B2648" s="25" t="s">
        <v>3440</v>
      </c>
      <c r="C2648" s="45">
        <v>45905</v>
      </c>
      <c r="D2648" s="45">
        <v>45910</v>
      </c>
      <c r="E2648" s="8">
        <v>123.2</v>
      </c>
      <c r="F2648" s="8">
        <f t="shared" si="306"/>
        <v>10841.6</v>
      </c>
      <c r="G2648" s="54">
        <f t="shared" si="307"/>
        <v>21683.200000000001</v>
      </c>
      <c r="H2648" s="25">
        <v>400528</v>
      </c>
      <c r="I2648" s="25" t="s">
        <v>4018</v>
      </c>
      <c r="J2648" s="25">
        <v>2</v>
      </c>
      <c r="K2648" s="25">
        <v>2</v>
      </c>
      <c r="L2648" s="25">
        <f t="shared" si="308"/>
        <v>0</v>
      </c>
      <c r="M2648" s="25" t="s">
        <v>3525</v>
      </c>
      <c r="N2648" s="45">
        <v>45913</v>
      </c>
      <c r="O2648" s="54">
        <v>37100.800000000003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09"/>
        <v>2</v>
      </c>
      <c r="Z2648" s="25" t="str">
        <f t="shared" si="310"/>
        <v>Saturday</v>
      </c>
      <c r="AA2648" s="25" t="str">
        <f t="shared" si="311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hidden="1" x14ac:dyDescent="0.25">
      <c r="A2649" s="25">
        <f t="shared" si="305"/>
        <v>2648</v>
      </c>
      <c r="B2649" s="25" t="s">
        <v>3440</v>
      </c>
      <c r="C2649" s="45">
        <v>45905</v>
      </c>
      <c r="D2649" s="45">
        <v>45910</v>
      </c>
      <c r="E2649" s="8">
        <v>202.5</v>
      </c>
      <c r="F2649" s="8">
        <f t="shared" si="306"/>
        <v>17820</v>
      </c>
      <c r="G2649" s="54">
        <f t="shared" si="307"/>
        <v>53460</v>
      </c>
      <c r="H2649" s="25">
        <v>400551</v>
      </c>
      <c r="I2649" s="25" t="s">
        <v>4019</v>
      </c>
      <c r="J2649" s="25">
        <v>3</v>
      </c>
      <c r="K2649" s="25">
        <v>3</v>
      </c>
      <c r="L2649" s="25">
        <f t="shared" si="308"/>
        <v>0</v>
      </c>
      <c r="M2649" s="25" t="s">
        <v>3525</v>
      </c>
      <c r="N2649" s="45">
        <v>45913</v>
      </c>
      <c r="O2649" s="54">
        <v>85374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09"/>
        <v>2</v>
      </c>
      <c r="Z2649" s="25" t="str">
        <f t="shared" si="310"/>
        <v>Saturday</v>
      </c>
      <c r="AA2649" s="25" t="str">
        <f t="shared" si="311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hidden="1" x14ac:dyDescent="0.25">
      <c r="A2650" s="25">
        <f t="shared" si="305"/>
        <v>2649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si="306"/>
        <v>6960.7999999999993</v>
      </c>
      <c r="G2650" s="54">
        <f t="shared" si="307"/>
        <v>6960.7999999999993</v>
      </c>
      <c r="H2650" s="25">
        <v>400612</v>
      </c>
      <c r="I2650" s="25" t="s">
        <v>4020</v>
      </c>
      <c r="J2650" s="25">
        <v>1</v>
      </c>
      <c r="K2650" s="25">
        <v>1</v>
      </c>
      <c r="L2650" s="25">
        <f t="shared" si="308"/>
        <v>0</v>
      </c>
      <c r="M2650" s="25" t="s">
        <v>3541</v>
      </c>
      <c r="N2650" s="45">
        <v>45913</v>
      </c>
      <c r="O2650" s="54">
        <v>10735</v>
      </c>
      <c r="P2650" s="25" t="s">
        <v>618</v>
      </c>
      <c r="Q2650" s="25">
        <v>58155620725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Bhuvneshwar</v>
      </c>
      <c r="W2650" s="56"/>
      <c r="X2650" s="45">
        <v>45915</v>
      </c>
      <c r="Y2650" s="25">
        <f t="shared" si="309"/>
        <v>2</v>
      </c>
      <c r="Z2650" s="25" t="str">
        <f t="shared" si="310"/>
        <v>Saturday</v>
      </c>
      <c r="AA2650" s="25" t="str">
        <f t="shared" si="311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hidden="1" x14ac:dyDescent="0.25">
      <c r="A2651" s="25">
        <f t="shared" si="305"/>
        <v>2650</v>
      </c>
      <c r="B2651" s="25" t="s">
        <v>3440</v>
      </c>
      <c r="C2651" s="45">
        <v>45905</v>
      </c>
      <c r="D2651" s="45">
        <v>45910</v>
      </c>
      <c r="E2651" s="8">
        <v>79.099999999999994</v>
      </c>
      <c r="F2651" s="8">
        <f t="shared" si="306"/>
        <v>6960.7999999999993</v>
      </c>
      <c r="G2651" s="54">
        <f t="shared" si="307"/>
        <v>6960.7999999999993</v>
      </c>
      <c r="H2651" s="25">
        <v>400612</v>
      </c>
      <c r="I2651" s="25" t="s">
        <v>4020</v>
      </c>
      <c r="J2651" s="25">
        <v>1</v>
      </c>
      <c r="K2651" s="25">
        <v>1</v>
      </c>
      <c r="L2651" s="25">
        <f t="shared" si="308"/>
        <v>0</v>
      </c>
      <c r="M2651" s="25" t="s">
        <v>3525</v>
      </c>
      <c r="N2651" s="45">
        <v>45913</v>
      </c>
      <c r="O2651" s="54">
        <v>11910.2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09"/>
        <v>2</v>
      </c>
      <c r="Z2651" s="25" t="str">
        <f t="shared" si="310"/>
        <v>Saturday</v>
      </c>
      <c r="AA2651" s="25" t="str">
        <f t="shared" si="311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hidden="1" x14ac:dyDescent="0.25">
      <c r="A2652" s="25">
        <f t="shared" si="305"/>
        <v>2651</v>
      </c>
      <c r="B2652" s="25" t="s">
        <v>3440</v>
      </c>
      <c r="C2652" s="45">
        <v>45905</v>
      </c>
      <c r="D2652" s="45">
        <v>45910</v>
      </c>
      <c r="E2652" s="8">
        <v>68.600000000000009</v>
      </c>
      <c r="F2652" s="8">
        <f t="shared" si="306"/>
        <v>6036.8000000000011</v>
      </c>
      <c r="G2652" s="54">
        <f t="shared" si="307"/>
        <v>18110.400000000001</v>
      </c>
      <c r="H2652" s="25">
        <v>400636</v>
      </c>
      <c r="I2652" s="25" t="s">
        <v>4021</v>
      </c>
      <c r="J2652" s="25">
        <v>3</v>
      </c>
      <c r="K2652" s="25">
        <v>3</v>
      </c>
      <c r="L2652" s="25">
        <f t="shared" si="308"/>
        <v>0</v>
      </c>
      <c r="M2652" s="25" t="s">
        <v>3525</v>
      </c>
      <c r="N2652" s="45">
        <v>45913</v>
      </c>
      <c r="O2652" s="54">
        <v>30987.599999999999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09"/>
        <v>2</v>
      </c>
      <c r="Z2652" s="25" t="str">
        <f t="shared" si="310"/>
        <v>Saturday</v>
      </c>
      <c r="AA2652" s="25" t="str">
        <f t="shared" si="311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hidden="1" x14ac:dyDescent="0.25">
      <c r="A2653" s="25">
        <f t="shared" si="305"/>
        <v>2652</v>
      </c>
      <c r="B2653" s="25" t="s">
        <v>3440</v>
      </c>
      <c r="C2653" s="45">
        <v>45905</v>
      </c>
      <c r="D2653" s="45">
        <v>45910</v>
      </c>
      <c r="E2653" s="8">
        <v>65.8</v>
      </c>
      <c r="F2653" s="8">
        <f t="shared" si="306"/>
        <v>5790.4</v>
      </c>
      <c r="G2653" s="54">
        <f t="shared" si="307"/>
        <v>11580.8</v>
      </c>
      <c r="H2653" s="25">
        <v>400723</v>
      </c>
      <c r="I2653" s="25" t="s">
        <v>4022</v>
      </c>
      <c r="J2653" s="25">
        <v>2</v>
      </c>
      <c r="K2653" s="25">
        <v>2</v>
      </c>
      <c r="L2653" s="25">
        <f t="shared" si="308"/>
        <v>0</v>
      </c>
      <c r="M2653" s="25" t="s">
        <v>3525</v>
      </c>
      <c r="N2653" s="45">
        <v>45913</v>
      </c>
      <c r="O2653" s="54">
        <v>19815.2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09"/>
        <v>2</v>
      </c>
      <c r="Z2653" s="25" t="str">
        <f t="shared" si="310"/>
        <v>Saturday</v>
      </c>
      <c r="AA2653" s="25" t="str">
        <f t="shared" si="311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hidden="1" x14ac:dyDescent="0.25">
      <c r="A2654" s="25">
        <f t="shared" si="305"/>
        <v>2653</v>
      </c>
      <c r="B2654" s="25" t="s">
        <v>3440</v>
      </c>
      <c r="C2654" s="45">
        <v>45905</v>
      </c>
      <c r="D2654" s="45">
        <v>45910</v>
      </c>
      <c r="E2654" s="8">
        <v>206.25</v>
      </c>
      <c r="F2654" s="8">
        <f t="shared" si="306"/>
        <v>18150</v>
      </c>
      <c r="G2654" s="54">
        <f t="shared" si="307"/>
        <v>18150</v>
      </c>
      <c r="H2654" s="25">
        <v>400944</v>
      </c>
      <c r="I2654" s="25" t="s">
        <v>4023</v>
      </c>
      <c r="J2654" s="25">
        <v>1</v>
      </c>
      <c r="K2654" s="25">
        <v>1</v>
      </c>
      <c r="L2654" s="25">
        <f t="shared" si="308"/>
        <v>0</v>
      </c>
      <c r="M2654" s="25" t="s">
        <v>3525</v>
      </c>
      <c r="N2654" s="45">
        <v>45913</v>
      </c>
      <c r="O2654" s="54">
        <v>28985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309"/>
        <v>2</v>
      </c>
      <c r="Z2654" s="25" t="str">
        <f t="shared" si="310"/>
        <v>Saturday</v>
      </c>
      <c r="AA2654" s="25" t="str">
        <f t="shared" si="311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hidden="1" x14ac:dyDescent="0.25">
      <c r="A2655" s="25">
        <f t="shared" si="305"/>
        <v>2654</v>
      </c>
      <c r="B2655" s="25" t="s">
        <v>3440</v>
      </c>
      <c r="C2655" s="45">
        <v>45905</v>
      </c>
      <c r="D2655" s="45">
        <v>45910</v>
      </c>
      <c r="E2655" s="8">
        <v>123.2</v>
      </c>
      <c r="F2655" s="8">
        <f t="shared" si="306"/>
        <v>10841.6</v>
      </c>
      <c r="G2655" s="54">
        <f t="shared" si="307"/>
        <v>10841.6</v>
      </c>
      <c r="H2655" s="25">
        <v>402210</v>
      </c>
      <c r="I2655" s="25" t="s">
        <v>4024</v>
      </c>
      <c r="J2655" s="25">
        <v>1</v>
      </c>
      <c r="K2655" s="25">
        <v>1</v>
      </c>
      <c r="L2655" s="25">
        <f t="shared" si="308"/>
        <v>0</v>
      </c>
      <c r="M2655" s="25" t="s">
        <v>3529</v>
      </c>
      <c r="N2655" s="45">
        <v>45913</v>
      </c>
      <c r="O2655" s="54">
        <v>19096</v>
      </c>
      <c r="P2655" s="25" t="s">
        <v>893</v>
      </c>
      <c r="Q2655" s="25">
        <v>58155620762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09"/>
        <v>2</v>
      </c>
      <c r="Z2655" s="25" t="str">
        <f t="shared" si="310"/>
        <v>Saturday</v>
      </c>
      <c r="AA2655" s="25" t="str">
        <f t="shared" si="311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hidden="1" x14ac:dyDescent="0.25">
      <c r="A2656" s="25">
        <f t="shared" si="305"/>
        <v>2655</v>
      </c>
      <c r="B2656" s="25" t="s">
        <v>3440</v>
      </c>
      <c r="C2656" s="45">
        <v>45905</v>
      </c>
      <c r="D2656" s="45">
        <v>45910</v>
      </c>
      <c r="E2656" s="8">
        <v>346.5</v>
      </c>
      <c r="F2656" s="8">
        <f t="shared" si="306"/>
        <v>30492</v>
      </c>
      <c r="G2656" s="54">
        <f t="shared" si="307"/>
        <v>304920</v>
      </c>
      <c r="H2656" s="25">
        <v>403702</v>
      </c>
      <c r="I2656" s="25" t="s">
        <v>4025</v>
      </c>
      <c r="J2656" s="25">
        <v>10</v>
      </c>
      <c r="K2656" s="25">
        <v>10</v>
      </c>
      <c r="L2656" s="25">
        <f t="shared" si="308"/>
        <v>0</v>
      </c>
      <c r="M2656" s="25" t="s">
        <v>3630</v>
      </c>
      <c r="N2656" s="45">
        <v>45913</v>
      </c>
      <c r="O2656" s="54">
        <v>537075</v>
      </c>
      <c r="P2656" s="25" t="s">
        <v>38</v>
      </c>
      <c r="Q2656" s="25">
        <v>58155621156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09"/>
        <v>2</v>
      </c>
      <c r="Z2656" s="25" t="str">
        <f t="shared" si="310"/>
        <v>Saturday</v>
      </c>
      <c r="AA2656" s="25" t="str">
        <f t="shared" si="311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hidden="1" x14ac:dyDescent="0.25">
      <c r="A2657" s="25">
        <f t="shared" si="305"/>
        <v>2656</v>
      </c>
      <c r="B2657" s="25" t="s">
        <v>3440</v>
      </c>
      <c r="C2657" s="45">
        <v>45905</v>
      </c>
      <c r="D2657" s="45">
        <v>45910</v>
      </c>
      <c r="E2657" s="8">
        <v>144.75</v>
      </c>
      <c r="F2657" s="8">
        <f t="shared" si="306"/>
        <v>12738</v>
      </c>
      <c r="G2657" s="54">
        <f t="shared" si="307"/>
        <v>12738</v>
      </c>
      <c r="H2657" s="25">
        <v>405226</v>
      </c>
      <c r="I2657" s="25" t="s">
        <v>4026</v>
      </c>
      <c r="J2657" s="25">
        <v>1</v>
      </c>
      <c r="K2657" s="25">
        <v>1</v>
      </c>
      <c r="L2657" s="25">
        <f t="shared" si="308"/>
        <v>0</v>
      </c>
      <c r="M2657" s="25" t="s">
        <v>3524</v>
      </c>
      <c r="N2657" s="45">
        <v>45913</v>
      </c>
      <c r="O2657" s="54">
        <v>20940.5</v>
      </c>
      <c r="P2657" s="25" t="s">
        <v>2053</v>
      </c>
      <c r="Q2657" s="25">
        <v>58155618231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Banglore</v>
      </c>
      <c r="W2657" s="56"/>
      <c r="X2657" s="45">
        <v>45915</v>
      </c>
      <c r="Y2657" s="25">
        <f t="shared" si="309"/>
        <v>2</v>
      </c>
      <c r="Z2657" s="25" t="str">
        <f t="shared" si="310"/>
        <v>Saturday</v>
      </c>
      <c r="AA2657" s="25" t="str">
        <f t="shared" si="311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hidden="1" x14ac:dyDescent="0.25">
      <c r="A2658" s="25">
        <f t="shared" si="305"/>
        <v>2657</v>
      </c>
      <c r="B2658" s="25" t="s">
        <v>3440</v>
      </c>
      <c r="C2658" s="45">
        <v>45905</v>
      </c>
      <c r="D2658" s="45">
        <v>45910</v>
      </c>
      <c r="E2658" s="8">
        <v>245</v>
      </c>
      <c r="F2658" s="8">
        <f t="shared" si="306"/>
        <v>21560</v>
      </c>
      <c r="G2658" s="54">
        <f t="shared" si="307"/>
        <v>21560</v>
      </c>
      <c r="H2658" s="25">
        <v>405243</v>
      </c>
      <c r="I2658" s="25" t="s">
        <v>4027</v>
      </c>
      <c r="J2658" s="25">
        <v>1</v>
      </c>
      <c r="K2658" s="25">
        <v>1</v>
      </c>
      <c r="L2658" s="25">
        <f t="shared" si="308"/>
        <v>0</v>
      </c>
      <c r="M2658" s="25" t="s">
        <v>3533</v>
      </c>
      <c r="N2658" s="45">
        <v>45913</v>
      </c>
      <c r="O2658" s="54">
        <v>39060</v>
      </c>
      <c r="P2658" s="25" t="s">
        <v>3441</v>
      </c>
      <c r="Q2658" s="25">
        <v>58155615291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BANGALORE</v>
      </c>
      <c r="W2658" s="56"/>
      <c r="X2658" s="45">
        <v>45915</v>
      </c>
      <c r="Y2658" s="25">
        <f t="shared" si="309"/>
        <v>2</v>
      </c>
      <c r="Z2658" s="25" t="str">
        <f t="shared" si="310"/>
        <v>Saturday</v>
      </c>
      <c r="AA2658" s="25" t="str">
        <f t="shared" si="311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hidden="1" x14ac:dyDescent="0.25">
      <c r="A2659" s="25">
        <f t="shared" si="305"/>
        <v>2658</v>
      </c>
      <c r="B2659" s="25" t="s">
        <v>3440</v>
      </c>
      <c r="C2659" s="45">
        <v>45905</v>
      </c>
      <c r="D2659" s="45">
        <v>45910</v>
      </c>
      <c r="E2659" s="8">
        <v>430.5</v>
      </c>
      <c r="F2659" s="8">
        <f t="shared" si="306"/>
        <v>37884</v>
      </c>
      <c r="G2659" s="54">
        <f t="shared" si="307"/>
        <v>37884</v>
      </c>
      <c r="H2659" s="25">
        <v>422604</v>
      </c>
      <c r="I2659" s="25" t="s">
        <v>4028</v>
      </c>
      <c r="J2659" s="25">
        <v>1</v>
      </c>
      <c r="K2659" s="25">
        <v>1</v>
      </c>
      <c r="L2659" s="25">
        <f t="shared" si="308"/>
        <v>0</v>
      </c>
      <c r="M2659" s="25" t="s">
        <v>3548</v>
      </c>
      <c r="N2659" s="45">
        <v>45913</v>
      </c>
      <c r="O2659" s="54">
        <v>66728</v>
      </c>
      <c r="P2659" s="25" t="s">
        <v>631</v>
      </c>
      <c r="Q2659" s="25">
        <v>58155620983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Telangana</v>
      </c>
      <c r="W2659" s="56"/>
      <c r="X2659" s="45">
        <v>45915</v>
      </c>
      <c r="Y2659" s="25">
        <f t="shared" si="309"/>
        <v>2</v>
      </c>
      <c r="Z2659" s="25" t="str">
        <f t="shared" si="310"/>
        <v>Saturday</v>
      </c>
      <c r="AA2659" s="25" t="str">
        <f t="shared" si="311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hidden="1" x14ac:dyDescent="0.25">
      <c r="A2660" s="25">
        <f t="shared" si="305"/>
        <v>2659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si="306"/>
        <v>14476</v>
      </c>
      <c r="G2660" s="54">
        <f t="shared" si="307"/>
        <v>14476</v>
      </c>
      <c r="H2660" s="25">
        <v>424602</v>
      </c>
      <c r="I2660" s="25" t="s">
        <v>3923</v>
      </c>
      <c r="J2660" s="25">
        <v>1</v>
      </c>
      <c r="K2660" s="25">
        <v>1</v>
      </c>
      <c r="L2660" s="25">
        <f t="shared" si="308"/>
        <v>0</v>
      </c>
      <c r="M2660" s="25" t="s">
        <v>3538</v>
      </c>
      <c r="N2660" s="45">
        <v>45913</v>
      </c>
      <c r="O2660" s="54">
        <v>17850.599999999999</v>
      </c>
      <c r="P2660" s="25" t="s">
        <v>277</v>
      </c>
      <c r="Q2660" s="25">
        <v>58155615501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Pune</v>
      </c>
      <c r="W2660" s="56"/>
      <c r="X2660" s="45">
        <v>45915</v>
      </c>
      <c r="Y2660" s="25">
        <f t="shared" si="309"/>
        <v>2</v>
      </c>
      <c r="Z2660" s="25" t="str">
        <f t="shared" si="310"/>
        <v>Saturday</v>
      </c>
      <c r="AA2660" s="25" t="str">
        <f t="shared" si="311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hidden="1" x14ac:dyDescent="0.25">
      <c r="A2661" s="25">
        <f t="shared" si="305"/>
        <v>2660</v>
      </c>
      <c r="B2661" s="25" t="s">
        <v>3440</v>
      </c>
      <c r="C2661" s="45">
        <v>45905</v>
      </c>
      <c r="D2661" s="45">
        <v>45910</v>
      </c>
      <c r="E2661" s="8">
        <v>164.5</v>
      </c>
      <c r="F2661" s="8">
        <f t="shared" si="306"/>
        <v>14476</v>
      </c>
      <c r="G2661" s="54">
        <f t="shared" si="307"/>
        <v>14476</v>
      </c>
      <c r="H2661" s="25">
        <v>424602</v>
      </c>
      <c r="I2661" s="25" t="s">
        <v>3923</v>
      </c>
      <c r="J2661" s="25">
        <v>1</v>
      </c>
      <c r="K2661" s="25">
        <v>1</v>
      </c>
      <c r="L2661" s="25">
        <f t="shared" si="308"/>
        <v>0</v>
      </c>
      <c r="M2661" s="25" t="s">
        <v>3540</v>
      </c>
      <c r="N2661" s="45">
        <v>45913</v>
      </c>
      <c r="O2661" s="54">
        <v>20092.5</v>
      </c>
      <c r="P2661" s="25" t="s">
        <v>618</v>
      </c>
      <c r="Q2661" s="25">
        <v>58155620725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Bhuvneshwar</v>
      </c>
      <c r="W2661" s="56"/>
      <c r="X2661" s="45">
        <v>45915</v>
      </c>
      <c r="Y2661" s="25">
        <f t="shared" si="309"/>
        <v>2</v>
      </c>
      <c r="Z2661" s="25" t="str">
        <f t="shared" si="310"/>
        <v>Saturday</v>
      </c>
      <c r="AA2661" s="25" t="str">
        <f t="shared" si="311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hidden="1" x14ac:dyDescent="0.25">
      <c r="A2662" s="25">
        <f t="shared" si="305"/>
        <v>2661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06"/>
        <v>18788</v>
      </c>
      <c r="G2662" s="54">
        <f t="shared" si="307"/>
        <v>18788</v>
      </c>
      <c r="H2662" s="25">
        <v>430204</v>
      </c>
      <c r="I2662" s="25" t="s">
        <v>4029</v>
      </c>
      <c r="J2662" s="25">
        <v>1</v>
      </c>
      <c r="K2662" s="25">
        <v>1</v>
      </c>
      <c r="L2662" s="25">
        <f t="shared" si="308"/>
        <v>0</v>
      </c>
      <c r="M2662" s="25" t="s">
        <v>3528</v>
      </c>
      <c r="N2662" s="45">
        <v>45913</v>
      </c>
      <c r="O2662" s="54">
        <v>33792.5</v>
      </c>
      <c r="P2662" s="25" t="s">
        <v>1909</v>
      </c>
      <c r="Q2662" s="25">
        <v>58155614985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Kolkata</v>
      </c>
      <c r="W2662" s="56"/>
      <c r="X2662" s="45">
        <v>45915</v>
      </c>
      <c r="Y2662" s="25">
        <f t="shared" si="309"/>
        <v>2</v>
      </c>
      <c r="Z2662" s="25" t="str">
        <f t="shared" si="310"/>
        <v>Saturday</v>
      </c>
      <c r="AA2662" s="25" t="str">
        <f t="shared" si="311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hidden="1" x14ac:dyDescent="0.25">
      <c r="A2663" s="25">
        <f t="shared" si="305"/>
        <v>2662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06"/>
        <v>18788</v>
      </c>
      <c r="G2663" s="54">
        <f t="shared" si="307"/>
        <v>18788</v>
      </c>
      <c r="H2663" s="25">
        <v>430804</v>
      </c>
      <c r="I2663" s="25" t="s">
        <v>4030</v>
      </c>
      <c r="J2663" s="25">
        <v>1</v>
      </c>
      <c r="K2663" s="25">
        <v>1</v>
      </c>
      <c r="L2663" s="25">
        <f t="shared" si="308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09"/>
        <v>2</v>
      </c>
      <c r="Z2663" s="25" t="str">
        <f t="shared" si="310"/>
        <v>Saturday</v>
      </c>
      <c r="AA2663" s="25" t="str">
        <f t="shared" si="311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hidden="1" x14ac:dyDescent="0.25">
      <c r="A2664" s="25">
        <f t="shared" si="305"/>
        <v>2663</v>
      </c>
      <c r="B2664" s="25" t="s">
        <v>3440</v>
      </c>
      <c r="C2664" s="45">
        <v>45905</v>
      </c>
      <c r="D2664" s="45">
        <v>45910</v>
      </c>
      <c r="E2664" s="8">
        <v>213.5</v>
      </c>
      <c r="F2664" s="8">
        <f t="shared" si="306"/>
        <v>18788</v>
      </c>
      <c r="G2664" s="54">
        <f t="shared" si="307"/>
        <v>18788</v>
      </c>
      <c r="H2664" s="25">
        <v>430904</v>
      </c>
      <c r="I2664" s="25" t="s">
        <v>4031</v>
      </c>
      <c r="J2664" s="25">
        <v>1</v>
      </c>
      <c r="K2664" s="25">
        <v>1</v>
      </c>
      <c r="L2664" s="25">
        <f t="shared" si="308"/>
        <v>0</v>
      </c>
      <c r="M2664" s="25" t="s">
        <v>3538</v>
      </c>
      <c r="N2664" s="45">
        <v>45913</v>
      </c>
      <c r="O2664" s="54">
        <v>23167.8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09"/>
        <v>2</v>
      </c>
      <c r="Z2664" s="25" t="str">
        <f t="shared" si="310"/>
        <v>Saturday</v>
      </c>
      <c r="AA2664" s="25" t="str">
        <f t="shared" si="311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hidden="1" x14ac:dyDescent="0.25">
      <c r="A2665" s="25">
        <f t="shared" si="305"/>
        <v>2664</v>
      </c>
      <c r="B2665" s="25" t="s">
        <v>3440</v>
      </c>
      <c r="C2665" s="45">
        <v>45905</v>
      </c>
      <c r="D2665" s="45">
        <v>45910</v>
      </c>
      <c r="E2665" s="8">
        <v>242.9</v>
      </c>
      <c r="F2665" s="8">
        <f t="shared" si="306"/>
        <v>21375.200000000001</v>
      </c>
      <c r="G2665" s="54">
        <f t="shared" si="307"/>
        <v>21375.200000000001</v>
      </c>
      <c r="H2665" s="25">
        <v>436204</v>
      </c>
      <c r="I2665" s="25" t="s">
        <v>4032</v>
      </c>
      <c r="J2665" s="25">
        <v>1</v>
      </c>
      <c r="K2665" s="25">
        <v>1</v>
      </c>
      <c r="L2665" s="25">
        <f t="shared" si="308"/>
        <v>0</v>
      </c>
      <c r="M2665" s="25" t="s">
        <v>3538</v>
      </c>
      <c r="N2665" s="45">
        <v>45913</v>
      </c>
      <c r="O2665" s="54">
        <v>26358.12</v>
      </c>
      <c r="P2665" s="25" t="s">
        <v>277</v>
      </c>
      <c r="Q2665" s="25">
        <v>58155615501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Pune</v>
      </c>
      <c r="W2665" s="56"/>
      <c r="X2665" s="45">
        <v>45915</v>
      </c>
      <c r="Y2665" s="25">
        <f t="shared" si="309"/>
        <v>2</v>
      </c>
      <c r="Z2665" s="25" t="str">
        <f t="shared" si="310"/>
        <v>Saturday</v>
      </c>
      <c r="AA2665" s="25" t="str">
        <f t="shared" si="311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hidden="1" x14ac:dyDescent="0.25">
      <c r="A2666" s="25">
        <f t="shared" si="305"/>
        <v>2665</v>
      </c>
      <c r="B2666" s="25" t="s">
        <v>3440</v>
      </c>
      <c r="C2666" s="45">
        <v>45905</v>
      </c>
      <c r="D2666" s="45">
        <v>45910</v>
      </c>
      <c r="E2666" s="8">
        <v>226.1</v>
      </c>
      <c r="F2666" s="8">
        <f t="shared" si="306"/>
        <v>19896.8</v>
      </c>
      <c r="G2666" s="54">
        <f t="shared" si="307"/>
        <v>19896.8</v>
      </c>
      <c r="H2666" s="25">
        <v>501114</v>
      </c>
      <c r="I2666" s="25" t="s">
        <v>4033</v>
      </c>
      <c r="J2666" s="25">
        <v>1</v>
      </c>
      <c r="K2666" s="25">
        <v>1</v>
      </c>
      <c r="L2666" s="25">
        <f t="shared" si="308"/>
        <v>0</v>
      </c>
      <c r="M2666" s="25" t="s">
        <v>3531</v>
      </c>
      <c r="N2666" s="45">
        <v>45913</v>
      </c>
      <c r="O2666" s="54">
        <v>35046</v>
      </c>
      <c r="P2666" s="25" t="s">
        <v>631</v>
      </c>
      <c r="Q2666" s="25">
        <v>58155620983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Telangana</v>
      </c>
      <c r="W2666" s="56"/>
      <c r="X2666" s="45">
        <v>45915</v>
      </c>
      <c r="Y2666" s="25">
        <f t="shared" si="309"/>
        <v>2</v>
      </c>
      <c r="Z2666" s="25" t="str">
        <f t="shared" si="310"/>
        <v>Saturday</v>
      </c>
      <c r="AA2666" s="25" t="str">
        <f t="shared" si="311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hidden="1" x14ac:dyDescent="0.25">
      <c r="A2667" s="25">
        <f t="shared" si="305"/>
        <v>2666</v>
      </c>
      <c r="B2667" s="25" t="s">
        <v>3440</v>
      </c>
      <c r="C2667" s="45">
        <v>45905</v>
      </c>
      <c r="D2667" s="45">
        <v>45910</v>
      </c>
      <c r="E2667" s="8">
        <v>267.39999999999998</v>
      </c>
      <c r="F2667" s="8">
        <f t="shared" si="306"/>
        <v>23531.199999999997</v>
      </c>
      <c r="G2667" s="54">
        <f t="shared" si="307"/>
        <v>23531.199999999997</v>
      </c>
      <c r="H2667" s="25">
        <v>501418</v>
      </c>
      <c r="I2667" s="25" t="s">
        <v>4034</v>
      </c>
      <c r="J2667" s="25">
        <v>1</v>
      </c>
      <c r="K2667" s="25">
        <v>1</v>
      </c>
      <c r="L2667" s="25">
        <f t="shared" si="308"/>
        <v>0</v>
      </c>
      <c r="M2667" s="25" t="s">
        <v>3550</v>
      </c>
      <c r="N2667" s="45">
        <v>45915</v>
      </c>
      <c r="O2667" s="54">
        <v>41447</v>
      </c>
      <c r="P2667" s="25" t="s">
        <v>899</v>
      </c>
      <c r="Q2667" s="25" t="s">
        <v>3566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Chandigarh</v>
      </c>
      <c r="W2667" s="56"/>
      <c r="X2667" s="45">
        <v>45916</v>
      </c>
      <c r="Y2667" s="25">
        <f t="shared" si="309"/>
        <v>1</v>
      </c>
      <c r="Z2667" s="25" t="str">
        <f t="shared" si="310"/>
        <v>Monday</v>
      </c>
      <c r="AA2667" s="25" t="str">
        <f t="shared" si="311"/>
        <v>Tuesday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hidden="1" x14ac:dyDescent="0.25">
      <c r="A2668" s="25">
        <f t="shared" si="305"/>
        <v>2667</v>
      </c>
      <c r="B2668" s="25" t="s">
        <v>3440</v>
      </c>
      <c r="C2668" s="45">
        <v>45905</v>
      </c>
      <c r="D2668" s="45">
        <v>45910</v>
      </c>
      <c r="E2668" s="8">
        <v>334.5</v>
      </c>
      <c r="F2668" s="8">
        <f t="shared" si="306"/>
        <v>29436</v>
      </c>
      <c r="G2668" s="54">
        <f t="shared" si="307"/>
        <v>58872</v>
      </c>
      <c r="H2668" s="25">
        <v>502536</v>
      </c>
      <c r="I2668" s="25" t="s">
        <v>4035</v>
      </c>
      <c r="J2668" s="25">
        <v>2</v>
      </c>
      <c r="K2668" s="25">
        <v>2</v>
      </c>
      <c r="L2668" s="25">
        <f t="shared" si="308"/>
        <v>0</v>
      </c>
      <c r="M2668" s="25" t="s">
        <v>3539</v>
      </c>
      <c r="N2668" s="45">
        <v>45913</v>
      </c>
      <c r="O2668" s="54">
        <v>84740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09"/>
        <v>2</v>
      </c>
      <c r="Z2668" s="25" t="str">
        <f t="shared" si="310"/>
        <v>Saturday</v>
      </c>
      <c r="AA2668" s="25" t="str">
        <f t="shared" si="311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hidden="1" x14ac:dyDescent="0.25">
      <c r="A2669" s="25">
        <f t="shared" si="305"/>
        <v>2668</v>
      </c>
      <c r="B2669" s="25" t="s">
        <v>3440</v>
      </c>
      <c r="C2669" s="45">
        <v>45905</v>
      </c>
      <c r="D2669" s="45">
        <v>45910</v>
      </c>
      <c r="E2669" s="8">
        <v>61.6</v>
      </c>
      <c r="F2669" s="8">
        <f t="shared" si="306"/>
        <v>5420.8</v>
      </c>
      <c r="G2669" s="54">
        <f t="shared" si="307"/>
        <v>5420.8</v>
      </c>
      <c r="H2669" s="25">
        <v>504105</v>
      </c>
      <c r="I2669" s="25" t="s">
        <v>4036</v>
      </c>
      <c r="J2669" s="25">
        <v>1</v>
      </c>
      <c r="K2669" s="25">
        <v>1</v>
      </c>
      <c r="L2669" s="25">
        <f t="shared" si="308"/>
        <v>0</v>
      </c>
      <c r="M2669" s="25" t="s">
        <v>3559</v>
      </c>
      <c r="N2669" s="45">
        <v>45915</v>
      </c>
      <c r="O2669" s="54">
        <v>10912</v>
      </c>
      <c r="P2669" s="25" t="s">
        <v>3442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09"/>
        <v/>
      </c>
      <c r="Z2669" s="25" t="str">
        <f t="shared" si="310"/>
        <v>Monday</v>
      </c>
      <c r="AA2669" s="25" t="str">
        <f t="shared" si="311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hidden="1" x14ac:dyDescent="0.25">
      <c r="A2670" s="25">
        <f t="shared" si="305"/>
        <v>2669</v>
      </c>
      <c r="B2670" s="25" t="s">
        <v>3440</v>
      </c>
      <c r="C2670" s="45">
        <v>45905</v>
      </c>
      <c r="D2670" s="45">
        <v>45910</v>
      </c>
      <c r="E2670" s="8">
        <v>158.19999999999999</v>
      </c>
      <c r="F2670" s="8">
        <f t="shared" si="306"/>
        <v>13921.599999999999</v>
      </c>
      <c r="G2670" s="54">
        <f t="shared" si="307"/>
        <v>13921.599999999999</v>
      </c>
      <c r="H2670" s="25">
        <v>505008</v>
      </c>
      <c r="I2670" s="25" t="s">
        <v>4037</v>
      </c>
      <c r="J2670" s="25">
        <v>1</v>
      </c>
      <c r="K2670" s="25">
        <v>1</v>
      </c>
      <c r="L2670" s="25">
        <f t="shared" si="308"/>
        <v>0</v>
      </c>
      <c r="M2670" s="25" t="s">
        <v>3539</v>
      </c>
      <c r="N2670" s="45">
        <v>45913</v>
      </c>
      <c r="O2670" s="54">
        <v>21470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09"/>
        <v>2</v>
      </c>
      <c r="Z2670" s="25" t="str">
        <f t="shared" si="310"/>
        <v>Saturday</v>
      </c>
      <c r="AA2670" s="25" t="str">
        <f t="shared" si="311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hidden="1" x14ac:dyDescent="0.25">
      <c r="A2671" s="25">
        <f t="shared" si="305"/>
        <v>2670</v>
      </c>
      <c r="B2671" s="25" t="s">
        <v>3440</v>
      </c>
      <c r="C2671" s="45">
        <v>45905</v>
      </c>
      <c r="D2671" s="45">
        <v>45910</v>
      </c>
      <c r="E2671" s="8">
        <v>30.8</v>
      </c>
      <c r="F2671" s="8">
        <f t="shared" si="306"/>
        <v>2710.4</v>
      </c>
      <c r="G2671" s="54">
        <f t="shared" si="307"/>
        <v>2710.4</v>
      </c>
      <c r="H2671" s="25">
        <v>505809</v>
      </c>
      <c r="I2671" s="25" t="s">
        <v>4038</v>
      </c>
      <c r="J2671" s="25">
        <v>1</v>
      </c>
      <c r="K2671" s="25">
        <v>1</v>
      </c>
      <c r="L2671" s="25">
        <f t="shared" si="308"/>
        <v>0</v>
      </c>
      <c r="M2671" s="25" t="s">
        <v>3559</v>
      </c>
      <c r="N2671" s="45">
        <v>45915</v>
      </c>
      <c r="O2671" s="54">
        <v>5456</v>
      </c>
      <c r="P2671" s="25" t="s">
        <v>3442</v>
      </c>
      <c r="Q2671" s="25" t="s">
        <v>637</v>
      </c>
      <c r="R2671" s="25" t="s">
        <v>638</v>
      </c>
      <c r="S2671" s="3">
        <v>4</v>
      </c>
      <c r="T2671" s="55"/>
      <c r="U2671" s="25" t="s">
        <v>19</v>
      </c>
      <c r="V2671" s="25" t="str">
        <f>VLOOKUP(P2671,'Customer List'!B:C,2,)</f>
        <v>DELHI</v>
      </c>
      <c r="W2671" s="56"/>
      <c r="X2671" s="45"/>
      <c r="Y2671" s="25" t="str">
        <f t="shared" si="309"/>
        <v/>
      </c>
      <c r="Z2671" s="25" t="str">
        <f t="shared" si="310"/>
        <v>Monday</v>
      </c>
      <c r="AA2671" s="25" t="str">
        <f t="shared" si="311"/>
        <v/>
      </c>
      <c r="AB2671" s="25" t="str">
        <f>VLOOKUP(U2671,'Currency Sheet'!A:C,3,)</f>
        <v>DOLLAR</v>
      </c>
      <c r="AC2671" s="67" t="str">
        <f>VLOOKUP(P2671,'Customer List'!B:D,3,)</f>
        <v>Local</v>
      </c>
    </row>
    <row r="2672" spans="1:29" hidden="1" x14ac:dyDescent="0.25">
      <c r="A2672" s="25">
        <f t="shared" si="305"/>
        <v>2671</v>
      </c>
      <c r="B2672" s="25" t="s">
        <v>3440</v>
      </c>
      <c r="C2672" s="45">
        <v>45905</v>
      </c>
      <c r="D2672" s="45">
        <v>45910</v>
      </c>
      <c r="E2672" s="8">
        <v>92.4</v>
      </c>
      <c r="F2672" s="8">
        <f t="shared" si="306"/>
        <v>8131.2000000000007</v>
      </c>
      <c r="G2672" s="54">
        <f t="shared" si="307"/>
        <v>8131.2000000000007</v>
      </c>
      <c r="H2672" s="25">
        <v>505810</v>
      </c>
      <c r="I2672" s="25" t="s">
        <v>4039</v>
      </c>
      <c r="J2672" s="25">
        <v>1</v>
      </c>
      <c r="K2672" s="25">
        <v>1</v>
      </c>
      <c r="L2672" s="25">
        <f t="shared" si="308"/>
        <v>0</v>
      </c>
      <c r="M2672" s="25" t="s">
        <v>3540</v>
      </c>
      <c r="N2672" s="45">
        <v>45913</v>
      </c>
      <c r="O2672" s="54">
        <v>11286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09"/>
        <v>2</v>
      </c>
      <c r="Z2672" s="25" t="str">
        <f t="shared" si="310"/>
        <v>Saturday</v>
      </c>
      <c r="AA2672" s="25" t="str">
        <f t="shared" si="311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hidden="1" x14ac:dyDescent="0.25">
      <c r="A2673" s="25">
        <f t="shared" si="305"/>
        <v>2672</v>
      </c>
      <c r="B2673" s="25" t="s">
        <v>3440</v>
      </c>
      <c r="C2673" s="45">
        <v>45905</v>
      </c>
      <c r="D2673" s="45">
        <v>45910</v>
      </c>
      <c r="E2673" s="8">
        <v>177.75</v>
      </c>
      <c r="F2673" s="8">
        <f t="shared" si="306"/>
        <v>15642</v>
      </c>
      <c r="G2673" s="54">
        <f t="shared" si="307"/>
        <v>15642</v>
      </c>
      <c r="H2673" s="25">
        <v>505837</v>
      </c>
      <c r="I2673" s="25" t="s">
        <v>4040</v>
      </c>
      <c r="J2673" s="25">
        <v>1</v>
      </c>
      <c r="K2673" s="25">
        <v>1</v>
      </c>
      <c r="L2673" s="25">
        <f t="shared" si="308"/>
        <v>0</v>
      </c>
      <c r="M2673" s="25" t="s">
        <v>3540</v>
      </c>
      <c r="N2673" s="45">
        <v>45913</v>
      </c>
      <c r="O2673" s="54">
        <v>20263.5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09"/>
        <v>2</v>
      </c>
      <c r="Z2673" s="25" t="str">
        <f t="shared" si="310"/>
        <v>Saturday</v>
      </c>
      <c r="AA2673" s="25" t="str">
        <f t="shared" si="311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hidden="1" x14ac:dyDescent="0.25">
      <c r="A2674" s="25">
        <f t="shared" si="305"/>
        <v>2673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06"/>
        <v>18018</v>
      </c>
      <c r="G2674" s="54">
        <f t="shared" si="307"/>
        <v>18018</v>
      </c>
      <c r="H2674" s="25">
        <v>506333</v>
      </c>
      <c r="I2674" s="25" t="s">
        <v>4041</v>
      </c>
      <c r="J2674" s="25">
        <v>1</v>
      </c>
      <c r="K2674" s="25">
        <v>1</v>
      </c>
      <c r="L2674" s="25">
        <f t="shared" si="308"/>
        <v>0</v>
      </c>
      <c r="M2674" s="25" t="s">
        <v>3540</v>
      </c>
      <c r="N2674" s="45">
        <v>45913</v>
      </c>
      <c r="O2674" s="54">
        <v>23341.5</v>
      </c>
      <c r="P2674" s="25" t="s">
        <v>618</v>
      </c>
      <c r="Q2674" s="25">
        <v>58155620725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Bhuvneshwar</v>
      </c>
      <c r="W2674" s="56"/>
      <c r="X2674" s="45">
        <v>45915</v>
      </c>
      <c r="Y2674" s="25">
        <f t="shared" si="309"/>
        <v>2</v>
      </c>
      <c r="Z2674" s="25" t="str">
        <f t="shared" si="310"/>
        <v>Saturday</v>
      </c>
      <c r="AA2674" s="25" t="str">
        <f t="shared" si="311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hidden="1" x14ac:dyDescent="0.25">
      <c r="A2675" s="25">
        <f t="shared" si="305"/>
        <v>2674</v>
      </c>
      <c r="B2675" s="25" t="s">
        <v>3440</v>
      </c>
      <c r="C2675" s="45">
        <v>45905</v>
      </c>
      <c r="D2675" s="45">
        <v>45910</v>
      </c>
      <c r="E2675" s="8">
        <v>204.75</v>
      </c>
      <c r="F2675" s="8">
        <f t="shared" si="306"/>
        <v>18018</v>
      </c>
      <c r="G2675" s="54">
        <f t="shared" si="307"/>
        <v>18018</v>
      </c>
      <c r="H2675" s="25">
        <v>506349</v>
      </c>
      <c r="I2675" s="25" t="s">
        <v>4042</v>
      </c>
      <c r="J2675" s="25">
        <v>1</v>
      </c>
      <c r="K2675" s="25">
        <v>1</v>
      </c>
      <c r="L2675" s="25">
        <f t="shared" si="308"/>
        <v>0</v>
      </c>
      <c r="M2675" s="25" t="s">
        <v>3538</v>
      </c>
      <c r="N2675" s="45">
        <v>45913</v>
      </c>
      <c r="O2675" s="54">
        <v>20737.080000000002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09"/>
        <v>2</v>
      </c>
      <c r="Z2675" s="25" t="str">
        <f t="shared" si="310"/>
        <v>Saturday</v>
      </c>
      <c r="AA2675" s="25" t="str">
        <f t="shared" si="311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hidden="1" x14ac:dyDescent="0.25">
      <c r="A2676" s="25">
        <f t="shared" si="305"/>
        <v>2675</v>
      </c>
      <c r="B2676" s="25" t="s">
        <v>3440</v>
      </c>
      <c r="C2676" s="45">
        <v>45905</v>
      </c>
      <c r="D2676" s="45">
        <v>45910</v>
      </c>
      <c r="E2676" s="8">
        <v>91.7</v>
      </c>
      <c r="F2676" s="8">
        <f t="shared" si="306"/>
        <v>8069.6</v>
      </c>
      <c r="G2676" s="54">
        <f t="shared" si="307"/>
        <v>8069.6</v>
      </c>
      <c r="H2676" s="25">
        <v>506915</v>
      </c>
      <c r="I2676" s="25" t="s">
        <v>4043</v>
      </c>
      <c r="J2676" s="25">
        <v>1</v>
      </c>
      <c r="K2676" s="25">
        <v>1</v>
      </c>
      <c r="L2676" s="25">
        <f t="shared" si="308"/>
        <v>0</v>
      </c>
      <c r="M2676" s="25" t="s">
        <v>3636</v>
      </c>
      <c r="N2676" s="45">
        <v>45917</v>
      </c>
      <c r="O2676" s="54">
        <v>10578.25</v>
      </c>
      <c r="P2676" s="25" t="s">
        <v>43</v>
      </c>
      <c r="Q2676" s="25" t="s">
        <v>637</v>
      </c>
      <c r="R2676" s="25" t="s">
        <v>725</v>
      </c>
      <c r="S2676" s="3">
        <v>4</v>
      </c>
      <c r="T2676" s="55"/>
      <c r="U2676" s="25" t="s">
        <v>19</v>
      </c>
      <c r="V2676" s="25" t="str">
        <f>VLOOKUP(P2676,'Customer List'!B:C,2,)</f>
        <v>Faridabad</v>
      </c>
      <c r="W2676" s="56"/>
      <c r="X2676" s="45"/>
      <c r="Y2676" s="25" t="str">
        <f t="shared" si="309"/>
        <v/>
      </c>
      <c r="Z2676" s="25" t="str">
        <f t="shared" si="310"/>
        <v>Wednesday</v>
      </c>
      <c r="AA2676" s="25" t="str">
        <f t="shared" si="311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hidden="1" x14ac:dyDescent="0.25">
      <c r="A2677" s="25">
        <f t="shared" ref="A2677:A2740" si="312">A2676+1</f>
        <v>2676</v>
      </c>
      <c r="B2677" s="25" t="s">
        <v>3440</v>
      </c>
      <c r="C2677" s="45">
        <v>45905</v>
      </c>
      <c r="D2677" s="45">
        <v>45910</v>
      </c>
      <c r="E2677" s="8">
        <v>115.5</v>
      </c>
      <c r="F2677" s="8">
        <f t="shared" ref="F2677:F2740" si="313">IF(AB2677="DOLLAR",E2677*88,E2677)</f>
        <v>10164</v>
      </c>
      <c r="G2677" s="54">
        <f t="shared" ref="G2677:G2740" si="314">F2677*J2677</f>
        <v>10164</v>
      </c>
      <c r="H2677" s="25">
        <v>510003</v>
      </c>
      <c r="I2677" s="25" t="s">
        <v>4044</v>
      </c>
      <c r="J2677" s="25">
        <v>1</v>
      </c>
      <c r="K2677" s="25">
        <v>1</v>
      </c>
      <c r="L2677" s="25">
        <f t="shared" ref="L2677:L2740" si="315">J2677-K2677</f>
        <v>0</v>
      </c>
      <c r="M2677" s="25" t="s">
        <v>3538</v>
      </c>
      <c r="N2677" s="45">
        <v>45913</v>
      </c>
      <c r="O2677" s="54">
        <v>12533.4</v>
      </c>
      <c r="P2677" s="25" t="s">
        <v>277</v>
      </c>
      <c r="Q2677" s="25">
        <v>58155615501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Pune</v>
      </c>
      <c r="W2677" s="56"/>
      <c r="X2677" s="45">
        <v>45915</v>
      </c>
      <c r="Y2677" s="25">
        <f t="shared" si="309"/>
        <v>2</v>
      </c>
      <c r="Z2677" s="25" t="str">
        <f t="shared" si="310"/>
        <v>Saturday</v>
      </c>
      <c r="AA2677" s="25" t="str">
        <f t="shared" si="311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hidden="1" x14ac:dyDescent="0.25">
      <c r="A2678" s="25">
        <f t="shared" si="312"/>
        <v>2677</v>
      </c>
      <c r="B2678" s="25" t="s">
        <v>3440</v>
      </c>
      <c r="C2678" s="45">
        <v>45905</v>
      </c>
      <c r="D2678" s="45">
        <v>45910</v>
      </c>
      <c r="E2678" s="8">
        <v>248.5</v>
      </c>
      <c r="F2678" s="8">
        <f t="shared" si="313"/>
        <v>21868</v>
      </c>
      <c r="G2678" s="54">
        <f t="shared" si="314"/>
        <v>21868</v>
      </c>
      <c r="H2678" s="25">
        <v>514106</v>
      </c>
      <c r="I2678" s="25" t="s">
        <v>4045</v>
      </c>
      <c r="J2678" s="25">
        <v>1</v>
      </c>
      <c r="K2678" s="25">
        <v>1</v>
      </c>
      <c r="L2678" s="25">
        <f t="shared" si="315"/>
        <v>0</v>
      </c>
      <c r="M2678" s="25" t="s">
        <v>3639</v>
      </c>
      <c r="N2678" s="45">
        <v>45918</v>
      </c>
      <c r="O2678" s="54">
        <v>35766.25</v>
      </c>
      <c r="P2678" s="25" t="s">
        <v>3444</v>
      </c>
      <c r="Q2678" s="25" t="s">
        <v>1131</v>
      </c>
      <c r="R2678" s="25" t="s">
        <v>1131</v>
      </c>
      <c r="S2678" s="3">
        <v>4</v>
      </c>
      <c r="T2678" s="55"/>
      <c r="U2678" s="25" t="s">
        <v>19</v>
      </c>
      <c r="V2678" s="25" t="str">
        <f>VLOOKUP(P2678,'Customer List'!B:C,2,)</f>
        <v>DELHI</v>
      </c>
      <c r="W2678" s="56"/>
      <c r="X2678" s="45"/>
      <c r="Y2678" s="25" t="str">
        <f t="shared" ref="Y2678:Y2741" si="316">IF(X2678="", "", X2678-N2678)</f>
        <v/>
      </c>
      <c r="Z2678" s="25" t="str">
        <f t="shared" ref="Z2678:Z2741" si="317">IF(N2678="", "", TEXT(N2678, "dddd"))</f>
        <v>Thursday</v>
      </c>
      <c r="AA2678" s="25" t="str">
        <f t="shared" ref="AA2678:AA2741" si="318">IF(X2678="", "", TEXT(X2678, "dddd"))</f>
        <v/>
      </c>
      <c r="AB2678" s="25" t="str">
        <f>VLOOKUP(U2678,'Currency Sheet'!A:C,3,)</f>
        <v>DOLLAR</v>
      </c>
      <c r="AC2678" s="67" t="str">
        <f>VLOOKUP(P2678,'Customer List'!B:D,3,)</f>
        <v>Local</v>
      </c>
    </row>
    <row r="2679" spans="1:29" hidden="1" x14ac:dyDescent="0.25">
      <c r="A2679" s="25">
        <f t="shared" si="312"/>
        <v>2678</v>
      </c>
      <c r="B2679" s="25" t="s">
        <v>3440</v>
      </c>
      <c r="C2679" s="45">
        <v>45905</v>
      </c>
      <c r="D2679" s="45">
        <v>45910</v>
      </c>
      <c r="E2679" s="8">
        <v>102.9</v>
      </c>
      <c r="F2679" s="8">
        <f t="shared" si="313"/>
        <v>9055.2000000000007</v>
      </c>
      <c r="G2679" s="54">
        <f t="shared" si="314"/>
        <v>9055.2000000000007</v>
      </c>
      <c r="H2679" s="25">
        <v>574302</v>
      </c>
      <c r="I2679" s="25" t="s">
        <v>4046</v>
      </c>
      <c r="J2679" s="25">
        <v>1</v>
      </c>
      <c r="K2679" s="25">
        <v>1</v>
      </c>
      <c r="L2679" s="25">
        <f t="shared" si="315"/>
        <v>0</v>
      </c>
      <c r="M2679" s="25" t="s">
        <v>3540</v>
      </c>
      <c r="N2679" s="45">
        <v>45913</v>
      </c>
      <c r="O2679" s="54">
        <v>12568.5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16"/>
        <v>2</v>
      </c>
      <c r="Z2679" s="25" t="str">
        <f t="shared" si="317"/>
        <v>Saturday</v>
      </c>
      <c r="AA2679" s="25" t="str">
        <f t="shared" si="31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hidden="1" x14ac:dyDescent="0.25">
      <c r="A2680" s="25">
        <f t="shared" si="312"/>
        <v>2679</v>
      </c>
      <c r="B2680" s="25" t="s">
        <v>3440</v>
      </c>
      <c r="C2680" s="45">
        <v>45905</v>
      </c>
      <c r="D2680" s="45">
        <v>45910</v>
      </c>
      <c r="E2680" s="8">
        <v>78.400000000000006</v>
      </c>
      <c r="F2680" s="8">
        <f t="shared" si="313"/>
        <v>6899.2000000000007</v>
      </c>
      <c r="G2680" s="54">
        <f t="shared" si="314"/>
        <v>6899.2000000000007</v>
      </c>
      <c r="H2680" s="25">
        <v>575304</v>
      </c>
      <c r="I2680" s="25" t="s">
        <v>4047</v>
      </c>
      <c r="J2680" s="25">
        <v>1</v>
      </c>
      <c r="K2680" s="25">
        <v>1</v>
      </c>
      <c r="L2680" s="25">
        <f t="shared" si="315"/>
        <v>0</v>
      </c>
      <c r="M2680" s="25" t="s">
        <v>3540</v>
      </c>
      <c r="N2680" s="45">
        <v>45913</v>
      </c>
      <c r="O2680" s="54">
        <v>9576</v>
      </c>
      <c r="P2680" s="25" t="s">
        <v>618</v>
      </c>
      <c r="Q2680" s="25">
        <v>58155620725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Bhuvneshwar</v>
      </c>
      <c r="W2680" s="56"/>
      <c r="X2680" s="45">
        <v>45915</v>
      </c>
      <c r="Y2680" s="25">
        <f t="shared" si="316"/>
        <v>2</v>
      </c>
      <c r="Z2680" s="25" t="str">
        <f t="shared" si="317"/>
        <v>Saturday</v>
      </c>
      <c r="AA2680" s="25" t="str">
        <f t="shared" si="318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hidden="1" x14ac:dyDescent="0.25">
      <c r="A2681" s="25">
        <f t="shared" si="312"/>
        <v>2680</v>
      </c>
      <c r="B2681" s="25" t="s">
        <v>3440</v>
      </c>
      <c r="C2681" s="45">
        <v>45905</v>
      </c>
      <c r="D2681" s="45">
        <v>45910</v>
      </c>
      <c r="E2681" s="8">
        <v>107.1</v>
      </c>
      <c r="F2681" s="8">
        <f t="shared" si="313"/>
        <v>9424.7999999999993</v>
      </c>
      <c r="G2681" s="54">
        <f t="shared" si="314"/>
        <v>9424.7999999999993</v>
      </c>
      <c r="H2681" s="25">
        <v>576404</v>
      </c>
      <c r="I2681" s="25" t="s">
        <v>4048</v>
      </c>
      <c r="J2681" s="25">
        <v>1</v>
      </c>
      <c r="K2681" s="25">
        <v>1</v>
      </c>
      <c r="L2681" s="25">
        <f t="shared" si="315"/>
        <v>0</v>
      </c>
      <c r="M2681" s="25" t="s">
        <v>3538</v>
      </c>
      <c r="N2681" s="45">
        <v>45913</v>
      </c>
      <c r="O2681" s="54">
        <v>11621.88</v>
      </c>
      <c r="P2681" s="25" t="s">
        <v>277</v>
      </c>
      <c r="Q2681" s="25">
        <v>58155615501</v>
      </c>
      <c r="R2681" s="25" t="s">
        <v>41</v>
      </c>
      <c r="S2681" s="3">
        <v>-20</v>
      </c>
      <c r="T2681" s="55"/>
      <c r="U2681" s="25" t="s">
        <v>19</v>
      </c>
      <c r="V2681" s="25" t="str">
        <f>VLOOKUP(P2681,'Customer List'!B:C,2,)</f>
        <v>Pune</v>
      </c>
      <c r="W2681" s="56"/>
      <c r="X2681" s="45">
        <v>45915</v>
      </c>
      <c r="Y2681" s="25">
        <f t="shared" si="316"/>
        <v>2</v>
      </c>
      <c r="Z2681" s="25" t="str">
        <f t="shared" si="317"/>
        <v>Saturday</v>
      </c>
      <c r="AA2681" s="25" t="str">
        <f t="shared" si="318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hidden="1" x14ac:dyDescent="0.25">
      <c r="A2682" s="25">
        <f t="shared" si="312"/>
        <v>2681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si="313"/>
        <v>29.333333333333332</v>
      </c>
      <c r="G2682" s="54">
        <f t="shared" si="314"/>
        <v>58.666666666666664</v>
      </c>
      <c r="H2682" s="25">
        <v>740811</v>
      </c>
      <c r="I2682" s="25" t="s">
        <v>4049</v>
      </c>
      <c r="J2682" s="25">
        <v>2</v>
      </c>
      <c r="K2682" s="25"/>
      <c r="L2682" s="25">
        <f t="shared" si="315"/>
        <v>2</v>
      </c>
      <c r="M2682" s="25"/>
      <c r="N2682" s="45"/>
      <c r="O2682" s="54"/>
      <c r="P2682" s="25" t="s">
        <v>3708</v>
      </c>
      <c r="Q2682" s="25"/>
      <c r="R2682" s="25"/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Unknown</v>
      </c>
      <c r="W2682" s="56" t="s">
        <v>3446</v>
      </c>
      <c r="X2682" s="45"/>
      <c r="Y2682" s="25" t="str">
        <f t="shared" si="316"/>
        <v/>
      </c>
      <c r="Z2682" s="25" t="str">
        <f t="shared" si="317"/>
        <v/>
      </c>
      <c r="AA2682" s="25" t="str">
        <f t="shared" si="318"/>
        <v/>
      </c>
      <c r="AB2682" s="25" t="str">
        <f>VLOOKUP(U2682,'Currency Sheet'!A:C,3,)</f>
        <v>DOLLAR</v>
      </c>
      <c r="AC2682" s="67" t="str">
        <f>VLOOKUP(P2682,'Customer List'!B:D,3,)</f>
        <v>Unknown</v>
      </c>
    </row>
    <row r="2683" spans="1:29" hidden="1" x14ac:dyDescent="0.25">
      <c r="A2683" s="25">
        <f t="shared" si="312"/>
        <v>2682</v>
      </c>
      <c r="B2683" s="25" t="s">
        <v>3440</v>
      </c>
      <c r="C2683" s="45">
        <v>45905</v>
      </c>
      <c r="D2683" s="45">
        <v>45910</v>
      </c>
      <c r="E2683" s="8">
        <v>0.33333333333333331</v>
      </c>
      <c r="F2683" s="8">
        <f t="shared" si="313"/>
        <v>29.333333333333332</v>
      </c>
      <c r="G2683" s="54">
        <f t="shared" si="314"/>
        <v>29.333333333333332</v>
      </c>
      <c r="H2683" s="25">
        <v>740811</v>
      </c>
      <c r="I2683" s="25" t="s">
        <v>4049</v>
      </c>
      <c r="J2683" s="25">
        <v>1</v>
      </c>
      <c r="K2683" s="25">
        <v>1</v>
      </c>
      <c r="L2683" s="25">
        <f t="shared" si="315"/>
        <v>0</v>
      </c>
      <c r="M2683" s="25" t="s">
        <v>3684</v>
      </c>
      <c r="N2683" s="45">
        <v>45920</v>
      </c>
      <c r="O2683" s="54">
        <v>0</v>
      </c>
      <c r="P2683" s="25" t="s">
        <v>2053</v>
      </c>
      <c r="Q2683" s="25">
        <v>58155918682</v>
      </c>
      <c r="R2683" s="25" t="s">
        <v>41</v>
      </c>
      <c r="S2683" s="3">
        <v>4</v>
      </c>
      <c r="T2683" s="55" t="s">
        <v>3622</v>
      </c>
      <c r="U2683" s="25" t="s">
        <v>19</v>
      </c>
      <c r="V2683" s="25" t="str">
        <f>VLOOKUP(P2683,'Customer List'!B:C,2,)</f>
        <v>Banglore</v>
      </c>
      <c r="W2683" s="56"/>
      <c r="X2683" s="45">
        <v>45922</v>
      </c>
      <c r="Y2683" s="25">
        <f t="shared" si="316"/>
        <v>2</v>
      </c>
      <c r="Z2683" s="25" t="str">
        <f t="shared" si="317"/>
        <v>Saturday</v>
      </c>
      <c r="AA2683" s="25" t="str">
        <f t="shared" si="31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hidden="1" x14ac:dyDescent="0.25">
      <c r="A2684" s="25">
        <f t="shared" si="312"/>
        <v>2683</v>
      </c>
      <c r="B2684" s="25" t="s">
        <v>3440</v>
      </c>
      <c r="C2684" s="45">
        <v>45905</v>
      </c>
      <c r="D2684" s="45">
        <v>45910</v>
      </c>
      <c r="E2684" s="8">
        <v>205.8</v>
      </c>
      <c r="F2684" s="8">
        <f t="shared" si="313"/>
        <v>18110.400000000001</v>
      </c>
      <c r="G2684" s="54">
        <f t="shared" si="314"/>
        <v>18110.400000000001</v>
      </c>
      <c r="H2684" s="25">
        <v>741094</v>
      </c>
      <c r="I2684" s="25" t="s">
        <v>4050</v>
      </c>
      <c r="J2684" s="25">
        <v>1</v>
      </c>
      <c r="K2684" s="25">
        <v>1</v>
      </c>
      <c r="L2684" s="25">
        <f t="shared" si="315"/>
        <v>0</v>
      </c>
      <c r="M2684" s="25" t="s">
        <v>3523</v>
      </c>
      <c r="N2684" s="45">
        <v>45913</v>
      </c>
      <c r="O2684" s="54">
        <v>31899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16"/>
        <v>2</v>
      </c>
      <c r="Z2684" s="25" t="str">
        <f t="shared" si="317"/>
        <v>Saturday</v>
      </c>
      <c r="AA2684" s="25" t="str">
        <f t="shared" si="31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hidden="1" x14ac:dyDescent="0.25">
      <c r="A2685" s="25">
        <f t="shared" si="312"/>
        <v>2684</v>
      </c>
      <c r="B2685" s="25" t="s">
        <v>3440</v>
      </c>
      <c r="C2685" s="45">
        <v>45905</v>
      </c>
      <c r="D2685" s="45">
        <v>45910</v>
      </c>
      <c r="E2685" s="8">
        <v>41.3</v>
      </c>
      <c r="F2685" s="8">
        <f t="shared" si="313"/>
        <v>3634.3999999999996</v>
      </c>
      <c r="G2685" s="54">
        <f t="shared" si="314"/>
        <v>3634.3999999999996</v>
      </c>
      <c r="H2685" s="25">
        <v>741095</v>
      </c>
      <c r="I2685" s="25" t="s">
        <v>4051</v>
      </c>
      <c r="J2685" s="25">
        <v>1</v>
      </c>
      <c r="K2685" s="25">
        <v>1</v>
      </c>
      <c r="L2685" s="25">
        <f t="shared" si="315"/>
        <v>0</v>
      </c>
      <c r="M2685" s="25" t="s">
        <v>3523</v>
      </c>
      <c r="N2685" s="45">
        <v>45913</v>
      </c>
      <c r="O2685" s="54">
        <v>6401.5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16"/>
        <v>2</v>
      </c>
      <c r="Z2685" s="25" t="str">
        <f t="shared" si="317"/>
        <v>Saturday</v>
      </c>
      <c r="AA2685" s="25" t="str">
        <f t="shared" si="31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hidden="1" x14ac:dyDescent="0.25">
      <c r="A2686" s="25">
        <f t="shared" si="312"/>
        <v>2685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13"/>
        <v>7268.7999999999993</v>
      </c>
      <c r="G2686" s="54">
        <f t="shared" si="314"/>
        <v>7268.7999999999993</v>
      </c>
      <c r="H2686" s="25">
        <v>741096</v>
      </c>
      <c r="I2686" s="25" t="s">
        <v>4052</v>
      </c>
      <c r="J2686" s="25">
        <v>1</v>
      </c>
      <c r="K2686" s="25">
        <v>1</v>
      </c>
      <c r="L2686" s="25">
        <f t="shared" si="315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16"/>
        <v>2</v>
      </c>
      <c r="Z2686" s="25" t="str">
        <f t="shared" si="317"/>
        <v>Saturday</v>
      </c>
      <c r="AA2686" s="25" t="str">
        <f t="shared" si="31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hidden="1" x14ac:dyDescent="0.25">
      <c r="A2687" s="25">
        <f t="shared" si="312"/>
        <v>2686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si="313"/>
        <v>7268.7999999999993</v>
      </c>
      <c r="G2687" s="54">
        <f t="shared" si="314"/>
        <v>7268.7999999999993</v>
      </c>
      <c r="H2687" s="25">
        <v>741100</v>
      </c>
      <c r="I2687" s="25" t="s">
        <v>4053</v>
      </c>
      <c r="J2687" s="25">
        <v>1</v>
      </c>
      <c r="K2687" s="25">
        <v>1</v>
      </c>
      <c r="L2687" s="25">
        <f t="shared" si="315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16"/>
        <v>2</v>
      </c>
      <c r="Z2687" s="25" t="str">
        <f t="shared" si="317"/>
        <v>Saturday</v>
      </c>
      <c r="AA2687" s="25" t="str">
        <f t="shared" si="31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hidden="1" x14ac:dyDescent="0.25">
      <c r="A2688" s="25">
        <f t="shared" si="312"/>
        <v>2687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13"/>
        <v>7268.7999999999993</v>
      </c>
      <c r="G2688" s="54">
        <f t="shared" si="314"/>
        <v>7268.7999999999993</v>
      </c>
      <c r="H2688" s="25">
        <v>741101</v>
      </c>
      <c r="I2688" s="25" t="s">
        <v>4054</v>
      </c>
      <c r="J2688" s="25">
        <v>1</v>
      </c>
      <c r="K2688" s="25">
        <v>1</v>
      </c>
      <c r="L2688" s="25">
        <f t="shared" si="315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16"/>
        <v>2</v>
      </c>
      <c r="Z2688" s="25" t="str">
        <f t="shared" si="317"/>
        <v>Saturday</v>
      </c>
      <c r="AA2688" s="25" t="str">
        <f t="shared" si="31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hidden="1" x14ac:dyDescent="0.25">
      <c r="A2689" s="25">
        <f t="shared" si="312"/>
        <v>2688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13"/>
        <v>7268.7999999999993</v>
      </c>
      <c r="G2689" s="54">
        <f t="shared" si="314"/>
        <v>7268.7999999999993</v>
      </c>
      <c r="H2689" s="25">
        <v>741105</v>
      </c>
      <c r="I2689" s="25" t="s">
        <v>4055</v>
      </c>
      <c r="J2689" s="25">
        <v>1</v>
      </c>
      <c r="K2689" s="25">
        <v>1</v>
      </c>
      <c r="L2689" s="25">
        <f t="shared" si="315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16"/>
        <v>2</v>
      </c>
      <c r="Z2689" s="25" t="str">
        <f t="shared" si="317"/>
        <v>Saturday</v>
      </c>
      <c r="AA2689" s="25" t="str">
        <f t="shared" si="31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hidden="1" x14ac:dyDescent="0.25">
      <c r="A2690" s="25">
        <f t="shared" si="312"/>
        <v>2689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13"/>
        <v>7268.7999999999993</v>
      </c>
      <c r="G2690" s="54">
        <f t="shared" si="314"/>
        <v>7268.7999999999993</v>
      </c>
      <c r="H2690" s="25">
        <v>741108</v>
      </c>
      <c r="I2690" s="25" t="s">
        <v>4056</v>
      </c>
      <c r="J2690" s="25">
        <v>1</v>
      </c>
      <c r="K2690" s="25">
        <v>1</v>
      </c>
      <c r="L2690" s="25">
        <f t="shared" si="315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16"/>
        <v>2</v>
      </c>
      <c r="Z2690" s="25" t="str">
        <f t="shared" si="317"/>
        <v>Saturday</v>
      </c>
      <c r="AA2690" s="25" t="str">
        <f t="shared" si="31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hidden="1" x14ac:dyDescent="0.25">
      <c r="A2691" s="25">
        <f t="shared" si="312"/>
        <v>2690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13"/>
        <v>7268.7999999999993</v>
      </c>
      <c r="G2691" s="54">
        <f t="shared" si="314"/>
        <v>7268.7999999999993</v>
      </c>
      <c r="H2691" s="25">
        <v>741114</v>
      </c>
      <c r="I2691" s="25" t="s">
        <v>4057</v>
      </c>
      <c r="J2691" s="25">
        <v>1</v>
      </c>
      <c r="K2691" s="25">
        <v>1</v>
      </c>
      <c r="L2691" s="25">
        <f t="shared" si="315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16"/>
        <v>2</v>
      </c>
      <c r="Z2691" s="25" t="str">
        <f t="shared" si="317"/>
        <v>Saturday</v>
      </c>
      <c r="AA2691" s="25" t="str">
        <f t="shared" si="318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hidden="1" x14ac:dyDescent="0.25">
      <c r="A2692" s="25">
        <f t="shared" si="312"/>
        <v>2691</v>
      </c>
      <c r="B2692" s="25" t="s">
        <v>3440</v>
      </c>
      <c r="C2692" s="45">
        <v>45905</v>
      </c>
      <c r="D2692" s="45">
        <v>45910</v>
      </c>
      <c r="E2692" s="8">
        <v>82.6</v>
      </c>
      <c r="F2692" s="8">
        <f t="shared" si="313"/>
        <v>7268.7999999999993</v>
      </c>
      <c r="G2692" s="54">
        <f t="shared" si="314"/>
        <v>7268.7999999999993</v>
      </c>
      <c r="H2692" s="25">
        <v>741121</v>
      </c>
      <c r="I2692" s="25" t="s">
        <v>4058</v>
      </c>
      <c r="J2692" s="25">
        <v>1</v>
      </c>
      <c r="K2692" s="25">
        <v>1</v>
      </c>
      <c r="L2692" s="25">
        <f t="shared" si="315"/>
        <v>0</v>
      </c>
      <c r="M2692" s="25" t="s">
        <v>3523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316"/>
        <v>2</v>
      </c>
      <c r="Z2692" s="25" t="str">
        <f t="shared" si="317"/>
        <v>Saturday</v>
      </c>
      <c r="AA2692" s="25" t="str">
        <f t="shared" si="318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hidden="1" x14ac:dyDescent="0.25">
      <c r="A2693" s="25">
        <f t="shared" si="312"/>
        <v>2692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si="313"/>
        <v>29.333333333333332</v>
      </c>
      <c r="G2693" s="54">
        <f t="shared" si="314"/>
        <v>58.666666666666664</v>
      </c>
      <c r="H2693" s="25">
        <v>741146</v>
      </c>
      <c r="I2693" s="25" t="s">
        <v>4059</v>
      </c>
      <c r="J2693" s="25">
        <v>2</v>
      </c>
      <c r="K2693" s="25"/>
      <c r="L2693" s="25">
        <f t="shared" si="315"/>
        <v>2</v>
      </c>
      <c r="M2693" s="25"/>
      <c r="N2693" s="45"/>
      <c r="O2693" s="54"/>
      <c r="P2693" s="25" t="s">
        <v>3708</v>
      </c>
      <c r="Q2693" s="25"/>
      <c r="R2693" s="25"/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Unknown</v>
      </c>
      <c r="W2693" s="56" t="s">
        <v>3446</v>
      </c>
      <c r="X2693" s="45"/>
      <c r="Y2693" s="25" t="str">
        <f t="shared" si="316"/>
        <v/>
      </c>
      <c r="Z2693" s="25" t="str">
        <f t="shared" si="317"/>
        <v/>
      </c>
      <c r="AA2693" s="25" t="str">
        <f t="shared" si="318"/>
        <v/>
      </c>
      <c r="AB2693" s="25" t="str">
        <f>VLOOKUP(U2693,'Currency Sheet'!A:C,3,)</f>
        <v>DOLLAR</v>
      </c>
      <c r="AC2693" s="67" t="str">
        <f>VLOOKUP(P2693,'Customer List'!B:D,3,)</f>
        <v>Unknown</v>
      </c>
    </row>
    <row r="2694" spans="1:29" hidden="1" x14ac:dyDescent="0.25">
      <c r="A2694" s="25">
        <f t="shared" si="312"/>
        <v>2693</v>
      </c>
      <c r="B2694" s="25" t="s">
        <v>3440</v>
      </c>
      <c r="C2694" s="45">
        <v>45905</v>
      </c>
      <c r="D2694" s="45">
        <v>45910</v>
      </c>
      <c r="E2694" s="8">
        <v>0.33333333333333331</v>
      </c>
      <c r="F2694" s="8">
        <f t="shared" si="313"/>
        <v>29.333333333333332</v>
      </c>
      <c r="G2694" s="54">
        <f t="shared" si="314"/>
        <v>29.333333333333332</v>
      </c>
      <c r="H2694" s="25">
        <v>741146</v>
      </c>
      <c r="I2694" s="25" t="s">
        <v>4059</v>
      </c>
      <c r="J2694" s="25">
        <v>1</v>
      </c>
      <c r="K2694" s="25">
        <v>1</v>
      </c>
      <c r="L2694" s="25">
        <f t="shared" si="315"/>
        <v>0</v>
      </c>
      <c r="M2694" s="25" t="s">
        <v>3684</v>
      </c>
      <c r="N2694" s="45">
        <v>45920</v>
      </c>
      <c r="O2694" s="54">
        <v>0</v>
      </c>
      <c r="P2694" s="25" t="s">
        <v>2053</v>
      </c>
      <c r="Q2694" s="25">
        <v>58155918682</v>
      </c>
      <c r="R2694" s="25" t="s">
        <v>41</v>
      </c>
      <c r="S2694" s="3">
        <v>4</v>
      </c>
      <c r="T2694" s="55" t="s">
        <v>3622</v>
      </c>
      <c r="U2694" s="25" t="s">
        <v>19</v>
      </c>
      <c r="V2694" s="25" t="str">
        <f>VLOOKUP(P2694,'Customer List'!B:C,2,)</f>
        <v>Banglore</v>
      </c>
      <c r="W2694" s="56"/>
      <c r="X2694" s="45">
        <v>45922</v>
      </c>
      <c r="Y2694" s="25">
        <f t="shared" si="316"/>
        <v>2</v>
      </c>
      <c r="Z2694" s="25" t="str">
        <f t="shared" si="317"/>
        <v>Saturday</v>
      </c>
      <c r="AA2694" s="25" t="str">
        <f t="shared" si="31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hidden="1" x14ac:dyDescent="0.25">
      <c r="A2695" s="25">
        <f t="shared" si="312"/>
        <v>2694</v>
      </c>
      <c r="B2695" s="25" t="s">
        <v>3440</v>
      </c>
      <c r="C2695" s="45">
        <v>45905</v>
      </c>
      <c r="D2695" s="45">
        <v>45910</v>
      </c>
      <c r="E2695" s="8">
        <v>246.4</v>
      </c>
      <c r="F2695" s="8">
        <f t="shared" si="313"/>
        <v>21683.200000000001</v>
      </c>
      <c r="G2695" s="54">
        <f t="shared" si="314"/>
        <v>21683.200000000001</v>
      </c>
      <c r="H2695" s="25">
        <v>769404</v>
      </c>
      <c r="I2695" s="25" t="s">
        <v>4060</v>
      </c>
      <c r="J2695" s="25">
        <v>1</v>
      </c>
      <c r="K2695" s="25">
        <v>1</v>
      </c>
      <c r="L2695" s="25">
        <f t="shared" si="315"/>
        <v>0</v>
      </c>
      <c r="M2695" s="25" t="s">
        <v>3538</v>
      </c>
      <c r="N2695" s="45">
        <v>45913</v>
      </c>
      <c r="O2695" s="54">
        <v>26737.919999999998</v>
      </c>
      <c r="P2695" s="25" t="s">
        <v>277</v>
      </c>
      <c r="Q2695" s="25">
        <v>58155615501</v>
      </c>
      <c r="R2695" s="25" t="s">
        <v>41</v>
      </c>
      <c r="S2695" s="3">
        <v>-20</v>
      </c>
      <c r="T2695" s="55"/>
      <c r="U2695" s="25" t="s">
        <v>19</v>
      </c>
      <c r="V2695" s="25" t="str">
        <f>VLOOKUP(P2695,'Customer List'!B:C,2,)</f>
        <v>Pune</v>
      </c>
      <c r="W2695" s="56"/>
      <c r="X2695" s="45">
        <v>45915</v>
      </c>
      <c r="Y2695" s="25">
        <f t="shared" si="316"/>
        <v>2</v>
      </c>
      <c r="Z2695" s="25" t="str">
        <f t="shared" si="317"/>
        <v>Saturday</v>
      </c>
      <c r="AA2695" s="25" t="str">
        <f t="shared" si="318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hidden="1" x14ac:dyDescent="0.25">
      <c r="A2696" s="25">
        <f t="shared" si="312"/>
        <v>2695</v>
      </c>
      <c r="B2696" s="25" t="s">
        <v>3440</v>
      </c>
      <c r="C2696" s="45">
        <v>45905</v>
      </c>
      <c r="D2696" s="45">
        <v>45910</v>
      </c>
      <c r="E2696" s="8">
        <v>389.2</v>
      </c>
      <c r="F2696" s="8">
        <f t="shared" si="313"/>
        <v>34249.599999999999</v>
      </c>
      <c r="G2696" s="54">
        <f t="shared" si="314"/>
        <v>34249.599999999999</v>
      </c>
      <c r="H2696" s="25">
        <v>902602</v>
      </c>
      <c r="I2696" s="25" t="s">
        <v>4061</v>
      </c>
      <c r="J2696" s="25">
        <v>1</v>
      </c>
      <c r="K2696" s="25">
        <v>1</v>
      </c>
      <c r="L2696" s="25">
        <f t="shared" si="315"/>
        <v>0</v>
      </c>
      <c r="M2696" s="25" t="s">
        <v>3527</v>
      </c>
      <c r="N2696" s="45">
        <v>45913</v>
      </c>
      <c r="O2696" s="54">
        <v>62049.599999999999</v>
      </c>
      <c r="P2696" s="25" t="s">
        <v>212</v>
      </c>
      <c r="Q2696" s="25">
        <v>58155613880</v>
      </c>
      <c r="R2696" s="25" t="s">
        <v>41</v>
      </c>
      <c r="S2696" s="3">
        <v>4</v>
      </c>
      <c r="T2696" s="55"/>
      <c r="U2696" s="25" t="s">
        <v>19</v>
      </c>
      <c r="V2696" s="25" t="str">
        <f>VLOOKUP(P2696,'Customer List'!B:C,2,)</f>
        <v>Banglore</v>
      </c>
      <c r="W2696" s="56"/>
      <c r="X2696" s="45">
        <v>45915</v>
      </c>
      <c r="Y2696" s="25">
        <f t="shared" si="316"/>
        <v>2</v>
      </c>
      <c r="Z2696" s="25" t="str">
        <f t="shared" si="317"/>
        <v>Saturday</v>
      </c>
      <c r="AA2696" s="25" t="str">
        <f t="shared" si="318"/>
        <v>Monday</v>
      </c>
      <c r="AB2696" s="25" t="str">
        <f>VLOOKUP(U2696,'Currency Sheet'!A:C,3,)</f>
        <v>DOLLAR</v>
      </c>
      <c r="AC2696" s="67" t="str">
        <f>VLOOKUP(P2696,'Customer List'!B:D,3,)</f>
        <v>OutStation</v>
      </c>
    </row>
    <row r="2697" spans="1:29" hidden="1" x14ac:dyDescent="0.25">
      <c r="A2697" s="25">
        <f t="shared" si="312"/>
        <v>2696</v>
      </c>
      <c r="B2697" s="25" t="s">
        <v>3440</v>
      </c>
      <c r="C2697" s="45">
        <v>45905</v>
      </c>
      <c r="D2697" s="45">
        <v>45910</v>
      </c>
      <c r="E2697" s="8">
        <v>93.1</v>
      </c>
      <c r="F2697" s="8">
        <f t="shared" si="313"/>
        <v>8192.7999999999993</v>
      </c>
      <c r="G2697" s="54">
        <f t="shared" si="314"/>
        <v>8192.7999999999993</v>
      </c>
      <c r="H2697" s="25">
        <v>926506</v>
      </c>
      <c r="I2697" s="25" t="s">
        <v>4062</v>
      </c>
      <c r="J2697" s="25">
        <v>1</v>
      </c>
      <c r="K2697" s="25">
        <v>1</v>
      </c>
      <c r="L2697" s="25">
        <f t="shared" si="315"/>
        <v>0</v>
      </c>
      <c r="M2697" s="25" t="s">
        <v>3459</v>
      </c>
      <c r="N2697" s="45">
        <v>45911</v>
      </c>
      <c r="O2697" s="54">
        <v>12768</v>
      </c>
      <c r="P2697" s="25" t="s">
        <v>209</v>
      </c>
      <c r="Q2697" s="25" t="s">
        <v>1131</v>
      </c>
      <c r="R2697" s="25" t="s">
        <v>1131</v>
      </c>
      <c r="S2697" s="3">
        <v>4</v>
      </c>
      <c r="T2697" s="55"/>
      <c r="U2697" s="25" t="s">
        <v>19</v>
      </c>
      <c r="V2697" s="25" t="str">
        <f>VLOOKUP(P2697,'Customer List'!B:C,2,)</f>
        <v>Delhi</v>
      </c>
      <c r="W2697" s="56"/>
      <c r="X2697" s="45"/>
      <c r="Y2697" s="25" t="str">
        <f t="shared" si="316"/>
        <v/>
      </c>
      <c r="Z2697" s="25" t="str">
        <f t="shared" si="317"/>
        <v>Thursday</v>
      </c>
      <c r="AA2697" s="25" t="str">
        <f t="shared" si="318"/>
        <v/>
      </c>
      <c r="AB2697" s="25" t="str">
        <f>VLOOKUP(U2697,'Currency Sheet'!A:C,3,)</f>
        <v>DOLLAR</v>
      </c>
      <c r="AC2697" s="67" t="str">
        <f>VLOOKUP(P2697,'Customer List'!B:D,3,)</f>
        <v>Local</v>
      </c>
    </row>
    <row r="2698" spans="1:29" hidden="1" x14ac:dyDescent="0.25">
      <c r="A2698" s="25">
        <f t="shared" si="312"/>
        <v>2697</v>
      </c>
      <c r="B2698" s="25" t="s">
        <v>3469</v>
      </c>
      <c r="C2698" s="45">
        <v>45904</v>
      </c>
      <c r="D2698" s="45">
        <v>45911</v>
      </c>
      <c r="E2698" s="8">
        <v>10248</v>
      </c>
      <c r="F2698" s="8">
        <f t="shared" si="313"/>
        <v>10248</v>
      </c>
      <c r="G2698" s="54">
        <f t="shared" si="314"/>
        <v>10248</v>
      </c>
      <c r="H2698" s="25" t="s">
        <v>3467</v>
      </c>
      <c r="I2698" s="25"/>
      <c r="J2698" s="25">
        <v>1</v>
      </c>
      <c r="K2698" s="25">
        <v>1</v>
      </c>
      <c r="L2698" s="25">
        <f t="shared" si="315"/>
        <v>0</v>
      </c>
      <c r="M2698" s="25" t="s">
        <v>3542</v>
      </c>
      <c r="N2698" s="45">
        <v>45913</v>
      </c>
      <c r="O2698" s="54">
        <v>17526.32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si="316"/>
        <v>2</v>
      </c>
      <c r="Z2698" s="25" t="str">
        <f t="shared" si="317"/>
        <v>Saturday</v>
      </c>
      <c r="AA2698" s="25" t="str">
        <f t="shared" si="318"/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hidden="1" x14ac:dyDescent="0.25">
      <c r="A2699" s="25">
        <f t="shared" si="312"/>
        <v>2698</v>
      </c>
      <c r="B2699" s="25" t="s">
        <v>3469</v>
      </c>
      <c r="C2699" s="45">
        <v>45904</v>
      </c>
      <c r="D2699" s="45">
        <v>45911</v>
      </c>
      <c r="E2699" s="8">
        <v>15540</v>
      </c>
      <c r="F2699" s="8">
        <f t="shared" si="313"/>
        <v>15540</v>
      </c>
      <c r="G2699" s="54">
        <f t="shared" si="314"/>
        <v>15540</v>
      </c>
      <c r="H2699" s="25" t="s">
        <v>3468</v>
      </c>
      <c r="I2699" s="25"/>
      <c r="J2699" s="25">
        <v>1</v>
      </c>
      <c r="K2699" s="25">
        <v>1</v>
      </c>
      <c r="L2699" s="25">
        <f t="shared" si="315"/>
        <v>0</v>
      </c>
      <c r="M2699" s="25" t="s">
        <v>3542</v>
      </c>
      <c r="N2699" s="45">
        <v>45913</v>
      </c>
      <c r="O2699" s="54">
        <v>1157.9000000000001</v>
      </c>
      <c r="P2699" s="25" t="s">
        <v>461</v>
      </c>
      <c r="Q2699" s="25">
        <v>58155620121</v>
      </c>
      <c r="R2699" s="25" t="s">
        <v>41</v>
      </c>
      <c r="S2699" s="3">
        <v>-20</v>
      </c>
      <c r="T2699" s="55"/>
      <c r="U2699" s="25" t="s">
        <v>3470</v>
      </c>
      <c r="V2699" s="25" t="str">
        <f>VLOOKUP(P2699,'Customer List'!B:C,2,)</f>
        <v>Hyderabad</v>
      </c>
      <c r="W2699" s="56"/>
      <c r="X2699" s="45">
        <v>45915</v>
      </c>
      <c r="Y2699" s="25">
        <f t="shared" si="316"/>
        <v>2</v>
      </c>
      <c r="Z2699" s="25" t="str">
        <f t="shared" si="317"/>
        <v>Saturday</v>
      </c>
      <c r="AA2699" s="25" t="str">
        <f t="shared" si="318"/>
        <v>Monday</v>
      </c>
      <c r="AB2699" s="25" t="str">
        <f>VLOOKUP(U2699,'Currency Sheet'!A:C,3,)</f>
        <v>INR</v>
      </c>
      <c r="AC2699" s="67" t="str">
        <f>VLOOKUP(P2699,'Customer List'!B:D,3,)</f>
        <v>OutStation</v>
      </c>
    </row>
    <row r="2700" spans="1:29" hidden="1" x14ac:dyDescent="0.25">
      <c r="A2700" s="25">
        <f t="shared" si="312"/>
        <v>2699</v>
      </c>
      <c r="B2700" s="25">
        <v>338804</v>
      </c>
      <c r="C2700" s="45">
        <v>45905</v>
      </c>
      <c r="D2700" s="45">
        <v>45911</v>
      </c>
      <c r="E2700" s="8">
        <v>72</v>
      </c>
      <c r="F2700" s="8">
        <f t="shared" si="313"/>
        <v>6336</v>
      </c>
      <c r="G2700" s="54">
        <f t="shared" si="314"/>
        <v>12672</v>
      </c>
      <c r="H2700" s="25" t="s">
        <v>3471</v>
      </c>
      <c r="I2700" s="25"/>
      <c r="J2700" s="25">
        <v>2</v>
      </c>
      <c r="K2700" s="25">
        <v>2</v>
      </c>
      <c r="L2700" s="25">
        <f t="shared" si="315"/>
        <v>0</v>
      </c>
      <c r="M2700" s="25" t="s">
        <v>3573</v>
      </c>
      <c r="N2700" s="45">
        <v>45916</v>
      </c>
      <c r="O2700" s="54">
        <v>10416</v>
      </c>
      <c r="P2700" s="25" t="s">
        <v>634</v>
      </c>
      <c r="Q2700" s="25" t="s">
        <v>637</v>
      </c>
      <c r="R2700" s="25" t="s">
        <v>725</v>
      </c>
      <c r="S2700" s="3" t="s">
        <v>300</v>
      </c>
      <c r="T2700" s="55"/>
      <c r="U2700" s="25" t="s">
        <v>512</v>
      </c>
      <c r="V2700" s="25" t="str">
        <f>VLOOKUP(P2700,'Customer List'!B:C,2,)</f>
        <v>Manesar</v>
      </c>
      <c r="W2700" s="56"/>
      <c r="X2700" s="45"/>
      <c r="Y2700" s="25" t="str">
        <f t="shared" si="316"/>
        <v/>
      </c>
      <c r="Z2700" s="25" t="str">
        <f t="shared" si="317"/>
        <v>Tuesday</v>
      </c>
      <c r="AA2700" s="25" t="str">
        <f t="shared" si="318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hidden="1" x14ac:dyDescent="0.25">
      <c r="A2701" s="25">
        <f t="shared" si="312"/>
        <v>2700</v>
      </c>
      <c r="B2701" s="25">
        <v>338804</v>
      </c>
      <c r="C2701" s="45">
        <v>45905</v>
      </c>
      <c r="D2701" s="45">
        <v>45911</v>
      </c>
      <c r="E2701" s="8">
        <v>146.25</v>
      </c>
      <c r="F2701" s="8">
        <f t="shared" si="313"/>
        <v>12870</v>
      </c>
      <c r="G2701" s="54">
        <f t="shared" si="314"/>
        <v>12870</v>
      </c>
      <c r="H2701" s="25" t="s">
        <v>3472</v>
      </c>
      <c r="I2701" s="25"/>
      <c r="J2701" s="25">
        <v>1</v>
      </c>
      <c r="K2701" s="25">
        <v>1</v>
      </c>
      <c r="L2701" s="25">
        <f t="shared" si="315"/>
        <v>0</v>
      </c>
      <c r="M2701" s="25" t="s">
        <v>3560</v>
      </c>
      <c r="N2701" s="45">
        <v>45915</v>
      </c>
      <c r="O2701" s="54">
        <v>21762</v>
      </c>
      <c r="P2701" s="25" t="s">
        <v>50</v>
      </c>
      <c r="Q2701" s="25" t="s">
        <v>637</v>
      </c>
      <c r="R2701" s="25" t="s">
        <v>638</v>
      </c>
      <c r="S2701" s="3">
        <v>4</v>
      </c>
      <c r="T2701" s="55"/>
      <c r="U2701" s="25" t="s">
        <v>512</v>
      </c>
      <c r="V2701" s="25" t="str">
        <f>VLOOKUP(P2701,'Customer List'!B:C,2,)</f>
        <v>Delhi</v>
      </c>
      <c r="W2701" s="56"/>
      <c r="X2701" s="45"/>
      <c r="Y2701" s="25" t="str">
        <f t="shared" si="316"/>
        <v/>
      </c>
      <c r="Z2701" s="25" t="str">
        <f t="shared" si="317"/>
        <v>Monday</v>
      </c>
      <c r="AA2701" s="25" t="str">
        <f t="shared" si="318"/>
        <v/>
      </c>
      <c r="AB2701" s="25" t="str">
        <f>VLOOKUP(U2701,'Currency Sheet'!A:C,3,)</f>
        <v>DOLLAR</v>
      </c>
      <c r="AC2701" s="67" t="str">
        <f>VLOOKUP(P2701,'Customer List'!B:D,3,)</f>
        <v>Local</v>
      </c>
    </row>
    <row r="2702" spans="1:29" hidden="1" x14ac:dyDescent="0.25">
      <c r="A2702" s="25">
        <f t="shared" si="312"/>
        <v>2701</v>
      </c>
      <c r="B2702" s="25" t="s">
        <v>1956</v>
      </c>
      <c r="C2702" s="45" t="s">
        <v>14</v>
      </c>
      <c r="D2702" s="45">
        <v>45911</v>
      </c>
      <c r="E2702" s="8">
        <v>25.2</v>
      </c>
      <c r="F2702" s="8">
        <f t="shared" si="313"/>
        <v>2217.6</v>
      </c>
      <c r="G2702" s="54">
        <f t="shared" si="314"/>
        <v>6652.7999999999993</v>
      </c>
      <c r="H2702" s="25">
        <v>421101</v>
      </c>
      <c r="I2702" s="25" t="s">
        <v>4371</v>
      </c>
      <c r="J2702" s="25">
        <v>3</v>
      </c>
      <c r="K2702" s="25"/>
      <c r="L2702" s="25">
        <f t="shared" si="315"/>
        <v>3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16"/>
        <v/>
      </c>
      <c r="Z2702" s="25" t="str">
        <f t="shared" si="317"/>
        <v/>
      </c>
      <c r="AA2702" s="25" t="str">
        <f t="shared" si="318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hidden="1" x14ac:dyDescent="0.25">
      <c r="A2703" s="25">
        <f t="shared" si="312"/>
        <v>2702</v>
      </c>
      <c r="B2703" s="25" t="s">
        <v>1956</v>
      </c>
      <c r="C2703" s="45" t="s">
        <v>14</v>
      </c>
      <c r="D2703" s="45">
        <v>45911</v>
      </c>
      <c r="E2703" s="8">
        <v>141</v>
      </c>
      <c r="F2703" s="8">
        <f t="shared" si="313"/>
        <v>12408</v>
      </c>
      <c r="G2703" s="54">
        <f t="shared" si="314"/>
        <v>12408</v>
      </c>
      <c r="H2703" s="25">
        <v>424602</v>
      </c>
      <c r="I2703" s="25" t="s">
        <v>3923</v>
      </c>
      <c r="J2703" s="25">
        <v>1</v>
      </c>
      <c r="K2703" s="25"/>
      <c r="L2703" s="25">
        <f t="shared" si="315"/>
        <v>1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16"/>
        <v/>
      </c>
      <c r="Z2703" s="25" t="str">
        <f t="shared" si="317"/>
        <v/>
      </c>
      <c r="AA2703" s="25" t="str">
        <f t="shared" si="31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hidden="1" x14ac:dyDescent="0.25">
      <c r="A2704" s="25">
        <f t="shared" si="312"/>
        <v>2703</v>
      </c>
      <c r="B2704" s="25" t="s">
        <v>1956</v>
      </c>
      <c r="C2704" s="45" t="s">
        <v>14</v>
      </c>
      <c r="D2704" s="45">
        <v>45911</v>
      </c>
      <c r="E2704" s="8">
        <v>45.5</v>
      </c>
      <c r="F2704" s="8">
        <f t="shared" si="313"/>
        <v>4004</v>
      </c>
      <c r="G2704" s="54">
        <f t="shared" si="314"/>
        <v>8008</v>
      </c>
      <c r="H2704" s="25">
        <v>420301</v>
      </c>
      <c r="I2704" s="25" t="s">
        <v>2903</v>
      </c>
      <c r="J2704" s="25">
        <v>2</v>
      </c>
      <c r="K2704" s="25">
        <v>2</v>
      </c>
      <c r="L2704" s="25">
        <f t="shared" si="315"/>
        <v>0</v>
      </c>
      <c r="M2704" s="25" t="s">
        <v>3727</v>
      </c>
      <c r="N2704" s="45">
        <v>45924</v>
      </c>
      <c r="O2704" s="54">
        <v>13299</v>
      </c>
      <c r="P2704" s="25" t="s">
        <v>624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16"/>
        <v/>
      </c>
      <c r="Z2704" s="25" t="str">
        <f t="shared" si="317"/>
        <v>Wednesday</v>
      </c>
      <c r="AA2704" s="25" t="str">
        <f t="shared" si="318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hidden="1" x14ac:dyDescent="0.25">
      <c r="A2705" s="25">
        <f t="shared" si="312"/>
        <v>2704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si="313"/>
        <v>3374.8</v>
      </c>
      <c r="G2705" s="54">
        <f t="shared" si="314"/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si="315"/>
        <v>0</v>
      </c>
      <c r="M2705" s="25" t="s">
        <v>4705</v>
      </c>
      <c r="N2705" s="45">
        <v>45933</v>
      </c>
      <c r="O2705" s="54">
        <v>0</v>
      </c>
      <c r="P2705" s="25" t="s">
        <v>17</v>
      </c>
      <c r="Q2705" s="25" t="s">
        <v>637</v>
      </c>
      <c r="R2705" s="25" t="s">
        <v>638</v>
      </c>
      <c r="S2705" s="3">
        <v>4</v>
      </c>
      <c r="T2705" s="55"/>
      <c r="U2705" s="25" t="s">
        <v>19</v>
      </c>
      <c r="V2705" s="25" t="str">
        <f>VLOOKUP(P2705,'Customer List'!B:C,2,)</f>
        <v>Delhi</v>
      </c>
      <c r="W2705" s="56"/>
      <c r="X2705" s="45"/>
      <c r="Y2705" s="25" t="str">
        <f t="shared" si="316"/>
        <v/>
      </c>
      <c r="Z2705" s="25" t="str">
        <f t="shared" si="317"/>
        <v>Friday</v>
      </c>
      <c r="AA2705" s="25" t="str">
        <f t="shared" si="318"/>
        <v/>
      </c>
      <c r="AB2705" s="25" t="str">
        <f>VLOOKUP(U2705,'Currency Sheet'!A:C,3,)</f>
        <v>DOLLAR</v>
      </c>
      <c r="AC2705" s="67" t="str">
        <f>VLOOKUP(P2705,'Customer List'!B:D,3,)</f>
        <v>Local</v>
      </c>
    </row>
    <row r="2706" spans="1:29" hidden="1" x14ac:dyDescent="0.25">
      <c r="A2706" s="25">
        <f t="shared" si="312"/>
        <v>2705</v>
      </c>
      <c r="B2706" s="25" t="s">
        <v>1956</v>
      </c>
      <c r="C2706" s="45" t="s">
        <v>14</v>
      </c>
      <c r="D2706" s="45">
        <v>45911</v>
      </c>
      <c r="E2706" s="8">
        <v>38.35</v>
      </c>
      <c r="F2706" s="8">
        <f t="shared" si="313"/>
        <v>3374.8</v>
      </c>
      <c r="G2706" s="54">
        <f t="shared" si="314"/>
        <v>3374.8</v>
      </c>
      <c r="H2706" s="25">
        <v>420801</v>
      </c>
      <c r="I2706" s="25" t="s">
        <v>1247</v>
      </c>
      <c r="J2706" s="25">
        <v>1</v>
      </c>
      <c r="K2706" s="25"/>
      <c r="L2706" s="25">
        <f t="shared" si="315"/>
        <v>1</v>
      </c>
      <c r="M2706" s="25"/>
      <c r="N2706" s="45"/>
      <c r="O2706" s="54"/>
      <c r="P2706" s="25" t="s">
        <v>1149</v>
      </c>
      <c r="Q2706" s="25"/>
      <c r="R2706" s="25"/>
      <c r="S2706" s="3">
        <v>4</v>
      </c>
      <c r="T2706" s="55"/>
      <c r="U2706" s="25" t="s">
        <v>19</v>
      </c>
      <c r="V2706" s="25" t="str">
        <f>VLOOKUP(P2706,'Customer List'!B:C,2,)</f>
        <v>STOCK</v>
      </c>
      <c r="W2706" s="56" t="s">
        <v>1149</v>
      </c>
      <c r="X2706" s="45"/>
      <c r="Y2706" s="25" t="str">
        <f t="shared" si="316"/>
        <v/>
      </c>
      <c r="Z2706" s="25" t="str">
        <f t="shared" si="317"/>
        <v/>
      </c>
      <c r="AA2706" s="25" t="str">
        <f t="shared" si="318"/>
        <v/>
      </c>
      <c r="AB2706" s="25" t="str">
        <f>VLOOKUP(U2706,'Currency Sheet'!A:C,3,)</f>
        <v>DOLLAR</v>
      </c>
      <c r="AC2706" s="67" t="str">
        <f>VLOOKUP(P2706,'Customer List'!B:D,3,)</f>
        <v>STOCK</v>
      </c>
    </row>
    <row r="2707" spans="1:29" hidden="1" x14ac:dyDescent="0.25">
      <c r="A2707" s="25">
        <f t="shared" si="312"/>
        <v>2706</v>
      </c>
      <c r="B2707" s="25">
        <v>20914</v>
      </c>
      <c r="C2707" s="45">
        <v>45909</v>
      </c>
      <c r="D2707" s="45">
        <v>45912</v>
      </c>
      <c r="E2707" s="8">
        <v>870.98</v>
      </c>
      <c r="F2707" s="8">
        <f t="shared" si="313"/>
        <v>76646.240000000005</v>
      </c>
      <c r="G2707" s="54">
        <f t="shared" si="314"/>
        <v>76646.240000000005</v>
      </c>
      <c r="H2707" s="25" t="s">
        <v>3473</v>
      </c>
      <c r="I2707" s="25"/>
      <c r="J2707" s="25">
        <v>1</v>
      </c>
      <c r="K2707" s="25">
        <v>1</v>
      </c>
      <c r="L2707" s="25">
        <f t="shared" si="315"/>
        <v>0</v>
      </c>
      <c r="M2707" s="25" t="s">
        <v>3660</v>
      </c>
      <c r="N2707" s="45">
        <v>45920</v>
      </c>
      <c r="O2707" s="54">
        <v>107835.52</v>
      </c>
      <c r="P2707" s="25" t="s">
        <v>3474</v>
      </c>
      <c r="Q2707" s="25">
        <v>58155920362</v>
      </c>
      <c r="R2707" s="25" t="s">
        <v>41</v>
      </c>
      <c r="S2707" s="3">
        <v>4</v>
      </c>
      <c r="T2707" s="55"/>
      <c r="U2707" s="25" t="s">
        <v>612</v>
      </c>
      <c r="V2707" s="25" t="str">
        <f>VLOOKUP(P2707,'Customer List'!B:C,2,)</f>
        <v>PUNE</v>
      </c>
      <c r="W2707" s="56"/>
      <c r="X2707" s="45">
        <v>45922</v>
      </c>
      <c r="Y2707" s="25">
        <f t="shared" si="316"/>
        <v>2</v>
      </c>
      <c r="Z2707" s="25" t="str">
        <f t="shared" si="317"/>
        <v>Saturday</v>
      </c>
      <c r="AA2707" s="25" t="str">
        <f t="shared" si="31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hidden="1" x14ac:dyDescent="0.25">
      <c r="A2708" s="25">
        <f t="shared" si="312"/>
        <v>2707</v>
      </c>
      <c r="B2708" s="25" t="s">
        <v>3475</v>
      </c>
      <c r="C2708" s="45">
        <v>45910</v>
      </c>
      <c r="D2708" s="45">
        <v>45912</v>
      </c>
      <c r="E2708" s="8">
        <v>27</v>
      </c>
      <c r="F2708" s="8">
        <f t="shared" si="313"/>
        <v>2376</v>
      </c>
      <c r="G2708" s="54">
        <f t="shared" si="314"/>
        <v>2376</v>
      </c>
      <c r="H2708" s="25" t="s">
        <v>3476</v>
      </c>
      <c r="I2708" s="25"/>
      <c r="J2708" s="25">
        <v>1</v>
      </c>
      <c r="K2708" s="25">
        <v>1</v>
      </c>
      <c r="L2708" s="25">
        <f t="shared" si="315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16"/>
        <v>2</v>
      </c>
      <c r="Z2708" s="25" t="str">
        <f t="shared" si="317"/>
        <v>Saturday</v>
      </c>
      <c r="AA2708" s="25" t="str">
        <f t="shared" si="31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hidden="1" x14ac:dyDescent="0.25">
      <c r="A2709" s="25">
        <f t="shared" si="312"/>
        <v>2708</v>
      </c>
      <c r="B2709" s="25" t="s">
        <v>3475</v>
      </c>
      <c r="C2709" s="45">
        <v>45910</v>
      </c>
      <c r="D2709" s="45">
        <v>45912</v>
      </c>
      <c r="E2709" s="8">
        <v>25.8</v>
      </c>
      <c r="F2709" s="8">
        <f t="shared" si="313"/>
        <v>2270.4</v>
      </c>
      <c r="G2709" s="54">
        <f t="shared" si="314"/>
        <v>2270.4</v>
      </c>
      <c r="H2709" s="25" t="s">
        <v>3477</v>
      </c>
      <c r="I2709" s="25"/>
      <c r="J2709" s="25">
        <v>1</v>
      </c>
      <c r="K2709" s="25">
        <v>1</v>
      </c>
      <c r="L2709" s="25">
        <f t="shared" si="315"/>
        <v>0</v>
      </c>
      <c r="M2709" s="25" t="s">
        <v>3544</v>
      </c>
      <c r="N2709" s="45">
        <v>45913</v>
      </c>
      <c r="O2709" s="54">
        <v>4364.5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16"/>
        <v>2</v>
      </c>
      <c r="Z2709" s="25" t="str">
        <f t="shared" si="317"/>
        <v>Saturday</v>
      </c>
      <c r="AA2709" s="25" t="str">
        <f t="shared" si="31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hidden="1" x14ac:dyDescent="0.25">
      <c r="A2710" s="25">
        <f t="shared" si="312"/>
        <v>2709</v>
      </c>
      <c r="B2710" s="25" t="s">
        <v>3475</v>
      </c>
      <c r="C2710" s="45">
        <v>45910</v>
      </c>
      <c r="D2710" s="45">
        <v>45912</v>
      </c>
      <c r="E2710" s="8">
        <v>43.8</v>
      </c>
      <c r="F2710" s="8">
        <f t="shared" si="313"/>
        <v>3854.3999999999996</v>
      </c>
      <c r="G2710" s="54">
        <f t="shared" si="314"/>
        <v>3854.3999999999996</v>
      </c>
      <c r="H2710" s="25" t="s">
        <v>3478</v>
      </c>
      <c r="I2710" s="25"/>
      <c r="J2710" s="25">
        <v>1</v>
      </c>
      <c r="K2710" s="25">
        <v>1</v>
      </c>
      <c r="L2710" s="25">
        <f t="shared" si="315"/>
        <v>0</v>
      </c>
      <c r="M2710" s="25" t="s">
        <v>3544</v>
      </c>
      <c r="N2710" s="45">
        <v>45913</v>
      </c>
      <c r="O2710" s="54">
        <v>7409.5</v>
      </c>
      <c r="P2710" s="25" t="s">
        <v>1034</v>
      </c>
      <c r="Q2710" s="25">
        <v>58155614005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Kerala</v>
      </c>
      <c r="W2710" s="56"/>
      <c r="X2710" s="45">
        <v>45915</v>
      </c>
      <c r="Y2710" s="25">
        <f t="shared" si="316"/>
        <v>2</v>
      </c>
      <c r="Z2710" s="25" t="str">
        <f t="shared" si="317"/>
        <v>Saturday</v>
      </c>
      <c r="AA2710" s="25" t="str">
        <f t="shared" si="31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hidden="1" x14ac:dyDescent="0.25">
      <c r="A2711" s="25">
        <f t="shared" si="312"/>
        <v>2710</v>
      </c>
      <c r="B2711" s="25" t="s">
        <v>3475</v>
      </c>
      <c r="C2711" s="45">
        <v>45910</v>
      </c>
      <c r="D2711" s="45">
        <v>45912</v>
      </c>
      <c r="E2711" s="8">
        <v>18</v>
      </c>
      <c r="F2711" s="8">
        <f t="shared" si="313"/>
        <v>1584</v>
      </c>
      <c r="G2711" s="54">
        <f t="shared" si="314"/>
        <v>1584</v>
      </c>
      <c r="H2711" s="25" t="s">
        <v>3479</v>
      </c>
      <c r="I2711" s="25"/>
      <c r="J2711" s="25">
        <v>1</v>
      </c>
      <c r="K2711" s="25">
        <v>1</v>
      </c>
      <c r="L2711" s="25">
        <f t="shared" si="315"/>
        <v>0</v>
      </c>
      <c r="M2711" s="25" t="s">
        <v>3537</v>
      </c>
      <c r="N2711" s="45">
        <v>45913</v>
      </c>
      <c r="O2711" s="54">
        <v>3360</v>
      </c>
      <c r="P2711" s="25" t="s">
        <v>3480</v>
      </c>
      <c r="Q2711" s="25">
        <v>58155614370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PUNE</v>
      </c>
      <c r="W2711" s="56"/>
      <c r="X2711" s="45">
        <v>45915</v>
      </c>
      <c r="Y2711" s="25">
        <f t="shared" si="316"/>
        <v>2</v>
      </c>
      <c r="Z2711" s="25" t="str">
        <f t="shared" si="317"/>
        <v>Saturday</v>
      </c>
      <c r="AA2711" s="25" t="str">
        <f t="shared" si="31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hidden="1" x14ac:dyDescent="0.25">
      <c r="A2712" s="25">
        <f t="shared" si="312"/>
        <v>2711</v>
      </c>
      <c r="B2712" s="25" t="s">
        <v>3481</v>
      </c>
      <c r="C2712" s="45">
        <v>45910</v>
      </c>
      <c r="D2712" s="45">
        <v>45912</v>
      </c>
      <c r="E2712" s="8">
        <v>193.2</v>
      </c>
      <c r="F2712" s="8">
        <f t="shared" si="313"/>
        <v>17001.599999999999</v>
      </c>
      <c r="G2712" s="54">
        <f t="shared" si="314"/>
        <v>17001.599999999999</v>
      </c>
      <c r="H2712" s="25" t="s">
        <v>3482</v>
      </c>
      <c r="I2712" s="25"/>
      <c r="J2712" s="25">
        <v>1</v>
      </c>
      <c r="K2712" s="25">
        <v>1</v>
      </c>
      <c r="L2712" s="25">
        <f t="shared" si="315"/>
        <v>0</v>
      </c>
      <c r="M2712" s="25" t="s">
        <v>3535</v>
      </c>
      <c r="N2712" s="45">
        <v>45913</v>
      </c>
      <c r="O2712" s="54">
        <v>30348.5</v>
      </c>
      <c r="P2712" s="25" t="s">
        <v>630</v>
      </c>
      <c r="Q2712" s="25">
        <v>58155619712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Gujrat</v>
      </c>
      <c r="W2712" s="56"/>
      <c r="X2712" s="45">
        <v>45915</v>
      </c>
      <c r="Y2712" s="25">
        <f t="shared" si="316"/>
        <v>2</v>
      </c>
      <c r="Z2712" s="25" t="str">
        <f t="shared" si="317"/>
        <v>Saturday</v>
      </c>
      <c r="AA2712" s="25" t="str">
        <f t="shared" si="318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hidden="1" x14ac:dyDescent="0.25">
      <c r="A2713" s="25">
        <f t="shared" si="312"/>
        <v>2712</v>
      </c>
      <c r="B2713" s="25" t="s">
        <v>3483</v>
      </c>
      <c r="C2713" s="45">
        <v>45910</v>
      </c>
      <c r="D2713" s="45">
        <v>45912</v>
      </c>
      <c r="E2713" s="8">
        <v>21</v>
      </c>
      <c r="F2713" s="8">
        <f t="shared" si="313"/>
        <v>1848</v>
      </c>
      <c r="G2713" s="54">
        <f t="shared" si="314"/>
        <v>1848</v>
      </c>
      <c r="H2713" s="25" t="s">
        <v>3484</v>
      </c>
      <c r="I2713" s="25"/>
      <c r="J2713" s="25">
        <v>1</v>
      </c>
      <c r="K2713" s="25">
        <v>1</v>
      </c>
      <c r="L2713" s="25">
        <f t="shared" si="315"/>
        <v>0</v>
      </c>
      <c r="M2713" s="25" t="s">
        <v>3543</v>
      </c>
      <c r="N2713" s="45">
        <v>45913</v>
      </c>
      <c r="O2713" s="54">
        <v>3298.75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16"/>
        <v>2</v>
      </c>
      <c r="Z2713" s="25" t="str">
        <f t="shared" si="317"/>
        <v>Saturday</v>
      </c>
      <c r="AA2713" s="25" t="str">
        <f t="shared" si="318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hidden="1" x14ac:dyDescent="0.25">
      <c r="A2714" s="25">
        <f t="shared" si="312"/>
        <v>2713</v>
      </c>
      <c r="B2714" s="25" t="s">
        <v>3483</v>
      </c>
      <c r="C2714" s="45">
        <v>45910</v>
      </c>
      <c r="D2714" s="45">
        <v>45912</v>
      </c>
      <c r="E2714" s="8">
        <v>88.2</v>
      </c>
      <c r="F2714" s="8">
        <f t="shared" si="313"/>
        <v>7761.6</v>
      </c>
      <c r="G2714" s="54">
        <f t="shared" si="314"/>
        <v>7761.6</v>
      </c>
      <c r="H2714" s="25" t="s">
        <v>3485</v>
      </c>
      <c r="I2714" s="25"/>
      <c r="J2714" s="25">
        <v>1</v>
      </c>
      <c r="K2714" s="25">
        <v>1</v>
      </c>
      <c r="L2714" s="25">
        <f t="shared" si="315"/>
        <v>0</v>
      </c>
      <c r="M2714" s="25" t="s">
        <v>3543</v>
      </c>
      <c r="N2714" s="45">
        <v>45913</v>
      </c>
      <c r="O2714" s="54">
        <v>13854.75</v>
      </c>
      <c r="P2714" s="25" t="s">
        <v>461</v>
      </c>
      <c r="Q2714" s="25">
        <v>58155620121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Hyderabad</v>
      </c>
      <c r="W2714" s="56"/>
      <c r="X2714" s="45">
        <v>45915</v>
      </c>
      <c r="Y2714" s="25">
        <f t="shared" si="316"/>
        <v>2</v>
      </c>
      <c r="Z2714" s="25" t="str">
        <f t="shared" si="317"/>
        <v>Saturday</v>
      </c>
      <c r="AA2714" s="25" t="str">
        <f t="shared" si="318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hidden="1" x14ac:dyDescent="0.25">
      <c r="A2715" s="25">
        <f t="shared" si="312"/>
        <v>2714</v>
      </c>
      <c r="B2715" s="25">
        <v>178586</v>
      </c>
      <c r="C2715" s="45">
        <v>45909</v>
      </c>
      <c r="D2715" s="45">
        <v>45912</v>
      </c>
      <c r="E2715" s="8">
        <v>492</v>
      </c>
      <c r="F2715" s="8">
        <f t="shared" si="313"/>
        <v>43296</v>
      </c>
      <c r="G2715" s="54">
        <f t="shared" si="314"/>
        <v>43296</v>
      </c>
      <c r="H2715" s="25" t="s">
        <v>3491</v>
      </c>
      <c r="I2715" s="25" t="s">
        <v>4186</v>
      </c>
      <c r="J2715" s="25">
        <v>1</v>
      </c>
      <c r="K2715" s="25">
        <v>1</v>
      </c>
      <c r="L2715" s="25">
        <f t="shared" si="315"/>
        <v>0</v>
      </c>
      <c r="M2715" s="25" t="s">
        <v>3546</v>
      </c>
      <c r="N2715" s="45">
        <v>45913</v>
      </c>
      <c r="O2715" s="54">
        <v>12642</v>
      </c>
      <c r="P2715" s="25" t="s">
        <v>461</v>
      </c>
      <c r="Q2715" s="25">
        <v>58155620121</v>
      </c>
      <c r="R2715" s="25" t="s">
        <v>41</v>
      </c>
      <c r="S2715" s="3">
        <v>4</v>
      </c>
      <c r="T2715" s="55"/>
      <c r="U2715" s="25" t="s">
        <v>424</v>
      </c>
      <c r="V2715" s="25" t="str">
        <f>VLOOKUP(P2715,'Customer List'!B:C,2,)</f>
        <v>Hyderabad</v>
      </c>
      <c r="W2715" s="56"/>
      <c r="X2715" s="45">
        <v>45915</v>
      </c>
      <c r="Y2715" s="25">
        <f t="shared" si="316"/>
        <v>2</v>
      </c>
      <c r="Z2715" s="25" t="str">
        <f t="shared" si="317"/>
        <v>Saturday</v>
      </c>
      <c r="AA2715" s="25" t="str">
        <f t="shared" si="318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hidden="1" x14ac:dyDescent="0.25">
      <c r="A2716" s="25">
        <f t="shared" si="312"/>
        <v>2715</v>
      </c>
      <c r="B2716" s="25">
        <v>178586</v>
      </c>
      <c r="C2716" s="45">
        <v>45909</v>
      </c>
      <c r="D2716" s="45">
        <v>45912</v>
      </c>
      <c r="E2716" s="8">
        <v>103.2</v>
      </c>
      <c r="F2716" s="8">
        <f t="shared" si="313"/>
        <v>9081.6</v>
      </c>
      <c r="G2716" s="54">
        <f t="shared" si="314"/>
        <v>9081.6</v>
      </c>
      <c r="H2716" s="25" t="s">
        <v>3492</v>
      </c>
      <c r="I2716" s="25" t="s">
        <v>4187</v>
      </c>
      <c r="J2716" s="25">
        <v>1</v>
      </c>
      <c r="K2716" s="25">
        <v>1</v>
      </c>
      <c r="L2716" s="25">
        <f t="shared" si="315"/>
        <v>0</v>
      </c>
      <c r="M2716" s="25" t="s">
        <v>3638</v>
      </c>
      <c r="N2716" s="45">
        <v>45917</v>
      </c>
      <c r="O2716" s="54">
        <v>68880.36</v>
      </c>
      <c r="P2716" s="25" t="s">
        <v>255</v>
      </c>
      <c r="Q2716" s="25" t="s">
        <v>637</v>
      </c>
      <c r="R2716" s="25" t="s">
        <v>725</v>
      </c>
      <c r="S2716" s="3">
        <v>4</v>
      </c>
      <c r="T2716" s="55"/>
      <c r="U2716" s="25" t="s">
        <v>424</v>
      </c>
      <c r="V2716" s="25" t="str">
        <f>VLOOKUP(P2716,'Customer List'!B:C,2,)</f>
        <v>Delhi</v>
      </c>
      <c r="W2716" s="56"/>
      <c r="X2716" s="45"/>
      <c r="Y2716" s="25" t="str">
        <f t="shared" si="316"/>
        <v/>
      </c>
      <c r="Z2716" s="25" t="str">
        <f t="shared" si="317"/>
        <v>Wednesday</v>
      </c>
      <c r="AA2716" s="25" t="str">
        <f t="shared" si="318"/>
        <v/>
      </c>
      <c r="AB2716" s="25" t="str">
        <f>VLOOKUP(U2716,'Currency Sheet'!A:C,3,)</f>
        <v>DOLLAR</v>
      </c>
      <c r="AC2716" s="67" t="str">
        <f>VLOOKUP(P2716,'Customer List'!B:D,3,)</f>
        <v>Local</v>
      </c>
    </row>
    <row r="2717" spans="1:29" hidden="1" x14ac:dyDescent="0.25">
      <c r="A2717" s="25">
        <f t="shared" si="312"/>
        <v>2716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13"/>
        <v>9280.48</v>
      </c>
      <c r="G2717" s="54">
        <f t="shared" si="314"/>
        <v>9280.48</v>
      </c>
      <c r="H2717" s="25" t="s">
        <v>3493</v>
      </c>
      <c r="I2717" s="25" t="s">
        <v>4188</v>
      </c>
      <c r="J2717" s="25">
        <v>1</v>
      </c>
      <c r="K2717" s="25">
        <v>1</v>
      </c>
      <c r="L2717" s="25">
        <f t="shared" si="315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16"/>
        <v>2</v>
      </c>
      <c r="Z2717" s="25" t="str">
        <f t="shared" si="317"/>
        <v>Monday</v>
      </c>
      <c r="AA2717" s="25" t="str">
        <f t="shared" si="31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hidden="1" x14ac:dyDescent="0.25">
      <c r="A2718" s="25">
        <f t="shared" si="312"/>
        <v>2717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13"/>
        <v>9280.48</v>
      </c>
      <c r="G2718" s="54">
        <f t="shared" si="314"/>
        <v>9280.48</v>
      </c>
      <c r="H2718" s="25" t="s">
        <v>3494</v>
      </c>
      <c r="I2718" s="25" t="s">
        <v>4189</v>
      </c>
      <c r="J2718" s="25">
        <v>1</v>
      </c>
      <c r="K2718" s="25">
        <v>1</v>
      </c>
      <c r="L2718" s="25">
        <f t="shared" si="315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16"/>
        <v>2</v>
      </c>
      <c r="Z2718" s="25" t="str">
        <f t="shared" si="317"/>
        <v>Monday</v>
      </c>
      <c r="AA2718" s="25" t="str">
        <f t="shared" si="31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hidden="1" x14ac:dyDescent="0.25">
      <c r="A2719" s="25">
        <f t="shared" si="312"/>
        <v>2718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13"/>
        <v>9280.48</v>
      </c>
      <c r="G2719" s="54">
        <f t="shared" si="314"/>
        <v>9280.48</v>
      </c>
      <c r="H2719" s="25" t="s">
        <v>3495</v>
      </c>
      <c r="I2719" s="25" t="s">
        <v>4190</v>
      </c>
      <c r="J2719" s="25">
        <v>1</v>
      </c>
      <c r="K2719" s="25">
        <v>1</v>
      </c>
      <c r="L2719" s="25">
        <f t="shared" si="315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16"/>
        <v>2</v>
      </c>
      <c r="Z2719" s="25" t="str">
        <f t="shared" si="317"/>
        <v>Monday</v>
      </c>
      <c r="AA2719" s="25" t="str">
        <f t="shared" si="31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hidden="1" x14ac:dyDescent="0.25">
      <c r="A2720" s="25">
        <f t="shared" si="312"/>
        <v>2719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13"/>
        <v>9280.48</v>
      </c>
      <c r="G2720" s="54">
        <f t="shared" si="314"/>
        <v>9280.48</v>
      </c>
      <c r="H2720" s="25" t="s">
        <v>3496</v>
      </c>
      <c r="I2720" s="25" t="s">
        <v>4191</v>
      </c>
      <c r="J2720" s="25">
        <v>1</v>
      </c>
      <c r="K2720" s="25">
        <v>1</v>
      </c>
      <c r="L2720" s="25">
        <f t="shared" si="315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16"/>
        <v>2</v>
      </c>
      <c r="Z2720" s="25" t="str">
        <f t="shared" si="317"/>
        <v>Monday</v>
      </c>
      <c r="AA2720" s="25" t="str">
        <f t="shared" si="31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hidden="1" x14ac:dyDescent="0.25">
      <c r="A2721" s="25">
        <f t="shared" si="312"/>
        <v>2720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13"/>
        <v>9280.48</v>
      </c>
      <c r="G2721" s="54">
        <f t="shared" si="314"/>
        <v>9280.48</v>
      </c>
      <c r="H2721" s="25" t="s">
        <v>3497</v>
      </c>
      <c r="I2721" s="25" t="s">
        <v>4192</v>
      </c>
      <c r="J2721" s="25">
        <v>1</v>
      </c>
      <c r="K2721" s="25">
        <v>1</v>
      </c>
      <c r="L2721" s="25">
        <f t="shared" si="315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16"/>
        <v>2</v>
      </c>
      <c r="Z2721" s="25" t="str">
        <f t="shared" si="317"/>
        <v>Monday</v>
      </c>
      <c r="AA2721" s="25" t="str">
        <f t="shared" si="31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hidden="1" x14ac:dyDescent="0.25">
      <c r="A2722" s="25">
        <f t="shared" si="312"/>
        <v>2721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13"/>
        <v>9280.48</v>
      </c>
      <c r="G2722" s="54">
        <f t="shared" si="314"/>
        <v>9280.48</v>
      </c>
      <c r="H2722" s="25" t="s">
        <v>3498</v>
      </c>
      <c r="I2722" s="25" t="s">
        <v>4193</v>
      </c>
      <c r="J2722" s="25">
        <v>1</v>
      </c>
      <c r="K2722" s="25">
        <v>1</v>
      </c>
      <c r="L2722" s="25">
        <f t="shared" si="315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16"/>
        <v>2</v>
      </c>
      <c r="Z2722" s="25" t="str">
        <f t="shared" si="317"/>
        <v>Monday</v>
      </c>
      <c r="AA2722" s="25" t="str">
        <f t="shared" si="31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hidden="1" x14ac:dyDescent="0.25">
      <c r="A2723" s="25">
        <f t="shared" si="312"/>
        <v>2722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13"/>
        <v>9280.48</v>
      </c>
      <c r="G2723" s="54">
        <f t="shared" si="314"/>
        <v>9280.48</v>
      </c>
      <c r="H2723" s="25" t="s">
        <v>3499</v>
      </c>
      <c r="I2723" s="25" t="s">
        <v>4194</v>
      </c>
      <c r="J2723" s="25">
        <v>1</v>
      </c>
      <c r="K2723" s="25">
        <v>1</v>
      </c>
      <c r="L2723" s="25">
        <f t="shared" si="315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16"/>
        <v>2</v>
      </c>
      <c r="Z2723" s="25" t="str">
        <f t="shared" si="317"/>
        <v>Monday</v>
      </c>
      <c r="AA2723" s="25" t="str">
        <f t="shared" si="31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hidden="1" x14ac:dyDescent="0.25">
      <c r="A2724" s="25">
        <f t="shared" si="312"/>
        <v>2723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13"/>
        <v>9280.48</v>
      </c>
      <c r="G2724" s="54">
        <f t="shared" si="314"/>
        <v>9280.48</v>
      </c>
      <c r="H2724" s="25" t="s">
        <v>3500</v>
      </c>
      <c r="I2724" s="25" t="s">
        <v>4195</v>
      </c>
      <c r="J2724" s="25">
        <v>1</v>
      </c>
      <c r="K2724" s="25">
        <v>1</v>
      </c>
      <c r="L2724" s="25">
        <f t="shared" si="315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16"/>
        <v>2</v>
      </c>
      <c r="Z2724" s="25" t="str">
        <f t="shared" si="317"/>
        <v>Monday</v>
      </c>
      <c r="AA2724" s="25" t="str">
        <f t="shared" si="31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hidden="1" x14ac:dyDescent="0.25">
      <c r="A2725" s="25">
        <f t="shared" si="312"/>
        <v>2724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13"/>
        <v>9280.48</v>
      </c>
      <c r="G2725" s="54">
        <f t="shared" si="314"/>
        <v>9280.48</v>
      </c>
      <c r="H2725" s="25" t="s">
        <v>3501</v>
      </c>
      <c r="I2725" s="25" t="s">
        <v>4196</v>
      </c>
      <c r="J2725" s="25">
        <v>1</v>
      </c>
      <c r="K2725" s="25">
        <v>1</v>
      </c>
      <c r="L2725" s="25">
        <f t="shared" si="315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16"/>
        <v>2</v>
      </c>
      <c r="Z2725" s="25" t="str">
        <f t="shared" si="317"/>
        <v>Monday</v>
      </c>
      <c r="AA2725" s="25" t="str">
        <f t="shared" si="31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hidden="1" x14ac:dyDescent="0.25">
      <c r="A2726" s="25">
        <f t="shared" si="312"/>
        <v>2725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13"/>
        <v>9280.48</v>
      </c>
      <c r="G2726" s="54">
        <f t="shared" si="314"/>
        <v>9280.48</v>
      </c>
      <c r="H2726" s="25" t="s">
        <v>3502</v>
      </c>
      <c r="I2726" s="25" t="s">
        <v>4197</v>
      </c>
      <c r="J2726" s="25">
        <v>1</v>
      </c>
      <c r="K2726" s="25">
        <v>1</v>
      </c>
      <c r="L2726" s="25">
        <f t="shared" si="315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16"/>
        <v>2</v>
      </c>
      <c r="Z2726" s="25" t="str">
        <f t="shared" si="317"/>
        <v>Monday</v>
      </c>
      <c r="AA2726" s="25" t="str">
        <f t="shared" si="31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hidden="1" x14ac:dyDescent="0.25">
      <c r="A2727" s="25">
        <f t="shared" si="312"/>
        <v>2726</v>
      </c>
      <c r="B2727" s="25" t="s">
        <v>3520</v>
      </c>
      <c r="C2727" s="45">
        <v>45911</v>
      </c>
      <c r="D2727" s="45">
        <v>45913</v>
      </c>
      <c r="E2727" s="8">
        <v>105.46</v>
      </c>
      <c r="F2727" s="8">
        <f t="shared" si="313"/>
        <v>9280.48</v>
      </c>
      <c r="G2727" s="54">
        <f t="shared" si="314"/>
        <v>9280.48</v>
      </c>
      <c r="H2727" s="25" t="s">
        <v>3503</v>
      </c>
      <c r="I2727" s="25" t="s">
        <v>4198</v>
      </c>
      <c r="J2727" s="25">
        <v>1</v>
      </c>
      <c r="K2727" s="25">
        <v>1</v>
      </c>
      <c r="L2727" s="25">
        <f t="shared" si="315"/>
        <v>0</v>
      </c>
      <c r="M2727" s="25" t="s">
        <v>3555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316"/>
        <v>2</v>
      </c>
      <c r="Z2727" s="25" t="str">
        <f t="shared" si="317"/>
        <v>Monday</v>
      </c>
      <c r="AA2727" s="25" t="str">
        <f t="shared" si="318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hidden="1" x14ac:dyDescent="0.25">
      <c r="A2728" s="25">
        <f t="shared" si="312"/>
        <v>2727</v>
      </c>
      <c r="B2728" s="25" t="s">
        <v>3520</v>
      </c>
      <c r="C2728" s="45">
        <v>45911</v>
      </c>
      <c r="D2728" s="45">
        <v>45913</v>
      </c>
      <c r="E2728" s="8">
        <v>126.88</v>
      </c>
      <c r="F2728" s="8">
        <f t="shared" si="313"/>
        <v>11165.439999999999</v>
      </c>
      <c r="G2728" s="54">
        <f t="shared" si="314"/>
        <v>11165.439999999999</v>
      </c>
      <c r="H2728" s="25" t="s">
        <v>3504</v>
      </c>
      <c r="I2728" s="25" t="s">
        <v>4199</v>
      </c>
      <c r="J2728" s="25">
        <v>1</v>
      </c>
      <c r="K2728" s="25">
        <v>1</v>
      </c>
      <c r="L2728" s="25">
        <f t="shared" si="315"/>
        <v>0</v>
      </c>
      <c r="M2728" s="25" t="s">
        <v>3637</v>
      </c>
      <c r="N2728" s="45">
        <v>45917</v>
      </c>
      <c r="O2728" s="54">
        <v>15496.88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16"/>
        <v/>
      </c>
      <c r="Z2728" s="25" t="str">
        <f t="shared" si="317"/>
        <v>Wednesday</v>
      </c>
      <c r="AA2728" s="25" t="str">
        <f t="shared" si="31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hidden="1" x14ac:dyDescent="0.25">
      <c r="A2729" s="25">
        <f t="shared" si="312"/>
        <v>2728</v>
      </c>
      <c r="B2729" s="25" t="s">
        <v>3520</v>
      </c>
      <c r="C2729" s="45">
        <v>45911</v>
      </c>
      <c r="D2729" s="45">
        <v>45913</v>
      </c>
      <c r="E2729" s="8">
        <v>137.58000000000001</v>
      </c>
      <c r="F2729" s="8">
        <f t="shared" si="313"/>
        <v>12107.04</v>
      </c>
      <c r="G2729" s="54">
        <f t="shared" si="314"/>
        <v>12107.04</v>
      </c>
      <c r="H2729" s="25" t="s">
        <v>3505</v>
      </c>
      <c r="I2729" s="25" t="s">
        <v>4200</v>
      </c>
      <c r="J2729" s="25">
        <v>1</v>
      </c>
      <c r="K2729" s="25">
        <v>1</v>
      </c>
      <c r="L2729" s="25">
        <f t="shared" si="315"/>
        <v>0</v>
      </c>
      <c r="M2729" s="25" t="s">
        <v>3637</v>
      </c>
      <c r="N2729" s="45">
        <v>45917</v>
      </c>
      <c r="O2729" s="54">
        <v>16805.03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16"/>
        <v/>
      </c>
      <c r="Z2729" s="25" t="str">
        <f t="shared" si="317"/>
        <v>Wednesday</v>
      </c>
      <c r="AA2729" s="25" t="str">
        <f t="shared" si="31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hidden="1" x14ac:dyDescent="0.25">
      <c r="A2730" s="25">
        <f t="shared" si="312"/>
        <v>2729</v>
      </c>
      <c r="B2730" s="25" t="s">
        <v>3520</v>
      </c>
      <c r="C2730" s="45">
        <v>45911</v>
      </c>
      <c r="D2730" s="45">
        <v>45913</v>
      </c>
      <c r="E2730" s="8">
        <v>126.88</v>
      </c>
      <c r="F2730" s="8">
        <f t="shared" si="313"/>
        <v>11165.439999999999</v>
      </c>
      <c r="G2730" s="54">
        <f t="shared" si="314"/>
        <v>11165.439999999999</v>
      </c>
      <c r="H2730" s="25" t="s">
        <v>3506</v>
      </c>
      <c r="I2730" s="25" t="s">
        <v>4201</v>
      </c>
      <c r="J2730" s="25">
        <v>1</v>
      </c>
      <c r="K2730" s="25">
        <v>1</v>
      </c>
      <c r="L2730" s="25">
        <f t="shared" si="315"/>
        <v>0</v>
      </c>
      <c r="M2730" s="25" t="s">
        <v>3637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16"/>
        <v/>
      </c>
      <c r="Z2730" s="25" t="str">
        <f t="shared" si="317"/>
        <v>Wednesday</v>
      </c>
      <c r="AA2730" s="25" t="str">
        <f t="shared" si="31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hidden="1" x14ac:dyDescent="0.25">
      <c r="A2731" s="25">
        <f t="shared" si="312"/>
        <v>2730</v>
      </c>
      <c r="B2731" s="25" t="s">
        <v>3520</v>
      </c>
      <c r="C2731" s="45">
        <v>45911</v>
      </c>
      <c r="D2731" s="45">
        <v>45913</v>
      </c>
      <c r="E2731" s="8">
        <v>105.46</v>
      </c>
      <c r="F2731" s="8">
        <f t="shared" si="313"/>
        <v>9280.48</v>
      </c>
      <c r="G2731" s="54">
        <f t="shared" si="314"/>
        <v>9280.48</v>
      </c>
      <c r="H2731" s="25" t="s">
        <v>3507</v>
      </c>
      <c r="I2731" s="25" t="s">
        <v>4202</v>
      </c>
      <c r="J2731" s="25">
        <v>1</v>
      </c>
      <c r="K2731" s="25">
        <v>1</v>
      </c>
      <c r="L2731" s="25">
        <f t="shared" si="315"/>
        <v>0</v>
      </c>
      <c r="M2731" s="25" t="s">
        <v>3637</v>
      </c>
      <c r="N2731" s="45">
        <v>45917</v>
      </c>
      <c r="O2731" s="54">
        <v>12880.58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16"/>
        <v/>
      </c>
      <c r="Z2731" s="25" t="str">
        <f t="shared" si="317"/>
        <v>Wednesday</v>
      </c>
      <c r="AA2731" s="25" t="str">
        <f t="shared" si="31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hidden="1" x14ac:dyDescent="0.25">
      <c r="A2732" s="25">
        <f t="shared" si="312"/>
        <v>2731</v>
      </c>
      <c r="B2732" s="25" t="s">
        <v>3520</v>
      </c>
      <c r="C2732" s="45">
        <v>45911</v>
      </c>
      <c r="D2732" s="45">
        <v>45913</v>
      </c>
      <c r="E2732" s="8">
        <v>116.16</v>
      </c>
      <c r="F2732" s="8">
        <f t="shared" si="313"/>
        <v>10222.08</v>
      </c>
      <c r="G2732" s="54">
        <f t="shared" si="314"/>
        <v>10222.08</v>
      </c>
      <c r="H2732" s="25" t="s">
        <v>3508</v>
      </c>
      <c r="I2732" s="25" t="s">
        <v>4203</v>
      </c>
      <c r="J2732" s="25">
        <v>1</v>
      </c>
      <c r="K2732" s="25">
        <v>1</v>
      </c>
      <c r="L2732" s="25">
        <f t="shared" si="315"/>
        <v>0</v>
      </c>
      <c r="M2732" s="25" t="s">
        <v>3637</v>
      </c>
      <c r="N2732" s="45">
        <v>45917</v>
      </c>
      <c r="O2732" s="54">
        <v>14188.73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16"/>
        <v/>
      </c>
      <c r="Z2732" s="25" t="str">
        <f t="shared" si="317"/>
        <v>Wednesday</v>
      </c>
      <c r="AA2732" s="25" t="str">
        <f t="shared" si="31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hidden="1" x14ac:dyDescent="0.25">
      <c r="A2733" s="25">
        <f t="shared" si="312"/>
        <v>2732</v>
      </c>
      <c r="B2733" s="25" t="s">
        <v>3520</v>
      </c>
      <c r="C2733" s="45">
        <v>45911</v>
      </c>
      <c r="D2733" s="45">
        <v>45913</v>
      </c>
      <c r="E2733" s="8">
        <v>126.88</v>
      </c>
      <c r="F2733" s="8">
        <f t="shared" si="313"/>
        <v>11165.439999999999</v>
      </c>
      <c r="G2733" s="54">
        <f t="shared" si="314"/>
        <v>11165.439999999999</v>
      </c>
      <c r="H2733" s="25" t="s">
        <v>3509</v>
      </c>
      <c r="I2733" s="25" t="s">
        <v>4204</v>
      </c>
      <c r="J2733" s="25">
        <v>1</v>
      </c>
      <c r="K2733" s="25">
        <v>1</v>
      </c>
      <c r="L2733" s="25">
        <f t="shared" si="315"/>
        <v>0</v>
      </c>
      <c r="M2733" s="25" t="s">
        <v>3637</v>
      </c>
      <c r="N2733" s="45">
        <v>45917</v>
      </c>
      <c r="O2733" s="54">
        <v>15496.88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16"/>
        <v/>
      </c>
      <c r="Z2733" s="25" t="str">
        <f t="shared" si="317"/>
        <v>Wednesday</v>
      </c>
      <c r="AA2733" s="25" t="str">
        <f t="shared" si="31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hidden="1" x14ac:dyDescent="0.25">
      <c r="A2734" s="25">
        <f t="shared" si="312"/>
        <v>2733</v>
      </c>
      <c r="B2734" s="25" t="s">
        <v>3520</v>
      </c>
      <c r="C2734" s="45">
        <v>45911</v>
      </c>
      <c r="D2734" s="45">
        <v>45913</v>
      </c>
      <c r="E2734" s="8">
        <v>279.82</v>
      </c>
      <c r="F2734" s="8">
        <f t="shared" si="313"/>
        <v>24624.16</v>
      </c>
      <c r="G2734" s="54">
        <f t="shared" si="314"/>
        <v>24624.16</v>
      </c>
      <c r="H2734" s="25" t="s">
        <v>3510</v>
      </c>
      <c r="I2734" s="25" t="s">
        <v>4205</v>
      </c>
      <c r="J2734" s="25">
        <v>1</v>
      </c>
      <c r="K2734" s="25">
        <v>1</v>
      </c>
      <c r="L2734" s="25">
        <f t="shared" si="315"/>
        <v>0</v>
      </c>
      <c r="M2734" s="25" t="s">
        <v>3637</v>
      </c>
      <c r="N2734" s="45">
        <v>45917</v>
      </c>
      <c r="O2734" s="54">
        <v>34177.769999999997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16"/>
        <v/>
      </c>
      <c r="Z2734" s="25" t="str">
        <f t="shared" si="317"/>
        <v>Wednesday</v>
      </c>
      <c r="AA2734" s="25" t="str">
        <f t="shared" si="31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hidden="1" x14ac:dyDescent="0.25">
      <c r="A2735" s="25">
        <f t="shared" si="312"/>
        <v>2734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13"/>
        <v>23681.68</v>
      </c>
      <c r="G2735" s="54">
        <f t="shared" si="314"/>
        <v>23681.68</v>
      </c>
      <c r="H2735" s="25" t="s">
        <v>3511</v>
      </c>
      <c r="I2735" s="25" t="s">
        <v>4206</v>
      </c>
      <c r="J2735" s="25">
        <v>1</v>
      </c>
      <c r="K2735" s="25">
        <v>1</v>
      </c>
      <c r="L2735" s="25">
        <f t="shared" si="315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16"/>
        <v/>
      </c>
      <c r="Z2735" s="25" t="str">
        <f t="shared" si="317"/>
        <v>Wednesday</v>
      </c>
      <c r="AA2735" s="25" t="str">
        <f t="shared" si="31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hidden="1" x14ac:dyDescent="0.25">
      <c r="A2736" s="25">
        <f t="shared" si="312"/>
        <v>2735</v>
      </c>
      <c r="B2736" s="25" t="s">
        <v>3520</v>
      </c>
      <c r="C2736" s="45">
        <v>45911</v>
      </c>
      <c r="D2736" s="45">
        <v>45913</v>
      </c>
      <c r="E2736" s="8">
        <v>269.11</v>
      </c>
      <c r="F2736" s="8">
        <f t="shared" si="313"/>
        <v>23681.68</v>
      </c>
      <c r="G2736" s="54">
        <f t="shared" si="314"/>
        <v>23681.68</v>
      </c>
      <c r="H2736" s="25" t="s">
        <v>3512</v>
      </c>
      <c r="I2736" s="25" t="s">
        <v>4207</v>
      </c>
      <c r="J2736" s="25">
        <v>1</v>
      </c>
      <c r="K2736" s="25">
        <v>1</v>
      </c>
      <c r="L2736" s="25">
        <f t="shared" si="315"/>
        <v>0</v>
      </c>
      <c r="M2736" s="25" t="s">
        <v>3637</v>
      </c>
      <c r="N2736" s="45">
        <v>45917</v>
      </c>
      <c r="O2736" s="54">
        <v>32869.620000000003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16"/>
        <v/>
      </c>
      <c r="Z2736" s="25" t="str">
        <f t="shared" si="317"/>
        <v>Wednesday</v>
      </c>
      <c r="AA2736" s="25" t="str">
        <f t="shared" si="31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hidden="1" x14ac:dyDescent="0.25">
      <c r="A2737" s="25">
        <f t="shared" si="312"/>
        <v>2736</v>
      </c>
      <c r="B2737" s="25" t="s">
        <v>3520</v>
      </c>
      <c r="C2737" s="45">
        <v>45911</v>
      </c>
      <c r="D2737" s="45">
        <v>45913</v>
      </c>
      <c r="E2737" s="8">
        <v>105.46</v>
      </c>
      <c r="F2737" s="8">
        <f t="shared" si="313"/>
        <v>9280.48</v>
      </c>
      <c r="G2737" s="54">
        <f t="shared" si="314"/>
        <v>9280.48</v>
      </c>
      <c r="H2737" s="25" t="s">
        <v>3513</v>
      </c>
      <c r="I2737" s="25" t="s">
        <v>4208</v>
      </c>
      <c r="J2737" s="25">
        <v>1</v>
      </c>
      <c r="K2737" s="25">
        <v>1</v>
      </c>
      <c r="L2737" s="25">
        <f t="shared" si="315"/>
        <v>0</v>
      </c>
      <c r="M2737" s="25" t="s">
        <v>3637</v>
      </c>
      <c r="N2737" s="45">
        <v>45917</v>
      </c>
      <c r="O2737" s="54">
        <v>12880.58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16"/>
        <v/>
      </c>
      <c r="Z2737" s="25" t="str">
        <f t="shared" si="317"/>
        <v>Wednesday</v>
      </c>
      <c r="AA2737" s="25" t="str">
        <f t="shared" si="31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hidden="1" x14ac:dyDescent="0.25">
      <c r="A2738" s="25">
        <f t="shared" si="312"/>
        <v>2737</v>
      </c>
      <c r="B2738" s="25" t="s">
        <v>3520</v>
      </c>
      <c r="C2738" s="45">
        <v>45911</v>
      </c>
      <c r="D2738" s="45">
        <v>45913</v>
      </c>
      <c r="E2738" s="8">
        <v>148.30000000000001</v>
      </c>
      <c r="F2738" s="8">
        <f t="shared" si="313"/>
        <v>13050.400000000001</v>
      </c>
      <c r="G2738" s="54">
        <f t="shared" si="314"/>
        <v>13050.400000000001</v>
      </c>
      <c r="H2738" s="25" t="s">
        <v>3514</v>
      </c>
      <c r="I2738" s="25" t="s">
        <v>4209</v>
      </c>
      <c r="J2738" s="25">
        <v>1</v>
      </c>
      <c r="K2738" s="25">
        <v>1</v>
      </c>
      <c r="L2738" s="25">
        <f t="shared" si="315"/>
        <v>0</v>
      </c>
      <c r="M2738" s="25" t="s">
        <v>3637</v>
      </c>
      <c r="N2738" s="45">
        <v>45917</v>
      </c>
      <c r="O2738" s="54">
        <v>18113.18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16"/>
        <v/>
      </c>
      <c r="Z2738" s="25" t="str">
        <f t="shared" si="317"/>
        <v>Wednesday</v>
      </c>
      <c r="AA2738" s="25" t="str">
        <f t="shared" si="31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hidden="1" x14ac:dyDescent="0.25">
      <c r="A2739" s="25">
        <f t="shared" si="312"/>
        <v>2738</v>
      </c>
      <c r="B2739" s="25" t="s">
        <v>3520</v>
      </c>
      <c r="C2739" s="45">
        <v>45911</v>
      </c>
      <c r="D2739" s="45">
        <v>45913</v>
      </c>
      <c r="E2739" s="8">
        <v>126.88</v>
      </c>
      <c r="F2739" s="8">
        <f t="shared" si="313"/>
        <v>11165.439999999999</v>
      </c>
      <c r="G2739" s="54">
        <f t="shared" si="314"/>
        <v>11165.439999999999</v>
      </c>
      <c r="H2739" s="25" t="s">
        <v>3515</v>
      </c>
      <c r="I2739" s="25" t="s">
        <v>4210</v>
      </c>
      <c r="J2739" s="25">
        <v>1</v>
      </c>
      <c r="K2739" s="25">
        <v>1</v>
      </c>
      <c r="L2739" s="25">
        <f t="shared" si="315"/>
        <v>0</v>
      </c>
      <c r="M2739" s="25" t="s">
        <v>3637</v>
      </c>
      <c r="N2739" s="45">
        <v>45917</v>
      </c>
      <c r="O2739" s="54">
        <v>15496.88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/>
      <c r="Y2739" s="25" t="str">
        <f t="shared" si="316"/>
        <v/>
      </c>
      <c r="Z2739" s="25" t="str">
        <f t="shared" si="317"/>
        <v>Wednesday</v>
      </c>
      <c r="AA2739" s="25" t="str">
        <f t="shared" si="318"/>
        <v/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hidden="1" x14ac:dyDescent="0.25">
      <c r="A2740" s="25">
        <f t="shared" si="312"/>
        <v>2739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13"/>
        <v>32912</v>
      </c>
      <c r="G2740" s="54">
        <f t="shared" si="314"/>
        <v>32912</v>
      </c>
      <c r="H2740" s="25" t="s">
        <v>3516</v>
      </c>
      <c r="I2740" s="25" t="s">
        <v>4211</v>
      </c>
      <c r="J2740" s="25">
        <v>1</v>
      </c>
      <c r="K2740" s="25">
        <v>1</v>
      </c>
      <c r="L2740" s="25">
        <f t="shared" si="315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16"/>
        <v>1</v>
      </c>
      <c r="Z2740" s="25" t="str">
        <f t="shared" si="317"/>
        <v>Monday</v>
      </c>
      <c r="AA2740" s="25" t="str">
        <f t="shared" si="31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hidden="1" x14ac:dyDescent="0.25">
      <c r="A2741" s="25">
        <f t="shared" ref="A2741:A2804" si="319">A2740+1</f>
        <v>2740</v>
      </c>
      <c r="B2741" s="25" t="s">
        <v>3520</v>
      </c>
      <c r="C2741" s="45">
        <v>45911</v>
      </c>
      <c r="D2741" s="45">
        <v>45913</v>
      </c>
      <c r="E2741" s="8">
        <v>374</v>
      </c>
      <c r="F2741" s="8">
        <f t="shared" ref="F2741:F2804" si="320">IF(AB2741="DOLLAR",E2741*88,E2741)</f>
        <v>32912</v>
      </c>
      <c r="G2741" s="54">
        <f t="shared" ref="G2741:G2804" si="321">F2741*J2741</f>
        <v>32912</v>
      </c>
      <c r="H2741" s="25" t="s">
        <v>3517</v>
      </c>
      <c r="I2741" s="25" t="s">
        <v>4212</v>
      </c>
      <c r="J2741" s="25">
        <v>1</v>
      </c>
      <c r="K2741" s="25">
        <v>1</v>
      </c>
      <c r="L2741" s="25">
        <f t="shared" ref="L2741:L2804" si="322">J2741-K2741</f>
        <v>0</v>
      </c>
      <c r="M2741" s="25" t="s">
        <v>3551</v>
      </c>
      <c r="N2741" s="45">
        <v>45915</v>
      </c>
      <c r="O2741" s="54">
        <v>48060</v>
      </c>
      <c r="P2741" s="25" t="s">
        <v>2052</v>
      </c>
      <c r="Q2741" s="25">
        <v>58155667533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Pune</v>
      </c>
      <c r="W2741" s="56"/>
      <c r="X2741" s="45">
        <v>45916</v>
      </c>
      <c r="Y2741" s="25">
        <f t="shared" si="316"/>
        <v>1</v>
      </c>
      <c r="Z2741" s="25" t="str">
        <f t="shared" si="317"/>
        <v>Monday</v>
      </c>
      <c r="AA2741" s="25" t="str">
        <f t="shared" si="318"/>
        <v>Tuesday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hidden="1" x14ac:dyDescent="0.25">
      <c r="A2742" s="25">
        <f t="shared" si="319"/>
        <v>2741</v>
      </c>
      <c r="B2742" s="25" t="s">
        <v>3520</v>
      </c>
      <c r="C2742" s="45">
        <v>45911</v>
      </c>
      <c r="D2742" s="45">
        <v>45913</v>
      </c>
      <c r="E2742" s="8">
        <v>587</v>
      </c>
      <c r="F2742" s="8">
        <f t="shared" si="320"/>
        <v>51656</v>
      </c>
      <c r="G2742" s="54">
        <f t="shared" si="321"/>
        <v>51656</v>
      </c>
      <c r="H2742" s="25" t="s">
        <v>3518</v>
      </c>
      <c r="I2742" s="25" t="s">
        <v>4213</v>
      </c>
      <c r="J2742" s="25">
        <v>1</v>
      </c>
      <c r="K2742" s="25">
        <v>1</v>
      </c>
      <c r="L2742" s="25">
        <f t="shared" si="322"/>
        <v>0</v>
      </c>
      <c r="M2742" s="25" t="s">
        <v>3549</v>
      </c>
      <c r="N2742" s="45">
        <v>45915</v>
      </c>
      <c r="O2742" s="54">
        <v>84088.77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ref="Y2742:Y2805" si="323">IF(X2742="", "", X2742-N2742)</f>
        <v>2</v>
      </c>
      <c r="Z2742" s="25" t="str">
        <f t="shared" ref="Z2742:Z2805" si="324">IF(N2742="", "", TEXT(N2742, "dddd"))</f>
        <v>Monday</v>
      </c>
      <c r="AA2742" s="25" t="str">
        <f t="shared" ref="AA2742:AA2805" si="325">IF(X2742="", "", TEXT(X2742, "dddd"))</f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hidden="1" x14ac:dyDescent="0.25">
      <c r="A2743" s="25">
        <f t="shared" si="319"/>
        <v>2742</v>
      </c>
      <c r="B2743" s="25" t="s">
        <v>3520</v>
      </c>
      <c r="C2743" s="45">
        <v>45911</v>
      </c>
      <c r="D2743" s="45">
        <v>45913</v>
      </c>
      <c r="E2743" s="8">
        <v>185</v>
      </c>
      <c r="F2743" s="8">
        <f t="shared" si="320"/>
        <v>16280</v>
      </c>
      <c r="G2743" s="54">
        <f t="shared" si="321"/>
        <v>16280</v>
      </c>
      <c r="H2743" s="25" t="s">
        <v>373</v>
      </c>
      <c r="I2743" s="25" t="s">
        <v>4149</v>
      </c>
      <c r="J2743" s="25">
        <v>1</v>
      </c>
      <c r="K2743" s="25">
        <v>1</v>
      </c>
      <c r="L2743" s="25">
        <f t="shared" si="322"/>
        <v>0</v>
      </c>
      <c r="M2743" s="25" t="s">
        <v>3549</v>
      </c>
      <c r="N2743" s="45">
        <v>45915</v>
      </c>
      <c r="O2743" s="54">
        <v>26960.53</v>
      </c>
      <c r="P2743" s="25" t="s">
        <v>629</v>
      </c>
      <c r="Q2743" s="25">
        <v>58155667113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Banglore</v>
      </c>
      <c r="W2743" s="56"/>
      <c r="X2743" s="45">
        <v>45917</v>
      </c>
      <c r="Y2743" s="25">
        <f t="shared" si="323"/>
        <v>2</v>
      </c>
      <c r="Z2743" s="25" t="str">
        <f t="shared" si="324"/>
        <v>Monday</v>
      </c>
      <c r="AA2743" s="25" t="str">
        <f t="shared" si="325"/>
        <v>Wednesday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hidden="1" x14ac:dyDescent="0.25">
      <c r="A2744" s="25">
        <f t="shared" si="319"/>
        <v>2743</v>
      </c>
      <c r="B2744" s="25" t="s">
        <v>3520</v>
      </c>
      <c r="C2744" s="45">
        <v>45911</v>
      </c>
      <c r="D2744" s="45">
        <v>45913</v>
      </c>
      <c r="E2744" s="8">
        <v>393</v>
      </c>
      <c r="F2744" s="8">
        <f t="shared" si="320"/>
        <v>34584</v>
      </c>
      <c r="G2744" s="54">
        <f t="shared" si="321"/>
        <v>69168</v>
      </c>
      <c r="H2744" s="25" t="s">
        <v>365</v>
      </c>
      <c r="I2744" s="25" t="s">
        <v>4157</v>
      </c>
      <c r="J2744" s="25">
        <v>2</v>
      </c>
      <c r="K2744" s="25">
        <v>2</v>
      </c>
      <c r="L2744" s="25">
        <f t="shared" si="322"/>
        <v>0</v>
      </c>
      <c r="M2744" s="25" t="s">
        <v>3637</v>
      </c>
      <c r="N2744" s="45">
        <v>45917</v>
      </c>
      <c r="O2744" s="54">
        <v>96102</v>
      </c>
      <c r="P2744" s="25" t="s">
        <v>255</v>
      </c>
      <c r="Q2744" s="25" t="s">
        <v>637</v>
      </c>
      <c r="R2744" s="25" t="s">
        <v>725</v>
      </c>
      <c r="S2744" s="3">
        <v>4</v>
      </c>
      <c r="T2744" s="55"/>
      <c r="U2744" s="25" t="s">
        <v>321</v>
      </c>
      <c r="V2744" s="25" t="str">
        <f>VLOOKUP(P2744,'Customer List'!B:C,2,)</f>
        <v>Delhi</v>
      </c>
      <c r="W2744" s="56"/>
      <c r="X2744" s="45"/>
      <c r="Y2744" s="25" t="str">
        <f t="shared" si="323"/>
        <v/>
      </c>
      <c r="Z2744" s="25" t="str">
        <f t="shared" si="324"/>
        <v>Wednesday</v>
      </c>
      <c r="AA2744" s="25" t="str">
        <f t="shared" si="325"/>
        <v/>
      </c>
      <c r="AB2744" s="25" t="str">
        <f>VLOOKUP(U2744,'Currency Sheet'!A:C,3,)</f>
        <v>DOLLAR</v>
      </c>
      <c r="AC2744" s="67" t="str">
        <f>VLOOKUP(P2744,'Customer List'!B:D,3,)</f>
        <v>Local</v>
      </c>
    </row>
    <row r="2745" spans="1:29" hidden="1" x14ac:dyDescent="0.25">
      <c r="A2745" s="25">
        <f t="shared" si="319"/>
        <v>2744</v>
      </c>
      <c r="B2745" s="25" t="s">
        <v>3520</v>
      </c>
      <c r="C2745" s="45">
        <v>45911</v>
      </c>
      <c r="D2745" s="45">
        <v>45913</v>
      </c>
      <c r="E2745" s="8">
        <v>3</v>
      </c>
      <c r="F2745" s="8">
        <f t="shared" si="320"/>
        <v>264</v>
      </c>
      <c r="G2745" s="54">
        <f t="shared" si="321"/>
        <v>264</v>
      </c>
      <c r="H2745" s="25" t="s">
        <v>3519</v>
      </c>
      <c r="I2745" s="25" t="s">
        <v>4447</v>
      </c>
      <c r="J2745" s="25">
        <v>1</v>
      </c>
      <c r="K2745" s="25">
        <v>1</v>
      </c>
      <c r="L2745" s="25">
        <f t="shared" si="322"/>
        <v>0</v>
      </c>
      <c r="M2745" s="25" t="s">
        <v>3683</v>
      </c>
      <c r="N2745" s="45">
        <v>45920</v>
      </c>
      <c r="O2745" s="54">
        <v>0</v>
      </c>
      <c r="P2745" s="25" t="s">
        <v>841</v>
      </c>
      <c r="Q2745" s="25">
        <v>58155927664</v>
      </c>
      <c r="R2745" s="25" t="s">
        <v>41</v>
      </c>
      <c r="S2745" s="3">
        <v>-20</v>
      </c>
      <c r="T2745" s="55" t="s">
        <v>610</v>
      </c>
      <c r="U2745" s="25" t="s">
        <v>321</v>
      </c>
      <c r="V2745" s="25" t="str">
        <f>VLOOKUP(P2745,'Customer List'!B:C,2,)</f>
        <v>Hyderabad</v>
      </c>
      <c r="W2745" s="56"/>
      <c r="X2745" s="45">
        <v>45922</v>
      </c>
      <c r="Y2745" s="25">
        <f t="shared" si="323"/>
        <v>2</v>
      </c>
      <c r="Z2745" s="25" t="str">
        <f t="shared" si="324"/>
        <v>Saturday</v>
      </c>
      <c r="AA2745" s="25" t="str">
        <f t="shared" si="325"/>
        <v>Monday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hidden="1" x14ac:dyDescent="0.25">
      <c r="A2746" s="25">
        <f t="shared" si="319"/>
        <v>2745</v>
      </c>
      <c r="B2746" s="25" t="s">
        <v>3521</v>
      </c>
      <c r="C2746" s="45">
        <v>45912</v>
      </c>
      <c r="D2746" s="45">
        <v>45915</v>
      </c>
      <c r="E2746" s="8">
        <v>104.8</v>
      </c>
      <c r="F2746" s="8">
        <f t="shared" si="320"/>
        <v>9222.4</v>
      </c>
      <c r="G2746" s="54">
        <f t="shared" si="321"/>
        <v>9222.4</v>
      </c>
      <c r="H2746" s="25" t="s">
        <v>667</v>
      </c>
      <c r="I2746" s="25" t="s">
        <v>4146</v>
      </c>
      <c r="J2746" s="25">
        <v>1</v>
      </c>
      <c r="K2746" s="25">
        <v>1</v>
      </c>
      <c r="L2746" s="25">
        <f t="shared" si="322"/>
        <v>0</v>
      </c>
      <c r="M2746" s="25" t="s">
        <v>3554</v>
      </c>
      <c r="N2746" s="45">
        <v>45915</v>
      </c>
      <c r="O2746" s="54">
        <v>16244</v>
      </c>
      <c r="P2746" s="25" t="s">
        <v>3522</v>
      </c>
      <c r="Q2746" s="25">
        <v>58155667743</v>
      </c>
      <c r="R2746" s="25" t="s">
        <v>41</v>
      </c>
      <c r="S2746" s="3">
        <v>4</v>
      </c>
      <c r="T2746" s="55"/>
      <c r="U2746" s="25" t="s">
        <v>508</v>
      </c>
      <c r="V2746" s="25" t="str">
        <f>VLOOKUP(P2746,'Customer List'!B:C,2,)</f>
        <v>Mumbai</v>
      </c>
      <c r="W2746" s="56"/>
      <c r="X2746" s="45">
        <v>45916</v>
      </c>
      <c r="Y2746" s="25">
        <f t="shared" si="323"/>
        <v>1</v>
      </c>
      <c r="Z2746" s="25" t="str">
        <f t="shared" si="324"/>
        <v>Monday</v>
      </c>
      <c r="AA2746" s="25" t="str">
        <f t="shared" si="325"/>
        <v>Tuesday</v>
      </c>
      <c r="AB2746" s="25" t="str">
        <f>VLOOKUP(U2746,'Currency Sheet'!A:C,3,)</f>
        <v>DOLLAR</v>
      </c>
      <c r="AC2746" s="67" t="str">
        <f>VLOOKUP(P2746,'Customer List'!B:D,3,)</f>
        <v>OutStation</v>
      </c>
    </row>
    <row r="2747" spans="1:29" hidden="1" x14ac:dyDescent="0.25">
      <c r="A2747" s="25">
        <f t="shared" si="319"/>
        <v>2746</v>
      </c>
      <c r="B2747" s="25" t="s">
        <v>3521</v>
      </c>
      <c r="C2747" s="45">
        <v>45912</v>
      </c>
      <c r="D2747" s="45">
        <v>45915</v>
      </c>
      <c r="E2747" s="8">
        <v>112.8</v>
      </c>
      <c r="F2747" s="8">
        <f t="shared" si="320"/>
        <v>9926.4</v>
      </c>
      <c r="G2747" s="54">
        <f t="shared" si="321"/>
        <v>39705.599999999999</v>
      </c>
      <c r="H2747" s="25">
        <v>41003</v>
      </c>
      <c r="I2747" s="25" t="s">
        <v>4155</v>
      </c>
      <c r="J2747" s="25">
        <v>4</v>
      </c>
      <c r="K2747" s="25"/>
      <c r="L2747" s="25">
        <f t="shared" si="322"/>
        <v>4</v>
      </c>
      <c r="M2747" s="25"/>
      <c r="N2747" s="45"/>
      <c r="O2747" s="54"/>
      <c r="P2747" s="25" t="s">
        <v>1149</v>
      </c>
      <c r="Q2747" s="25"/>
      <c r="R2747" s="25"/>
      <c r="S2747" s="3" t="s">
        <v>300</v>
      </c>
      <c r="T2747" s="55"/>
      <c r="U2747" s="25" t="s">
        <v>508</v>
      </c>
      <c r="V2747" s="25" t="str">
        <f>VLOOKUP(P2747,'Customer List'!B:C,2,)</f>
        <v>STOCK</v>
      </c>
      <c r="W2747" s="56" t="s">
        <v>1149</v>
      </c>
      <c r="X2747" s="45"/>
      <c r="Y2747" s="25" t="str">
        <f t="shared" si="323"/>
        <v/>
      </c>
      <c r="Z2747" s="25" t="str">
        <f t="shared" si="324"/>
        <v/>
      </c>
      <c r="AA2747" s="25" t="str">
        <f t="shared" si="325"/>
        <v/>
      </c>
      <c r="AB2747" s="25" t="str">
        <f>VLOOKUP(U2747,'Currency Sheet'!A:C,3,)</f>
        <v>DOLLAR</v>
      </c>
      <c r="AC2747" s="67" t="str">
        <f>VLOOKUP(P2747,'Customer List'!B:D,3,)</f>
        <v>STOCK</v>
      </c>
    </row>
    <row r="2748" spans="1:29" hidden="1" x14ac:dyDescent="0.25">
      <c r="A2748" s="25">
        <f t="shared" si="319"/>
        <v>2747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20"/>
        <v>0</v>
      </c>
      <c r="G2748" s="54">
        <f t="shared" si="321"/>
        <v>0</v>
      </c>
      <c r="H2748" s="25" t="s">
        <v>3574</v>
      </c>
      <c r="I2748" s="25"/>
      <c r="J2748" s="25">
        <v>1</v>
      </c>
      <c r="K2748" s="25"/>
      <c r="L2748" s="25">
        <f t="shared" si="322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23"/>
        <v/>
      </c>
      <c r="Z2748" s="25" t="str">
        <f t="shared" si="324"/>
        <v/>
      </c>
      <c r="AA2748" s="25" t="str">
        <f t="shared" si="325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hidden="1" x14ac:dyDescent="0.25">
      <c r="A2749" s="25">
        <f t="shared" si="319"/>
        <v>2748</v>
      </c>
      <c r="B2749" s="25" t="s">
        <v>2668</v>
      </c>
      <c r="C2749" s="45">
        <v>45912</v>
      </c>
      <c r="D2749" s="45">
        <v>45916</v>
      </c>
      <c r="E2749" s="8">
        <v>0</v>
      </c>
      <c r="F2749" s="8">
        <f t="shared" si="320"/>
        <v>0</v>
      </c>
      <c r="G2749" s="54">
        <f t="shared" si="321"/>
        <v>0</v>
      </c>
      <c r="H2749" s="25" t="s">
        <v>3575</v>
      </c>
      <c r="I2749" s="25"/>
      <c r="J2749" s="25">
        <v>1</v>
      </c>
      <c r="K2749" s="25"/>
      <c r="L2749" s="25">
        <f t="shared" si="322"/>
        <v>1</v>
      </c>
      <c r="M2749" s="25"/>
      <c r="N2749" s="45"/>
      <c r="O2749" s="54"/>
      <c r="P2749" s="25" t="s">
        <v>623</v>
      </c>
      <c r="Q2749" s="25"/>
      <c r="R2749" s="25"/>
      <c r="S2749" s="3" t="s">
        <v>300</v>
      </c>
      <c r="T2749" s="55"/>
      <c r="U2749" s="25" t="s">
        <v>2303</v>
      </c>
      <c r="V2749" s="25" t="str">
        <f>VLOOKUP(P2749,'Customer List'!B:C,2,)</f>
        <v>Delhi</v>
      </c>
      <c r="W2749" s="56" t="s">
        <v>2668</v>
      </c>
      <c r="X2749" s="45"/>
      <c r="Y2749" s="25" t="str">
        <f t="shared" si="323"/>
        <v/>
      </c>
      <c r="Z2749" s="25" t="str">
        <f t="shared" si="324"/>
        <v/>
      </c>
      <c r="AA2749" s="25" t="str">
        <f t="shared" si="325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hidden="1" x14ac:dyDescent="0.25">
      <c r="A2750" s="25">
        <f t="shared" si="319"/>
        <v>2749</v>
      </c>
      <c r="B2750" s="25" t="s">
        <v>3582</v>
      </c>
      <c r="C2750" s="45">
        <v>45912</v>
      </c>
      <c r="D2750" s="45">
        <v>45916</v>
      </c>
      <c r="E2750" s="8">
        <v>5747.5</v>
      </c>
      <c r="F2750" s="8">
        <f t="shared" si="320"/>
        <v>505780</v>
      </c>
      <c r="G2750" s="54">
        <f t="shared" si="321"/>
        <v>505780</v>
      </c>
      <c r="H2750" s="25">
        <v>78176</v>
      </c>
      <c r="I2750" s="25" t="s">
        <v>4214</v>
      </c>
      <c r="J2750" s="25">
        <v>1</v>
      </c>
      <c r="K2750" s="25">
        <v>1</v>
      </c>
      <c r="L2750" s="25">
        <f t="shared" si="322"/>
        <v>0</v>
      </c>
      <c r="M2750" s="25" t="s">
        <v>3640</v>
      </c>
      <c r="N2750" s="45">
        <v>45918</v>
      </c>
      <c r="O2750" s="54">
        <v>1005812.5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23"/>
        <v/>
      </c>
      <c r="Z2750" s="25" t="str">
        <f t="shared" si="324"/>
        <v>Thursday</v>
      </c>
      <c r="AA2750" s="25" t="str">
        <f t="shared" si="325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hidden="1" x14ac:dyDescent="0.25">
      <c r="A2751" s="25">
        <f t="shared" si="319"/>
        <v>2750</v>
      </c>
      <c r="B2751" s="25" t="s">
        <v>3582</v>
      </c>
      <c r="C2751" s="45">
        <v>45912</v>
      </c>
      <c r="D2751" s="45">
        <v>45916</v>
      </c>
      <c r="E2751" s="8">
        <v>6112.5</v>
      </c>
      <c r="F2751" s="8">
        <f t="shared" si="320"/>
        <v>537900</v>
      </c>
      <c r="G2751" s="54">
        <f t="shared" si="321"/>
        <v>537900</v>
      </c>
      <c r="H2751" s="25">
        <v>78589</v>
      </c>
      <c r="I2751" s="25" t="s">
        <v>4215</v>
      </c>
      <c r="J2751" s="25">
        <v>1</v>
      </c>
      <c r="K2751" s="25">
        <v>1</v>
      </c>
      <c r="L2751" s="25">
        <f t="shared" si="322"/>
        <v>0</v>
      </c>
      <c r="M2751" s="25" t="s">
        <v>3640</v>
      </c>
      <c r="N2751" s="45">
        <v>45918</v>
      </c>
      <c r="O2751" s="54">
        <v>1069687.5</v>
      </c>
      <c r="P2751" s="25" t="s">
        <v>3584</v>
      </c>
      <c r="Q2751" s="25" t="s">
        <v>637</v>
      </c>
      <c r="R2751" s="25" t="s">
        <v>3641</v>
      </c>
      <c r="S2751" s="3">
        <v>-80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23"/>
        <v/>
      </c>
      <c r="Z2751" s="25" t="str">
        <f t="shared" si="324"/>
        <v>Thursday</v>
      </c>
      <c r="AA2751" s="25" t="str">
        <f t="shared" si="325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hidden="1" x14ac:dyDescent="0.25">
      <c r="A2752" s="25">
        <f t="shared" si="319"/>
        <v>2751</v>
      </c>
      <c r="B2752" s="25" t="s">
        <v>3582</v>
      </c>
      <c r="C2752" s="45">
        <v>45912</v>
      </c>
      <c r="D2752" s="45">
        <v>45916</v>
      </c>
      <c r="E2752" s="8">
        <v>5</v>
      </c>
      <c r="F2752" s="8">
        <f t="shared" si="320"/>
        <v>440</v>
      </c>
      <c r="G2752" s="54">
        <f t="shared" si="321"/>
        <v>1320</v>
      </c>
      <c r="H2752" s="25" t="s">
        <v>3576</v>
      </c>
      <c r="I2752" s="25" t="s">
        <v>4216</v>
      </c>
      <c r="J2752" s="25">
        <v>3</v>
      </c>
      <c r="K2752" s="25">
        <v>3</v>
      </c>
      <c r="L2752" s="25">
        <f t="shared" si="322"/>
        <v>0</v>
      </c>
      <c r="M2752" s="25" t="s">
        <v>3640</v>
      </c>
      <c r="N2752" s="45">
        <v>45918</v>
      </c>
      <c r="O2752" s="54">
        <v>44625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23"/>
        <v/>
      </c>
      <c r="Z2752" s="25" t="str">
        <f t="shared" si="324"/>
        <v>Thursday</v>
      </c>
      <c r="AA2752" s="25" t="str">
        <f t="shared" si="325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hidden="1" x14ac:dyDescent="0.25">
      <c r="A2753" s="25">
        <f t="shared" si="319"/>
        <v>2752</v>
      </c>
      <c r="B2753" s="25" t="s">
        <v>3582</v>
      </c>
      <c r="C2753" s="45">
        <v>45912</v>
      </c>
      <c r="D2753" s="45">
        <v>45916</v>
      </c>
      <c r="E2753" s="8">
        <v>392.5</v>
      </c>
      <c r="F2753" s="8">
        <f t="shared" si="320"/>
        <v>34540</v>
      </c>
      <c r="G2753" s="54">
        <f t="shared" si="321"/>
        <v>103620</v>
      </c>
      <c r="H2753" s="25" t="s">
        <v>3577</v>
      </c>
      <c r="I2753" s="25" t="s">
        <v>4217</v>
      </c>
      <c r="J2753" s="25">
        <v>3</v>
      </c>
      <c r="K2753" s="25">
        <v>3</v>
      </c>
      <c r="L2753" s="25">
        <f t="shared" si="322"/>
        <v>0</v>
      </c>
      <c r="M2753" s="25" t="s">
        <v>3640</v>
      </c>
      <c r="N2753" s="45">
        <v>45918</v>
      </c>
      <c r="O2753" s="54">
        <v>206062.5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23"/>
        <v/>
      </c>
      <c r="Z2753" s="25" t="str">
        <f t="shared" si="324"/>
        <v>Thursday</v>
      </c>
      <c r="AA2753" s="25" t="str">
        <f t="shared" si="325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hidden="1" x14ac:dyDescent="0.25">
      <c r="A2754" s="25">
        <f t="shared" si="319"/>
        <v>2753</v>
      </c>
      <c r="B2754" s="25" t="s">
        <v>3582</v>
      </c>
      <c r="C2754" s="45">
        <v>45912</v>
      </c>
      <c r="D2754" s="45">
        <v>45916</v>
      </c>
      <c r="E2754" s="8">
        <v>415</v>
      </c>
      <c r="F2754" s="8">
        <f t="shared" si="320"/>
        <v>36520</v>
      </c>
      <c r="G2754" s="54">
        <f t="shared" si="321"/>
        <v>109560</v>
      </c>
      <c r="H2754" s="25" t="s">
        <v>3578</v>
      </c>
      <c r="I2754" s="25" t="s">
        <v>4218</v>
      </c>
      <c r="J2754" s="25">
        <v>3</v>
      </c>
      <c r="K2754" s="25">
        <v>3</v>
      </c>
      <c r="L2754" s="25">
        <f t="shared" si="322"/>
        <v>0</v>
      </c>
      <c r="M2754" s="25" t="s">
        <v>3640</v>
      </c>
      <c r="N2754" s="45">
        <v>45918</v>
      </c>
      <c r="O2754" s="54">
        <v>217875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23"/>
        <v/>
      </c>
      <c r="Z2754" s="25" t="str">
        <f t="shared" si="324"/>
        <v>Thursday</v>
      </c>
      <c r="AA2754" s="25" t="str">
        <f t="shared" si="325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hidden="1" x14ac:dyDescent="0.25">
      <c r="A2755" s="25">
        <f t="shared" si="319"/>
        <v>2754</v>
      </c>
      <c r="B2755" s="25" t="s">
        <v>3582</v>
      </c>
      <c r="C2755" s="45">
        <v>45912</v>
      </c>
      <c r="D2755" s="45">
        <v>45916</v>
      </c>
      <c r="E2755" s="8">
        <v>165</v>
      </c>
      <c r="F2755" s="8">
        <f t="shared" si="320"/>
        <v>14520</v>
      </c>
      <c r="G2755" s="54">
        <f t="shared" si="321"/>
        <v>43560</v>
      </c>
      <c r="H2755" s="25" t="s">
        <v>3579</v>
      </c>
      <c r="I2755" s="25" t="s">
        <v>4219</v>
      </c>
      <c r="J2755" s="25">
        <v>3</v>
      </c>
      <c r="K2755" s="25">
        <v>3</v>
      </c>
      <c r="L2755" s="25">
        <f t="shared" si="322"/>
        <v>0</v>
      </c>
      <c r="M2755" s="25" t="s">
        <v>3640</v>
      </c>
      <c r="N2755" s="45">
        <v>45918</v>
      </c>
      <c r="O2755" s="54">
        <v>86625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23"/>
        <v/>
      </c>
      <c r="Z2755" s="25" t="str">
        <f t="shared" si="324"/>
        <v>Thursday</v>
      </c>
      <c r="AA2755" s="25" t="str">
        <f t="shared" si="325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hidden="1" x14ac:dyDescent="0.25">
      <c r="A2756" s="25">
        <f t="shared" si="319"/>
        <v>2755</v>
      </c>
      <c r="B2756" s="25" t="s">
        <v>3582</v>
      </c>
      <c r="C2756" s="45">
        <v>45912</v>
      </c>
      <c r="D2756" s="45">
        <v>45916</v>
      </c>
      <c r="E2756" s="8">
        <v>522.5</v>
      </c>
      <c r="F2756" s="8">
        <f t="shared" si="320"/>
        <v>45980</v>
      </c>
      <c r="G2756" s="54">
        <f t="shared" si="321"/>
        <v>229900</v>
      </c>
      <c r="H2756" s="25" t="s">
        <v>3580</v>
      </c>
      <c r="I2756" s="25" t="s">
        <v>4220</v>
      </c>
      <c r="J2756" s="25">
        <v>5</v>
      </c>
      <c r="K2756" s="25">
        <v>5</v>
      </c>
      <c r="L2756" s="25">
        <f t="shared" si="322"/>
        <v>0</v>
      </c>
      <c r="M2756" s="25" t="s">
        <v>3640</v>
      </c>
      <c r="N2756" s="45">
        <v>45918</v>
      </c>
      <c r="O2756" s="54">
        <v>457187.5</v>
      </c>
      <c r="P2756" s="25" t="s">
        <v>3584</v>
      </c>
      <c r="Q2756" s="25" t="s">
        <v>637</v>
      </c>
      <c r="R2756" s="25" t="s">
        <v>3641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/>
      <c r="Y2756" s="25" t="str">
        <f t="shared" si="323"/>
        <v/>
      </c>
      <c r="Z2756" s="25" t="str">
        <f t="shared" si="324"/>
        <v>Thursday</v>
      </c>
      <c r="AA2756" s="25" t="str">
        <f t="shared" si="325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hidden="1" x14ac:dyDescent="0.25">
      <c r="A2757" s="25">
        <f t="shared" si="319"/>
        <v>2756</v>
      </c>
      <c r="B2757" s="25" t="s">
        <v>3582</v>
      </c>
      <c r="C2757" s="45">
        <v>45912</v>
      </c>
      <c r="D2757" s="45">
        <v>45916</v>
      </c>
      <c r="E2757" s="8">
        <v>310</v>
      </c>
      <c r="F2757" s="8">
        <f t="shared" si="320"/>
        <v>27280</v>
      </c>
      <c r="G2757" s="54">
        <f t="shared" si="321"/>
        <v>27280</v>
      </c>
      <c r="H2757" s="25">
        <v>79700</v>
      </c>
      <c r="I2757" s="25" t="s">
        <v>4221</v>
      </c>
      <c r="J2757" s="25">
        <v>1</v>
      </c>
      <c r="K2757" s="25">
        <v>1</v>
      </c>
      <c r="L2757" s="25">
        <f t="shared" si="322"/>
        <v>0</v>
      </c>
      <c r="M2757" s="25" t="s">
        <v>3672</v>
      </c>
      <c r="N2757" s="45">
        <v>45920</v>
      </c>
      <c r="O2757" s="54">
        <v>75950</v>
      </c>
      <c r="P2757" s="25" t="s">
        <v>3583</v>
      </c>
      <c r="Q2757" s="25">
        <v>58155923000</v>
      </c>
      <c r="R2757" s="25" t="s">
        <v>41</v>
      </c>
      <c r="S2757" s="3">
        <v>-80</v>
      </c>
      <c r="T2757" s="55"/>
      <c r="U2757" s="25" t="s">
        <v>493</v>
      </c>
      <c r="V2757" s="25" t="str">
        <f>VLOOKUP(P2757,'Customer List'!B:C,2,)</f>
        <v>JAIPUR</v>
      </c>
      <c r="W2757" s="56"/>
      <c r="X2757" s="45">
        <v>45922</v>
      </c>
      <c r="Y2757" s="25">
        <f t="shared" si="323"/>
        <v>2</v>
      </c>
      <c r="Z2757" s="25" t="str">
        <f t="shared" si="324"/>
        <v>Saturday</v>
      </c>
      <c r="AA2757" s="25" t="str">
        <f t="shared" si="325"/>
        <v>Monday</v>
      </c>
      <c r="AB2757" s="25" t="str">
        <f>VLOOKUP(U2757,'Currency Sheet'!A:C,3,)</f>
        <v>DOLLAR</v>
      </c>
      <c r="AC2757" s="67" t="str">
        <f>VLOOKUP(P2757,'Customer List'!B:D,3,)</f>
        <v>OutStation</v>
      </c>
    </row>
    <row r="2758" spans="1:29" hidden="1" x14ac:dyDescent="0.25">
      <c r="A2758" s="25">
        <f t="shared" si="319"/>
        <v>2757</v>
      </c>
      <c r="B2758" s="25" t="s">
        <v>3582</v>
      </c>
      <c r="C2758" s="45">
        <v>45912</v>
      </c>
      <c r="D2758" s="45">
        <v>45916</v>
      </c>
      <c r="E2758" s="8">
        <v>152.5</v>
      </c>
      <c r="F2758" s="8">
        <f t="shared" si="320"/>
        <v>13420</v>
      </c>
      <c r="G2758" s="54">
        <f t="shared" si="321"/>
        <v>13420</v>
      </c>
      <c r="H2758" s="25" t="s">
        <v>3581</v>
      </c>
      <c r="I2758" s="25" t="s">
        <v>4222</v>
      </c>
      <c r="J2758" s="25">
        <v>1</v>
      </c>
      <c r="K2758" s="25">
        <v>1</v>
      </c>
      <c r="L2758" s="25">
        <f t="shared" si="322"/>
        <v>0</v>
      </c>
      <c r="M2758" s="25" t="s">
        <v>3687</v>
      </c>
      <c r="N2758" s="45">
        <v>45918</v>
      </c>
      <c r="O2758" s="54">
        <v>0</v>
      </c>
      <c r="P2758" s="25" t="s">
        <v>3584</v>
      </c>
      <c r="Q2758" s="25" t="s">
        <v>637</v>
      </c>
      <c r="R2758" s="25" t="s">
        <v>3641</v>
      </c>
      <c r="S2758" s="3">
        <v>-80</v>
      </c>
      <c r="T2758" s="55" t="s">
        <v>610</v>
      </c>
      <c r="U2758" s="25" t="s">
        <v>493</v>
      </c>
      <c r="V2758" s="25" t="str">
        <f>VLOOKUP(P2758,'Customer List'!B:C,2,)</f>
        <v>DELHI</v>
      </c>
      <c r="W2758" s="56"/>
      <c r="X2758" s="45"/>
      <c r="Y2758" s="25" t="str">
        <f t="shared" si="323"/>
        <v/>
      </c>
      <c r="Z2758" s="25" t="str">
        <f t="shared" si="324"/>
        <v>Thursday</v>
      </c>
      <c r="AA2758" s="25" t="str">
        <f t="shared" si="325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hidden="1" x14ac:dyDescent="0.25">
      <c r="A2759" s="25">
        <f t="shared" si="319"/>
        <v>2758</v>
      </c>
      <c r="B2759" s="25">
        <v>44825</v>
      </c>
      <c r="C2759" s="45">
        <v>45911</v>
      </c>
      <c r="D2759" s="45">
        <v>45916</v>
      </c>
      <c r="E2759" s="8">
        <v>136.80000000000001</v>
      </c>
      <c r="F2759" s="8">
        <f t="shared" si="320"/>
        <v>12038.400000000001</v>
      </c>
      <c r="G2759" s="54">
        <f t="shared" si="321"/>
        <v>48153.600000000006</v>
      </c>
      <c r="H2759" s="25" t="s">
        <v>565</v>
      </c>
      <c r="I2759" s="25" t="s">
        <v>566</v>
      </c>
      <c r="J2759" s="25">
        <v>4</v>
      </c>
      <c r="K2759" s="25">
        <v>4</v>
      </c>
      <c r="L2759" s="25">
        <f t="shared" si="322"/>
        <v>0</v>
      </c>
      <c r="M2759" s="25" t="s">
        <v>3631</v>
      </c>
      <c r="N2759" s="45">
        <v>45920</v>
      </c>
      <c r="O2759" s="54">
        <v>60000</v>
      </c>
      <c r="P2759" s="25" t="s">
        <v>946</v>
      </c>
      <c r="Q2759" s="25">
        <v>58155928950</v>
      </c>
      <c r="R2759" s="25" t="s">
        <v>41</v>
      </c>
      <c r="S2759" s="3">
        <v>-20</v>
      </c>
      <c r="T2759" s="55"/>
      <c r="U2759" s="25" t="s">
        <v>3365</v>
      </c>
      <c r="V2759" s="25" t="str">
        <f>VLOOKUP(P2759,'Customer List'!B:C,2,)</f>
        <v>Banglore</v>
      </c>
      <c r="W2759" s="56"/>
      <c r="X2759" s="45">
        <v>45922</v>
      </c>
      <c r="Y2759" s="25">
        <f t="shared" si="323"/>
        <v>2</v>
      </c>
      <c r="Z2759" s="25" t="str">
        <f t="shared" si="324"/>
        <v>Saturday</v>
      </c>
      <c r="AA2759" s="25" t="str">
        <f t="shared" si="325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hidden="1" x14ac:dyDescent="0.25">
      <c r="A2760" s="25">
        <f t="shared" si="319"/>
        <v>2759</v>
      </c>
      <c r="B2760" s="25">
        <v>44825</v>
      </c>
      <c r="C2760" s="45">
        <v>45911</v>
      </c>
      <c r="D2760" s="45">
        <v>45916</v>
      </c>
      <c r="E2760" s="8">
        <v>160</v>
      </c>
      <c r="F2760" s="8">
        <f t="shared" si="320"/>
        <v>14080</v>
      </c>
      <c r="G2760" s="54">
        <f t="shared" si="321"/>
        <v>56320</v>
      </c>
      <c r="H2760" s="25" t="s">
        <v>2798</v>
      </c>
      <c r="I2760" s="25" t="s">
        <v>4160</v>
      </c>
      <c r="J2760" s="25">
        <v>4</v>
      </c>
      <c r="K2760" s="25">
        <v>4</v>
      </c>
      <c r="L2760" s="25">
        <f t="shared" si="322"/>
        <v>0</v>
      </c>
      <c r="M2760" s="25" t="s">
        <v>3633</v>
      </c>
      <c r="N2760" s="45">
        <v>45916</v>
      </c>
      <c r="O2760" s="54">
        <v>84000</v>
      </c>
      <c r="P2760" s="25" t="s">
        <v>17</v>
      </c>
      <c r="Q2760" s="25" t="s">
        <v>637</v>
      </c>
      <c r="R2760" s="25" t="s">
        <v>638</v>
      </c>
      <c r="S2760" s="3">
        <v>-20</v>
      </c>
      <c r="T2760" s="55"/>
      <c r="U2760" s="25" t="s">
        <v>3365</v>
      </c>
      <c r="V2760" s="25" t="str">
        <f>VLOOKUP(P2760,'Customer List'!B:C,2,)</f>
        <v>Delhi</v>
      </c>
      <c r="W2760" s="56"/>
      <c r="X2760" s="45"/>
      <c r="Y2760" s="25" t="str">
        <f t="shared" si="323"/>
        <v/>
      </c>
      <c r="Z2760" s="25" t="str">
        <f t="shared" si="324"/>
        <v>Tuesday</v>
      </c>
      <c r="AA2760" s="25" t="str">
        <f t="shared" si="325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hidden="1" x14ac:dyDescent="0.25">
      <c r="A2761" s="25">
        <f t="shared" si="319"/>
        <v>2760</v>
      </c>
      <c r="B2761" s="25">
        <v>44825</v>
      </c>
      <c r="C2761" s="45">
        <v>45911</v>
      </c>
      <c r="D2761" s="45">
        <v>45916</v>
      </c>
      <c r="E2761" s="8">
        <v>682.5</v>
      </c>
      <c r="F2761" s="8">
        <f t="shared" si="320"/>
        <v>60060</v>
      </c>
      <c r="G2761" s="54">
        <f t="shared" si="321"/>
        <v>60060</v>
      </c>
      <c r="H2761" s="25" t="s">
        <v>3588</v>
      </c>
      <c r="I2761" s="25" t="s">
        <v>4223</v>
      </c>
      <c r="J2761" s="25">
        <v>1</v>
      </c>
      <c r="K2761" s="25">
        <v>1</v>
      </c>
      <c r="L2761" s="25">
        <f t="shared" si="322"/>
        <v>0</v>
      </c>
      <c r="M2761" s="25" t="s">
        <v>4706</v>
      </c>
      <c r="N2761" s="45">
        <v>45933</v>
      </c>
      <c r="O2761" s="54">
        <v>140562</v>
      </c>
      <c r="P2761" s="25" t="s">
        <v>1148</v>
      </c>
      <c r="Q2761" s="25" t="s">
        <v>637</v>
      </c>
      <c r="R2761" s="25" t="s">
        <v>638</v>
      </c>
      <c r="S2761" s="3">
        <v>4</v>
      </c>
      <c r="T2761" s="55" t="s">
        <v>4707</v>
      </c>
      <c r="U2761" s="25" t="s">
        <v>3365</v>
      </c>
      <c r="V2761" s="25" t="str">
        <f>VLOOKUP(P2761,'Customer List'!B:C,2,)</f>
        <v>DELHI</v>
      </c>
      <c r="W2761" s="56" t="s">
        <v>606</v>
      </c>
      <c r="X2761" s="45"/>
      <c r="Y2761" s="25" t="str">
        <f t="shared" si="323"/>
        <v/>
      </c>
      <c r="Z2761" s="25" t="str">
        <f t="shared" si="324"/>
        <v>Friday</v>
      </c>
      <c r="AA2761" s="25" t="str">
        <f t="shared" si="325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hidden="1" x14ac:dyDescent="0.25">
      <c r="A2762" s="25">
        <f t="shared" si="319"/>
        <v>2761</v>
      </c>
      <c r="B2762" s="25">
        <v>922048</v>
      </c>
      <c r="C2762" s="45">
        <v>45915</v>
      </c>
      <c r="D2762" s="45">
        <v>45918</v>
      </c>
      <c r="E2762" s="8">
        <v>548.25</v>
      </c>
      <c r="F2762" s="8">
        <f t="shared" si="320"/>
        <v>48246</v>
      </c>
      <c r="G2762" s="54">
        <f t="shared" si="321"/>
        <v>48246</v>
      </c>
      <c r="H2762" s="25" t="s">
        <v>3609</v>
      </c>
      <c r="I2762" s="25" t="s">
        <v>4224</v>
      </c>
      <c r="J2762" s="25">
        <v>1</v>
      </c>
      <c r="K2762" s="25">
        <v>1</v>
      </c>
      <c r="L2762" s="25">
        <f t="shared" si="322"/>
        <v>0</v>
      </c>
      <c r="M2762" s="25" t="s">
        <v>3675</v>
      </c>
      <c r="N2762" s="45">
        <v>45920</v>
      </c>
      <c r="O2762" s="54">
        <v>60952.5</v>
      </c>
      <c r="P2762" s="25" t="s">
        <v>621</v>
      </c>
      <c r="Q2762" s="25">
        <v>58155921924</v>
      </c>
      <c r="R2762" s="25" t="s">
        <v>41</v>
      </c>
      <c r="S2762" s="3">
        <v>4</v>
      </c>
      <c r="T2762" s="55"/>
      <c r="U2762" s="25" t="s">
        <v>3610</v>
      </c>
      <c r="V2762" s="25" t="str">
        <f>VLOOKUP(P2762,'Customer List'!B:C,2,)</f>
        <v>Mumbai</v>
      </c>
      <c r="W2762" s="56"/>
      <c r="X2762" s="45">
        <v>45922</v>
      </c>
      <c r="Y2762" s="25">
        <f t="shared" si="323"/>
        <v>2</v>
      </c>
      <c r="Z2762" s="25" t="str">
        <f t="shared" si="324"/>
        <v>Saturday</v>
      </c>
      <c r="AA2762" s="25" t="str">
        <f t="shared" si="325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hidden="1" x14ac:dyDescent="0.25">
      <c r="A2763" s="25">
        <f t="shared" si="319"/>
        <v>2762</v>
      </c>
      <c r="B2763" s="25" t="s">
        <v>3589</v>
      </c>
      <c r="C2763" s="45">
        <v>45913</v>
      </c>
      <c r="D2763" s="45">
        <v>45918</v>
      </c>
      <c r="E2763" s="8">
        <v>3348.95</v>
      </c>
      <c r="F2763" s="8">
        <f t="shared" si="320"/>
        <v>294707.59999999998</v>
      </c>
      <c r="G2763" s="54">
        <f t="shared" si="321"/>
        <v>294707.59999999998</v>
      </c>
      <c r="H2763" s="25" t="s">
        <v>3592</v>
      </c>
      <c r="I2763" s="25" t="s">
        <v>4225</v>
      </c>
      <c r="J2763" s="25">
        <v>1</v>
      </c>
      <c r="K2763" s="25">
        <v>1</v>
      </c>
      <c r="L2763" s="25">
        <f t="shared" si="322"/>
        <v>0</v>
      </c>
      <c r="M2763" s="25" t="s">
        <v>3629</v>
      </c>
      <c r="N2763" s="45">
        <v>45920</v>
      </c>
      <c r="O2763" s="54">
        <v>502342.05</v>
      </c>
      <c r="P2763" s="25" t="s">
        <v>371</v>
      </c>
      <c r="Q2763" s="25">
        <v>58155927841</v>
      </c>
      <c r="R2763" s="25" t="s">
        <v>41</v>
      </c>
      <c r="S2763" s="3">
        <v>-20</v>
      </c>
      <c r="T2763" s="55"/>
      <c r="U2763" s="25" t="s">
        <v>3601</v>
      </c>
      <c r="V2763" s="25" t="str">
        <f>VLOOKUP(P2763,'Customer List'!B:C,2,)</f>
        <v>Gujrat</v>
      </c>
      <c r="W2763" s="56"/>
      <c r="X2763" s="45">
        <v>45923</v>
      </c>
      <c r="Y2763" s="25">
        <f t="shared" si="323"/>
        <v>3</v>
      </c>
      <c r="Z2763" s="25" t="str">
        <f t="shared" si="324"/>
        <v>Saturday</v>
      </c>
      <c r="AA2763" s="25" t="str">
        <f t="shared" si="325"/>
        <v>Tuesday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hidden="1" x14ac:dyDescent="0.25">
      <c r="A2764" s="25">
        <f t="shared" si="319"/>
        <v>2763</v>
      </c>
      <c r="B2764" s="25" t="s">
        <v>3589</v>
      </c>
      <c r="C2764" s="45">
        <v>45913</v>
      </c>
      <c r="D2764" s="45">
        <v>45918</v>
      </c>
      <c r="E2764" s="8">
        <v>1679</v>
      </c>
      <c r="F2764" s="8">
        <f t="shared" si="320"/>
        <v>147752</v>
      </c>
      <c r="G2764" s="54">
        <f t="shared" si="321"/>
        <v>147752</v>
      </c>
      <c r="H2764" s="25" t="s">
        <v>3593</v>
      </c>
      <c r="I2764" s="25" t="s">
        <v>4226</v>
      </c>
      <c r="J2764" s="25">
        <v>1</v>
      </c>
      <c r="K2764" s="25">
        <v>1</v>
      </c>
      <c r="L2764" s="25">
        <f t="shared" si="322"/>
        <v>0</v>
      </c>
      <c r="M2764" s="25" t="s">
        <v>3642</v>
      </c>
      <c r="N2764" s="45">
        <v>45919</v>
      </c>
      <c r="O2764" s="54">
        <v>169150</v>
      </c>
      <c r="P2764" s="25" t="s">
        <v>255</v>
      </c>
      <c r="Q2764" s="25" t="s">
        <v>2078</v>
      </c>
      <c r="R2764" s="25" t="s">
        <v>849</v>
      </c>
      <c r="S2764" s="3">
        <v>-20</v>
      </c>
      <c r="T2764" s="55"/>
      <c r="U2764" s="25" t="s">
        <v>3601</v>
      </c>
      <c r="V2764" s="25" t="str">
        <f>VLOOKUP(P2764,'Customer List'!B:C,2,)</f>
        <v>Delhi</v>
      </c>
      <c r="W2764" s="56"/>
      <c r="X2764" s="45"/>
      <c r="Y2764" s="25" t="str">
        <f t="shared" si="323"/>
        <v/>
      </c>
      <c r="Z2764" s="25" t="str">
        <f t="shared" si="324"/>
        <v>Friday</v>
      </c>
      <c r="AA2764" s="25" t="str">
        <f t="shared" si="325"/>
        <v/>
      </c>
      <c r="AB2764" s="25" t="str">
        <f>VLOOKUP(U2764,'Currency Sheet'!A:C,3,)</f>
        <v>DOLLAR</v>
      </c>
      <c r="AC2764" s="67" t="str">
        <f>VLOOKUP(P2764,'Customer List'!B:D,3,)</f>
        <v>Local</v>
      </c>
    </row>
    <row r="2765" spans="1:29" hidden="1" x14ac:dyDescent="0.25">
      <c r="A2765" s="25">
        <f t="shared" si="319"/>
        <v>2764</v>
      </c>
      <c r="B2765" s="25" t="s">
        <v>3589</v>
      </c>
      <c r="C2765" s="45">
        <v>45913</v>
      </c>
      <c r="D2765" s="45">
        <v>45918</v>
      </c>
      <c r="E2765" s="8">
        <v>1144</v>
      </c>
      <c r="F2765" s="8">
        <f t="shared" si="320"/>
        <v>100672</v>
      </c>
      <c r="G2765" s="54">
        <f t="shared" si="321"/>
        <v>100672</v>
      </c>
      <c r="H2765" s="25" t="s">
        <v>3594</v>
      </c>
      <c r="I2765" s="25" t="s">
        <v>4227</v>
      </c>
      <c r="J2765" s="25">
        <v>1</v>
      </c>
      <c r="K2765" s="25">
        <v>1</v>
      </c>
      <c r="L2765" s="25">
        <f t="shared" si="322"/>
        <v>0</v>
      </c>
      <c r="M2765" s="25" t="s">
        <v>3677</v>
      </c>
      <c r="N2765" s="45">
        <v>45920</v>
      </c>
      <c r="O2765" s="54">
        <v>162800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23"/>
        <v>2</v>
      </c>
      <c r="Z2765" s="25" t="str">
        <f t="shared" si="324"/>
        <v>Saturday</v>
      </c>
      <c r="AA2765" s="25" t="str">
        <f t="shared" si="325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hidden="1" x14ac:dyDescent="0.25">
      <c r="A2766" s="25">
        <f t="shared" si="319"/>
        <v>2765</v>
      </c>
      <c r="B2766" s="25" t="s">
        <v>3589</v>
      </c>
      <c r="C2766" s="45">
        <v>45913</v>
      </c>
      <c r="D2766" s="45">
        <v>45918</v>
      </c>
      <c r="E2766" s="8">
        <v>1040</v>
      </c>
      <c r="F2766" s="8">
        <f t="shared" si="320"/>
        <v>91520</v>
      </c>
      <c r="G2766" s="54">
        <f t="shared" si="321"/>
        <v>91520</v>
      </c>
      <c r="H2766" s="25" t="s">
        <v>3595</v>
      </c>
      <c r="I2766" s="25" t="s">
        <v>4228</v>
      </c>
      <c r="J2766" s="25">
        <v>1</v>
      </c>
      <c r="K2766" s="25">
        <v>1</v>
      </c>
      <c r="L2766" s="25">
        <f t="shared" si="322"/>
        <v>0</v>
      </c>
      <c r="M2766" s="25" t="s">
        <v>3678</v>
      </c>
      <c r="N2766" s="45">
        <v>45920</v>
      </c>
      <c r="O2766" s="54">
        <v>148000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23"/>
        <v>2</v>
      </c>
      <c r="Z2766" s="25" t="str">
        <f t="shared" si="324"/>
        <v>Saturday</v>
      </c>
      <c r="AA2766" s="25" t="str">
        <f t="shared" si="325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hidden="1" x14ac:dyDescent="0.25">
      <c r="A2767" s="25">
        <f t="shared" si="319"/>
        <v>2766</v>
      </c>
      <c r="B2767" s="25" t="s">
        <v>3589</v>
      </c>
      <c r="C2767" s="45">
        <v>45913</v>
      </c>
      <c r="D2767" s="45">
        <v>45918</v>
      </c>
      <c r="E2767" s="8">
        <v>188</v>
      </c>
      <c r="F2767" s="8">
        <f t="shared" si="320"/>
        <v>16544</v>
      </c>
      <c r="G2767" s="54">
        <f t="shared" si="321"/>
        <v>33088</v>
      </c>
      <c r="H2767" s="25" t="s">
        <v>373</v>
      </c>
      <c r="I2767" s="25" t="s">
        <v>4149</v>
      </c>
      <c r="J2767" s="25">
        <v>2</v>
      </c>
      <c r="K2767" s="25">
        <v>2</v>
      </c>
      <c r="L2767" s="25">
        <f t="shared" si="322"/>
        <v>0</v>
      </c>
      <c r="M2767" s="25" t="s">
        <v>3679</v>
      </c>
      <c r="N2767" s="45">
        <v>45920</v>
      </c>
      <c r="O2767" s="54">
        <v>53800</v>
      </c>
      <c r="P2767" s="25" t="s">
        <v>841</v>
      </c>
      <c r="Q2767" s="25">
        <v>58155927664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23"/>
        <v>2</v>
      </c>
      <c r="Z2767" s="25" t="str">
        <f t="shared" si="324"/>
        <v>Saturday</v>
      </c>
      <c r="AA2767" s="25" t="str">
        <f t="shared" si="325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hidden="1" x14ac:dyDescent="0.25">
      <c r="A2768" s="25">
        <f t="shared" si="319"/>
        <v>2767</v>
      </c>
      <c r="B2768" s="25" t="s">
        <v>3589</v>
      </c>
      <c r="C2768" s="45">
        <v>45913</v>
      </c>
      <c r="D2768" s="45">
        <v>45918</v>
      </c>
      <c r="E2768" s="8">
        <v>132</v>
      </c>
      <c r="F2768" s="8">
        <f t="shared" si="320"/>
        <v>11616</v>
      </c>
      <c r="G2768" s="54">
        <f t="shared" si="321"/>
        <v>11616</v>
      </c>
      <c r="H2768" s="25" t="s">
        <v>3596</v>
      </c>
      <c r="I2768" s="25" t="s">
        <v>4229</v>
      </c>
      <c r="J2768" s="25">
        <v>1</v>
      </c>
      <c r="K2768" s="25">
        <v>1</v>
      </c>
      <c r="L2768" s="25">
        <f t="shared" si="322"/>
        <v>0</v>
      </c>
      <c r="M2768" s="25" t="s">
        <v>3670</v>
      </c>
      <c r="N2768" s="45">
        <v>45920</v>
      </c>
      <c r="O2768" s="54">
        <v>19740</v>
      </c>
      <c r="P2768" s="25" t="s">
        <v>166</v>
      </c>
      <c r="Q2768" s="25">
        <v>58155920130</v>
      </c>
      <c r="R2768" s="25" t="s">
        <v>41</v>
      </c>
      <c r="S2768" s="3">
        <v>-20</v>
      </c>
      <c r="T2768" s="55"/>
      <c r="U2768" s="25" t="s">
        <v>3601</v>
      </c>
      <c r="V2768" s="25" t="str">
        <f>VLOOKUP(P2768,'Customer List'!B:C,2,)</f>
        <v>Lucknow</v>
      </c>
      <c r="W2768" s="56"/>
      <c r="X2768" s="45">
        <v>45922</v>
      </c>
      <c r="Y2768" s="25">
        <f t="shared" si="323"/>
        <v>2</v>
      </c>
      <c r="Z2768" s="25" t="str">
        <f t="shared" si="324"/>
        <v>Saturday</v>
      </c>
      <c r="AA2768" s="25" t="str">
        <f t="shared" si="325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hidden="1" x14ac:dyDescent="0.25">
      <c r="A2769" s="25">
        <f t="shared" si="319"/>
        <v>2768</v>
      </c>
      <c r="B2769" s="25" t="s">
        <v>3589</v>
      </c>
      <c r="C2769" s="45">
        <v>45913</v>
      </c>
      <c r="D2769" s="45">
        <v>45918</v>
      </c>
      <c r="E2769" s="8">
        <v>603</v>
      </c>
      <c r="F2769" s="8">
        <f t="shared" si="320"/>
        <v>53064</v>
      </c>
      <c r="G2769" s="54">
        <f t="shared" si="321"/>
        <v>53064</v>
      </c>
      <c r="H2769" s="25" t="s">
        <v>3597</v>
      </c>
      <c r="I2769" s="25" t="s">
        <v>4230</v>
      </c>
      <c r="J2769" s="25">
        <v>1</v>
      </c>
      <c r="K2769" s="25">
        <v>1</v>
      </c>
      <c r="L2769" s="25">
        <f t="shared" si="322"/>
        <v>0</v>
      </c>
      <c r="M2769" s="25" t="s">
        <v>3632</v>
      </c>
      <c r="N2769" s="45">
        <v>45920</v>
      </c>
      <c r="O2769" s="54">
        <v>90510</v>
      </c>
      <c r="P2769" s="25" t="s">
        <v>303</v>
      </c>
      <c r="Q2769" s="25">
        <v>58155928736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Banglore</v>
      </c>
      <c r="W2769" s="56"/>
      <c r="X2769" s="45">
        <v>45922</v>
      </c>
      <c r="Y2769" s="25">
        <f t="shared" si="323"/>
        <v>2</v>
      </c>
      <c r="Z2769" s="25" t="str">
        <f t="shared" si="324"/>
        <v>Saturday</v>
      </c>
      <c r="AA2769" s="25" t="str">
        <f t="shared" si="325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hidden="1" x14ac:dyDescent="0.25">
      <c r="A2770" s="25">
        <f t="shared" si="319"/>
        <v>2769</v>
      </c>
      <c r="B2770" s="25" t="s">
        <v>3589</v>
      </c>
      <c r="C2770" s="45">
        <v>45913</v>
      </c>
      <c r="D2770" s="45">
        <v>45918</v>
      </c>
      <c r="E2770" s="8">
        <v>909</v>
      </c>
      <c r="F2770" s="8">
        <f t="shared" si="320"/>
        <v>79992</v>
      </c>
      <c r="G2770" s="54">
        <f t="shared" si="321"/>
        <v>79992</v>
      </c>
      <c r="H2770" s="25" t="s">
        <v>3598</v>
      </c>
      <c r="I2770" s="25" t="s">
        <v>4231</v>
      </c>
      <c r="J2770" s="25">
        <v>1</v>
      </c>
      <c r="K2770" s="25">
        <v>1</v>
      </c>
      <c r="L2770" s="25">
        <f t="shared" si="322"/>
        <v>0</v>
      </c>
      <c r="M2770" s="25" t="s">
        <v>3626</v>
      </c>
      <c r="N2770" s="45">
        <v>45920</v>
      </c>
      <c r="O2770" s="54">
        <v>146137.5</v>
      </c>
      <c r="P2770" s="25" t="s">
        <v>371</v>
      </c>
      <c r="Q2770" s="25">
        <v>58155927432</v>
      </c>
      <c r="R2770" s="25" t="s">
        <v>41</v>
      </c>
      <c r="S2770" s="3">
        <v>-80</v>
      </c>
      <c r="T2770" s="55"/>
      <c r="U2770" s="25" t="s">
        <v>3601</v>
      </c>
      <c r="V2770" s="25" t="str">
        <f>VLOOKUP(P2770,'Customer List'!B:C,2,)</f>
        <v>Gujrat</v>
      </c>
      <c r="W2770" s="56"/>
      <c r="X2770" s="45">
        <v>45922</v>
      </c>
      <c r="Y2770" s="25">
        <f t="shared" si="323"/>
        <v>2</v>
      </c>
      <c r="Z2770" s="25" t="str">
        <f t="shared" si="324"/>
        <v>Saturday</v>
      </c>
      <c r="AA2770" s="25" t="str">
        <f t="shared" si="325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hidden="1" x14ac:dyDescent="0.25">
      <c r="A2771" s="25">
        <f t="shared" si="319"/>
        <v>2770</v>
      </c>
      <c r="B2771" s="25" t="s">
        <v>3589</v>
      </c>
      <c r="C2771" s="45">
        <v>45913</v>
      </c>
      <c r="D2771" s="45">
        <v>45918</v>
      </c>
      <c r="E2771" s="8">
        <v>69</v>
      </c>
      <c r="F2771" s="8">
        <f t="shared" si="320"/>
        <v>6072</v>
      </c>
      <c r="G2771" s="54">
        <f t="shared" si="321"/>
        <v>6072</v>
      </c>
      <c r="H2771" s="25" t="s">
        <v>356</v>
      </c>
      <c r="I2771" s="25" t="s">
        <v>4150</v>
      </c>
      <c r="J2771" s="25">
        <v>1</v>
      </c>
      <c r="K2771" s="25">
        <v>1</v>
      </c>
      <c r="L2771" s="25">
        <f t="shared" si="322"/>
        <v>0</v>
      </c>
      <c r="M2771" s="25" t="s">
        <v>3678</v>
      </c>
      <c r="N2771" s="45">
        <v>45920</v>
      </c>
      <c r="O2771" s="54">
        <v>9900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23"/>
        <v>2</v>
      </c>
      <c r="Z2771" s="25" t="str">
        <f t="shared" si="324"/>
        <v>Saturday</v>
      </c>
      <c r="AA2771" s="25" t="str">
        <f t="shared" si="325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hidden="1" x14ac:dyDescent="0.25">
      <c r="A2772" s="25">
        <f t="shared" si="319"/>
        <v>2771</v>
      </c>
      <c r="B2772" s="25" t="s">
        <v>3589</v>
      </c>
      <c r="C2772" s="45">
        <v>45913</v>
      </c>
      <c r="D2772" s="45">
        <v>45918</v>
      </c>
      <c r="E2772" s="8">
        <v>237</v>
      </c>
      <c r="F2772" s="8">
        <f t="shared" si="320"/>
        <v>20856</v>
      </c>
      <c r="G2772" s="54">
        <f t="shared" si="321"/>
        <v>62568</v>
      </c>
      <c r="H2772" s="25" t="s">
        <v>3599</v>
      </c>
      <c r="I2772" s="25" t="s">
        <v>4232</v>
      </c>
      <c r="J2772" s="25">
        <v>3</v>
      </c>
      <c r="K2772" s="25">
        <v>3</v>
      </c>
      <c r="L2772" s="25">
        <f t="shared" si="322"/>
        <v>0</v>
      </c>
      <c r="M2772" s="25" t="s">
        <v>3680</v>
      </c>
      <c r="N2772" s="45">
        <v>45920</v>
      </c>
      <c r="O2772" s="54">
        <v>101400</v>
      </c>
      <c r="P2772" s="25" t="s">
        <v>841</v>
      </c>
      <c r="Q2772" s="25">
        <v>58155927664</v>
      </c>
      <c r="R2772" s="25" t="s">
        <v>41</v>
      </c>
      <c r="S2772" s="3">
        <v>4</v>
      </c>
      <c r="T2772" s="55"/>
      <c r="U2772" s="25" t="s">
        <v>3601</v>
      </c>
      <c r="V2772" s="25" t="str">
        <f>VLOOKUP(P2772,'Customer List'!B:C,2,)</f>
        <v>Hyderabad</v>
      </c>
      <c r="W2772" s="56"/>
      <c r="X2772" s="45">
        <v>45922</v>
      </c>
      <c r="Y2772" s="25">
        <f t="shared" si="323"/>
        <v>2</v>
      </c>
      <c r="Z2772" s="25" t="str">
        <f t="shared" si="324"/>
        <v>Saturday</v>
      </c>
      <c r="AA2772" s="25" t="str">
        <f t="shared" si="325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hidden="1" x14ac:dyDescent="0.25">
      <c r="A2773" s="25">
        <f t="shared" si="319"/>
        <v>2772</v>
      </c>
      <c r="B2773" s="25" t="s">
        <v>3589</v>
      </c>
      <c r="C2773" s="45">
        <v>45913</v>
      </c>
      <c r="D2773" s="45">
        <v>45918</v>
      </c>
      <c r="E2773" s="8">
        <v>393</v>
      </c>
      <c r="F2773" s="8">
        <f t="shared" si="320"/>
        <v>34584</v>
      </c>
      <c r="G2773" s="54">
        <f t="shared" si="321"/>
        <v>34584</v>
      </c>
      <c r="H2773" s="25" t="s">
        <v>365</v>
      </c>
      <c r="I2773" s="25" t="s">
        <v>4157</v>
      </c>
      <c r="J2773" s="25">
        <v>1</v>
      </c>
      <c r="K2773" s="25">
        <v>1</v>
      </c>
      <c r="L2773" s="25">
        <f t="shared" si="322"/>
        <v>0</v>
      </c>
      <c r="M2773" s="25" t="s">
        <v>3643</v>
      </c>
      <c r="N2773" s="45">
        <v>45919</v>
      </c>
      <c r="O2773" s="54">
        <v>50580</v>
      </c>
      <c r="P2773" s="25" t="s">
        <v>255</v>
      </c>
      <c r="Q2773" s="25" t="s">
        <v>2078</v>
      </c>
      <c r="R2773" s="25" t="s">
        <v>849</v>
      </c>
      <c r="S2773" s="3">
        <v>4</v>
      </c>
      <c r="T2773" s="55"/>
      <c r="U2773" s="25" t="s">
        <v>3601</v>
      </c>
      <c r="V2773" s="25" t="str">
        <f>VLOOKUP(P2773,'Customer List'!B:C,2,)</f>
        <v>Delhi</v>
      </c>
      <c r="W2773" s="56"/>
      <c r="X2773" s="45"/>
      <c r="Y2773" s="25" t="str">
        <f t="shared" si="323"/>
        <v/>
      </c>
      <c r="Z2773" s="25" t="str">
        <f t="shared" si="324"/>
        <v>Friday</v>
      </c>
      <c r="AA2773" s="25" t="str">
        <f t="shared" si="325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hidden="1" x14ac:dyDescent="0.25">
      <c r="A2774" s="25">
        <f t="shared" si="319"/>
        <v>2773</v>
      </c>
      <c r="B2774" s="25" t="s">
        <v>3590</v>
      </c>
      <c r="C2774" s="45">
        <v>45912</v>
      </c>
      <c r="D2774" s="45">
        <v>45918</v>
      </c>
      <c r="E2774" s="8">
        <v>169.4</v>
      </c>
      <c r="F2774" s="8">
        <f t="shared" si="320"/>
        <v>14907.2</v>
      </c>
      <c r="G2774" s="54">
        <f t="shared" si="321"/>
        <v>14907.2</v>
      </c>
      <c r="H2774" s="25">
        <v>100222</v>
      </c>
      <c r="I2774" s="25" t="s">
        <v>4063</v>
      </c>
      <c r="J2774" s="25">
        <v>1</v>
      </c>
      <c r="K2774" s="25">
        <v>1</v>
      </c>
      <c r="L2774" s="25">
        <f t="shared" si="322"/>
        <v>0</v>
      </c>
      <c r="M2774" s="25" t="s">
        <v>3647</v>
      </c>
      <c r="N2774" s="45">
        <v>45919</v>
      </c>
      <c r="O2774" s="54">
        <v>18190.84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23"/>
        <v/>
      </c>
      <c r="Z2774" s="25" t="str">
        <f t="shared" si="324"/>
        <v>Friday</v>
      </c>
      <c r="AA2774" s="25" t="str">
        <f t="shared" si="325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hidden="1" x14ac:dyDescent="0.25">
      <c r="A2775" s="25">
        <f t="shared" si="319"/>
        <v>2774</v>
      </c>
      <c r="B2775" s="25" t="s">
        <v>3590</v>
      </c>
      <c r="C2775" s="45">
        <v>45912</v>
      </c>
      <c r="D2775" s="45">
        <v>45918</v>
      </c>
      <c r="E2775" s="8">
        <v>231.75</v>
      </c>
      <c r="F2775" s="8">
        <f t="shared" si="320"/>
        <v>20394</v>
      </c>
      <c r="G2775" s="54">
        <f t="shared" si="321"/>
        <v>20394</v>
      </c>
      <c r="H2775" s="25">
        <v>101243</v>
      </c>
      <c r="I2775" s="25" t="s">
        <v>4064</v>
      </c>
      <c r="J2775" s="25">
        <v>1</v>
      </c>
      <c r="K2775" s="25">
        <v>1</v>
      </c>
      <c r="L2775" s="25">
        <f t="shared" si="322"/>
        <v>0</v>
      </c>
      <c r="M2775" s="25" t="s">
        <v>3647</v>
      </c>
      <c r="N2775" s="45">
        <v>45919</v>
      </c>
      <c r="O2775" s="54">
        <v>23227.14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23"/>
        <v/>
      </c>
      <c r="Z2775" s="25" t="str">
        <f t="shared" si="324"/>
        <v>Friday</v>
      </c>
      <c r="AA2775" s="25" t="str">
        <f t="shared" si="325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hidden="1" x14ac:dyDescent="0.25">
      <c r="A2776" s="25">
        <f t="shared" si="319"/>
        <v>2775</v>
      </c>
      <c r="B2776" s="25" t="s">
        <v>3590</v>
      </c>
      <c r="C2776" s="45">
        <v>45912</v>
      </c>
      <c r="D2776" s="45">
        <v>45918</v>
      </c>
      <c r="E2776" s="8">
        <v>226.8</v>
      </c>
      <c r="F2776" s="8">
        <f t="shared" si="320"/>
        <v>19958.400000000001</v>
      </c>
      <c r="G2776" s="54">
        <f t="shared" si="321"/>
        <v>19958.400000000001</v>
      </c>
      <c r="H2776" s="25">
        <v>103056</v>
      </c>
      <c r="I2776" s="25" t="s">
        <v>4065</v>
      </c>
      <c r="J2776" s="25">
        <v>1</v>
      </c>
      <c r="K2776" s="25">
        <v>1</v>
      </c>
      <c r="L2776" s="25">
        <f t="shared" si="322"/>
        <v>0</v>
      </c>
      <c r="M2776" s="25" t="s">
        <v>3647</v>
      </c>
      <c r="N2776" s="45">
        <v>45919</v>
      </c>
      <c r="O2776" s="54">
        <v>24354.68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23"/>
        <v/>
      </c>
      <c r="Z2776" s="25" t="str">
        <f t="shared" si="324"/>
        <v>Friday</v>
      </c>
      <c r="AA2776" s="25" t="str">
        <f t="shared" si="325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hidden="1" x14ac:dyDescent="0.25">
      <c r="A2777" s="25">
        <f t="shared" si="319"/>
        <v>2776</v>
      </c>
      <c r="B2777" s="25" t="s">
        <v>3590</v>
      </c>
      <c r="C2777" s="45">
        <v>45912</v>
      </c>
      <c r="D2777" s="45">
        <v>45918</v>
      </c>
      <c r="E2777" s="8">
        <v>215.6</v>
      </c>
      <c r="F2777" s="8">
        <f t="shared" si="320"/>
        <v>18972.8</v>
      </c>
      <c r="G2777" s="54">
        <f t="shared" si="321"/>
        <v>18972.8</v>
      </c>
      <c r="H2777" s="25">
        <v>106310</v>
      </c>
      <c r="I2777" s="25" t="s">
        <v>4066</v>
      </c>
      <c r="J2777" s="25">
        <v>1</v>
      </c>
      <c r="K2777" s="25">
        <v>1</v>
      </c>
      <c r="L2777" s="25">
        <f t="shared" si="322"/>
        <v>0</v>
      </c>
      <c r="M2777" s="25" t="s">
        <v>3647</v>
      </c>
      <c r="N2777" s="45">
        <v>45919</v>
      </c>
      <c r="O2777" s="54">
        <v>23151.98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23"/>
        <v/>
      </c>
      <c r="Z2777" s="25" t="str">
        <f t="shared" si="324"/>
        <v>Friday</v>
      </c>
      <c r="AA2777" s="25" t="str">
        <f t="shared" si="325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hidden="1" x14ac:dyDescent="0.25">
      <c r="A2778" s="25">
        <f t="shared" si="319"/>
        <v>2777</v>
      </c>
      <c r="B2778" s="25" t="s">
        <v>3590</v>
      </c>
      <c r="C2778" s="45">
        <v>45912</v>
      </c>
      <c r="D2778" s="45">
        <v>45918</v>
      </c>
      <c r="E2778" s="8">
        <v>177.75</v>
      </c>
      <c r="F2778" s="8">
        <f t="shared" si="320"/>
        <v>15642</v>
      </c>
      <c r="G2778" s="54">
        <f t="shared" si="321"/>
        <v>15642</v>
      </c>
      <c r="H2778" s="25">
        <v>107632</v>
      </c>
      <c r="I2778" s="25" t="s">
        <v>4067</v>
      </c>
      <c r="J2778" s="25">
        <v>1</v>
      </c>
      <c r="K2778" s="25">
        <v>1</v>
      </c>
      <c r="L2778" s="25">
        <f t="shared" si="322"/>
        <v>0</v>
      </c>
      <c r="M2778" s="25" t="s">
        <v>3647</v>
      </c>
      <c r="N2778" s="45">
        <v>45919</v>
      </c>
      <c r="O2778" s="54">
        <v>17814.990000000002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23"/>
        <v/>
      </c>
      <c r="Z2778" s="25" t="str">
        <f t="shared" si="324"/>
        <v>Friday</v>
      </c>
      <c r="AA2778" s="25" t="str">
        <f t="shared" si="325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hidden="1" x14ac:dyDescent="0.25">
      <c r="A2779" s="25">
        <f t="shared" si="319"/>
        <v>2778</v>
      </c>
      <c r="B2779" s="25" t="s">
        <v>3590</v>
      </c>
      <c r="C2779" s="45">
        <v>45912</v>
      </c>
      <c r="D2779" s="45">
        <v>45918</v>
      </c>
      <c r="E2779" s="8">
        <v>37.799999999999997</v>
      </c>
      <c r="F2779" s="8">
        <f t="shared" si="320"/>
        <v>3326.3999999999996</v>
      </c>
      <c r="G2779" s="54">
        <f t="shared" si="321"/>
        <v>3326.3999999999996</v>
      </c>
      <c r="H2779" s="25">
        <v>115505</v>
      </c>
      <c r="I2779" s="25" t="s">
        <v>4068</v>
      </c>
      <c r="J2779" s="25">
        <v>1</v>
      </c>
      <c r="K2779" s="25">
        <v>1</v>
      </c>
      <c r="L2779" s="25">
        <f t="shared" si="322"/>
        <v>0</v>
      </c>
      <c r="M2779" s="25" t="s">
        <v>3647</v>
      </c>
      <c r="N2779" s="45">
        <v>45919</v>
      </c>
      <c r="O2779" s="54">
        <v>4059.11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23"/>
        <v/>
      </c>
      <c r="Z2779" s="25" t="str">
        <f t="shared" si="324"/>
        <v>Friday</v>
      </c>
      <c r="AA2779" s="25" t="str">
        <f t="shared" si="325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hidden="1" x14ac:dyDescent="0.25">
      <c r="A2780" s="25">
        <f t="shared" si="319"/>
        <v>2779</v>
      </c>
      <c r="B2780" s="25" t="s">
        <v>3590</v>
      </c>
      <c r="C2780" s="45">
        <v>45912</v>
      </c>
      <c r="D2780" s="45">
        <v>45918</v>
      </c>
      <c r="E2780" s="8">
        <v>161.69999999999999</v>
      </c>
      <c r="F2780" s="8">
        <f t="shared" si="320"/>
        <v>14229.599999999999</v>
      </c>
      <c r="G2780" s="54">
        <f t="shared" si="321"/>
        <v>14229.599999999999</v>
      </c>
      <c r="H2780" s="25">
        <v>117318</v>
      </c>
      <c r="I2780" s="25" t="s">
        <v>4069</v>
      </c>
      <c r="J2780" s="25">
        <v>1</v>
      </c>
      <c r="K2780" s="25">
        <v>1</v>
      </c>
      <c r="L2780" s="25">
        <f t="shared" si="322"/>
        <v>0</v>
      </c>
      <c r="M2780" s="25" t="s">
        <v>3647</v>
      </c>
      <c r="N2780" s="45">
        <v>45919</v>
      </c>
      <c r="O2780" s="54">
        <v>17363.98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23"/>
        <v/>
      </c>
      <c r="Z2780" s="25" t="str">
        <f t="shared" si="324"/>
        <v>Friday</v>
      </c>
      <c r="AA2780" s="25" t="str">
        <f t="shared" si="325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hidden="1" x14ac:dyDescent="0.25">
      <c r="A2781" s="25">
        <f t="shared" si="319"/>
        <v>2780</v>
      </c>
      <c r="B2781" s="25" t="s">
        <v>3590</v>
      </c>
      <c r="C2781" s="45">
        <v>45912</v>
      </c>
      <c r="D2781" s="45">
        <v>45918</v>
      </c>
      <c r="E2781" s="8">
        <v>227.25</v>
      </c>
      <c r="F2781" s="8">
        <f t="shared" si="320"/>
        <v>19998</v>
      </c>
      <c r="G2781" s="54">
        <f t="shared" si="321"/>
        <v>19998</v>
      </c>
      <c r="H2781" s="25">
        <v>119721</v>
      </c>
      <c r="I2781" s="25" t="s">
        <v>4070</v>
      </c>
      <c r="J2781" s="25">
        <v>1</v>
      </c>
      <c r="K2781" s="25">
        <v>1</v>
      </c>
      <c r="L2781" s="25">
        <f t="shared" si="322"/>
        <v>0</v>
      </c>
      <c r="M2781" s="25" t="s">
        <v>3647</v>
      </c>
      <c r="N2781" s="45">
        <v>45919</v>
      </c>
      <c r="O2781" s="54">
        <v>22776.13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23"/>
        <v/>
      </c>
      <c r="Z2781" s="25" t="str">
        <f t="shared" si="324"/>
        <v>Friday</v>
      </c>
      <c r="AA2781" s="25" t="str">
        <f t="shared" si="325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hidden="1" x14ac:dyDescent="0.25">
      <c r="A2782" s="25">
        <f t="shared" si="319"/>
        <v>2781</v>
      </c>
      <c r="B2782" s="25" t="s">
        <v>3590</v>
      </c>
      <c r="C2782" s="45">
        <v>45912</v>
      </c>
      <c r="D2782" s="45">
        <v>45918</v>
      </c>
      <c r="E2782" s="8">
        <v>160.30000000000001</v>
      </c>
      <c r="F2782" s="8">
        <f t="shared" si="320"/>
        <v>14106.400000000001</v>
      </c>
      <c r="G2782" s="54">
        <f t="shared" si="321"/>
        <v>14106.400000000001</v>
      </c>
      <c r="H2782" s="25">
        <v>121610</v>
      </c>
      <c r="I2782" s="25" t="s">
        <v>4071</v>
      </c>
      <c r="J2782" s="25">
        <v>1</v>
      </c>
      <c r="K2782" s="25">
        <v>1</v>
      </c>
      <c r="L2782" s="25">
        <f t="shared" si="322"/>
        <v>0</v>
      </c>
      <c r="M2782" s="25" t="s">
        <v>3647</v>
      </c>
      <c r="N2782" s="45">
        <v>45919</v>
      </c>
      <c r="O2782" s="54">
        <v>17213.64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23"/>
        <v/>
      </c>
      <c r="Z2782" s="25" t="str">
        <f t="shared" si="324"/>
        <v>Friday</v>
      </c>
      <c r="AA2782" s="25" t="str">
        <f t="shared" si="325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hidden="1" x14ac:dyDescent="0.25">
      <c r="A2783" s="25">
        <f t="shared" si="319"/>
        <v>2782</v>
      </c>
      <c r="B2783" s="25" t="s">
        <v>3590</v>
      </c>
      <c r="C2783" s="45">
        <v>45912</v>
      </c>
      <c r="D2783" s="45">
        <v>45918</v>
      </c>
      <c r="E2783" s="8">
        <v>30.1</v>
      </c>
      <c r="F2783" s="8">
        <f t="shared" si="320"/>
        <v>2648.8</v>
      </c>
      <c r="G2783" s="54">
        <f t="shared" si="321"/>
        <v>2648.8</v>
      </c>
      <c r="H2783" s="25">
        <v>123109</v>
      </c>
      <c r="I2783" s="25" t="s">
        <v>4072</v>
      </c>
      <c r="J2783" s="25">
        <v>1</v>
      </c>
      <c r="K2783" s="25">
        <v>1</v>
      </c>
      <c r="L2783" s="25">
        <f t="shared" si="322"/>
        <v>0</v>
      </c>
      <c r="M2783" s="25" t="s">
        <v>3647</v>
      </c>
      <c r="N2783" s="45">
        <v>45919</v>
      </c>
      <c r="O2783" s="54">
        <v>3232.36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23"/>
        <v/>
      </c>
      <c r="Z2783" s="25" t="str">
        <f t="shared" si="324"/>
        <v>Friday</v>
      </c>
      <c r="AA2783" s="25" t="str">
        <f t="shared" si="325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hidden="1" x14ac:dyDescent="0.25">
      <c r="A2784" s="25">
        <f t="shared" si="319"/>
        <v>2783</v>
      </c>
      <c r="B2784" s="25" t="s">
        <v>3590</v>
      </c>
      <c r="C2784" s="45">
        <v>45912</v>
      </c>
      <c r="D2784" s="45">
        <v>45918</v>
      </c>
      <c r="E2784" s="8">
        <v>222.75</v>
      </c>
      <c r="F2784" s="8">
        <f t="shared" si="320"/>
        <v>19602</v>
      </c>
      <c r="G2784" s="54">
        <f t="shared" si="321"/>
        <v>39204</v>
      </c>
      <c r="H2784" s="25">
        <v>125219</v>
      </c>
      <c r="I2784" s="25" t="s">
        <v>4073</v>
      </c>
      <c r="J2784" s="25">
        <v>2</v>
      </c>
      <c r="K2784" s="25">
        <v>2</v>
      </c>
      <c r="L2784" s="25">
        <f t="shared" si="322"/>
        <v>0</v>
      </c>
      <c r="M2784" s="25" t="s">
        <v>3647</v>
      </c>
      <c r="N2784" s="45">
        <v>45919</v>
      </c>
      <c r="O2784" s="54">
        <f>22325.12*2</f>
        <v>44650.239999999998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23"/>
        <v/>
      </c>
      <c r="Z2784" s="25" t="str">
        <f t="shared" si="324"/>
        <v>Friday</v>
      </c>
      <c r="AA2784" s="25" t="str">
        <f t="shared" si="325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hidden="1" x14ac:dyDescent="0.25">
      <c r="A2785" s="25">
        <f t="shared" si="319"/>
        <v>2784</v>
      </c>
      <c r="B2785" s="25" t="s">
        <v>3590</v>
      </c>
      <c r="C2785" s="45">
        <v>45912</v>
      </c>
      <c r="D2785" s="45">
        <v>45918</v>
      </c>
      <c r="E2785" s="8">
        <v>95.2</v>
      </c>
      <c r="F2785" s="8">
        <f t="shared" si="320"/>
        <v>8377.6</v>
      </c>
      <c r="G2785" s="54">
        <f t="shared" si="321"/>
        <v>8377.6</v>
      </c>
      <c r="H2785" s="25">
        <v>127647</v>
      </c>
      <c r="I2785" s="25" t="s">
        <v>4074</v>
      </c>
      <c r="J2785" s="25">
        <v>1</v>
      </c>
      <c r="K2785" s="25">
        <v>1</v>
      </c>
      <c r="L2785" s="25">
        <f t="shared" si="322"/>
        <v>0</v>
      </c>
      <c r="M2785" s="25" t="s">
        <v>3647</v>
      </c>
      <c r="N2785" s="45">
        <v>45919</v>
      </c>
      <c r="O2785" s="54">
        <v>10222.950000000001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23"/>
        <v/>
      </c>
      <c r="Z2785" s="25" t="str">
        <f t="shared" si="324"/>
        <v>Friday</v>
      </c>
      <c r="AA2785" s="25" t="str">
        <f t="shared" si="325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hidden="1" x14ac:dyDescent="0.25">
      <c r="A2786" s="25">
        <f t="shared" si="319"/>
        <v>2785</v>
      </c>
      <c r="B2786" s="25" t="s">
        <v>3590</v>
      </c>
      <c r="C2786" s="45">
        <v>45912</v>
      </c>
      <c r="D2786" s="45">
        <v>45918</v>
      </c>
      <c r="E2786" s="8">
        <v>200.2</v>
      </c>
      <c r="F2786" s="8">
        <f t="shared" si="320"/>
        <v>17617.599999999999</v>
      </c>
      <c r="G2786" s="54">
        <f t="shared" si="321"/>
        <v>17617.599999999999</v>
      </c>
      <c r="H2786" s="25">
        <v>128016</v>
      </c>
      <c r="I2786" s="25" t="s">
        <v>4075</v>
      </c>
      <c r="J2786" s="25">
        <v>1</v>
      </c>
      <c r="K2786" s="25">
        <v>1</v>
      </c>
      <c r="L2786" s="25">
        <f t="shared" si="322"/>
        <v>0</v>
      </c>
      <c r="M2786" s="25" t="s">
        <v>3647</v>
      </c>
      <c r="N2786" s="45">
        <v>45919</v>
      </c>
      <c r="O2786" s="54">
        <v>21498.26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23"/>
        <v/>
      </c>
      <c r="Z2786" s="25" t="str">
        <f t="shared" si="324"/>
        <v>Friday</v>
      </c>
      <c r="AA2786" s="25" t="str">
        <f t="shared" si="325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hidden="1" x14ac:dyDescent="0.25">
      <c r="A2787" s="25">
        <f t="shared" si="319"/>
        <v>2786</v>
      </c>
      <c r="B2787" s="25" t="s">
        <v>3590</v>
      </c>
      <c r="C2787" s="45">
        <v>45912</v>
      </c>
      <c r="D2787" s="45">
        <v>45918</v>
      </c>
      <c r="E2787" s="8">
        <v>212.1</v>
      </c>
      <c r="F2787" s="8">
        <f t="shared" si="320"/>
        <v>18664.8</v>
      </c>
      <c r="G2787" s="54">
        <f t="shared" si="321"/>
        <v>18664.8</v>
      </c>
      <c r="H2787" s="25">
        <v>133518</v>
      </c>
      <c r="I2787" s="25" t="s">
        <v>4076</v>
      </c>
      <c r="J2787" s="25">
        <v>1</v>
      </c>
      <c r="K2787" s="25">
        <v>1</v>
      </c>
      <c r="L2787" s="25">
        <f t="shared" si="322"/>
        <v>0</v>
      </c>
      <c r="M2787" s="25" t="s">
        <v>3647</v>
      </c>
      <c r="N2787" s="45">
        <v>45919</v>
      </c>
      <c r="O2787" s="54">
        <v>22776.13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23"/>
        <v/>
      </c>
      <c r="Z2787" s="25" t="str">
        <f t="shared" si="324"/>
        <v>Friday</v>
      </c>
      <c r="AA2787" s="25" t="str">
        <f t="shared" si="325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hidden="1" x14ac:dyDescent="0.25">
      <c r="A2788" s="25">
        <f t="shared" si="319"/>
        <v>2787</v>
      </c>
      <c r="B2788" s="25" t="s">
        <v>3590</v>
      </c>
      <c r="C2788" s="45">
        <v>45912</v>
      </c>
      <c r="D2788" s="45">
        <v>45918</v>
      </c>
      <c r="E2788" s="8">
        <v>194.25</v>
      </c>
      <c r="F2788" s="8">
        <f t="shared" si="320"/>
        <v>17094</v>
      </c>
      <c r="G2788" s="54">
        <f t="shared" si="321"/>
        <v>17094</v>
      </c>
      <c r="H2788" s="25">
        <v>135221</v>
      </c>
      <c r="I2788" s="25" t="s">
        <v>4077</v>
      </c>
      <c r="J2788" s="25">
        <v>1</v>
      </c>
      <c r="K2788" s="25">
        <v>1</v>
      </c>
      <c r="L2788" s="25">
        <f t="shared" si="322"/>
        <v>0</v>
      </c>
      <c r="M2788" s="25" t="s">
        <v>3647</v>
      </c>
      <c r="N2788" s="45">
        <v>45919</v>
      </c>
      <c r="O2788" s="54">
        <v>19468.71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23"/>
        <v/>
      </c>
      <c r="Z2788" s="25" t="str">
        <f t="shared" si="324"/>
        <v>Friday</v>
      </c>
      <c r="AA2788" s="25" t="str">
        <f t="shared" si="325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hidden="1" x14ac:dyDescent="0.25">
      <c r="A2789" s="25">
        <f t="shared" si="319"/>
        <v>2788</v>
      </c>
      <c r="B2789" s="25" t="s">
        <v>3590</v>
      </c>
      <c r="C2789" s="45">
        <v>45912</v>
      </c>
      <c r="D2789" s="45">
        <v>45918</v>
      </c>
      <c r="E2789" s="8">
        <v>259</v>
      </c>
      <c r="F2789" s="8">
        <f t="shared" si="320"/>
        <v>22792</v>
      </c>
      <c r="G2789" s="54">
        <f t="shared" si="321"/>
        <v>22792</v>
      </c>
      <c r="H2789" s="25">
        <v>149014</v>
      </c>
      <c r="I2789" s="25" t="s">
        <v>4078</v>
      </c>
      <c r="J2789" s="25">
        <v>1</v>
      </c>
      <c r="K2789" s="25">
        <v>1</v>
      </c>
      <c r="L2789" s="25">
        <f t="shared" si="322"/>
        <v>0</v>
      </c>
      <c r="M2789" s="25" t="s">
        <v>3647</v>
      </c>
      <c r="N2789" s="45">
        <v>45919</v>
      </c>
      <c r="O2789" s="54">
        <v>27812.44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23"/>
        <v/>
      </c>
      <c r="Z2789" s="25" t="str">
        <f t="shared" si="324"/>
        <v>Friday</v>
      </c>
      <c r="AA2789" s="25" t="str">
        <f t="shared" si="325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hidden="1" x14ac:dyDescent="0.25">
      <c r="A2790" s="25">
        <f t="shared" si="319"/>
        <v>2789</v>
      </c>
      <c r="B2790" s="25" t="s">
        <v>3590</v>
      </c>
      <c r="C2790" s="45">
        <v>45912</v>
      </c>
      <c r="D2790" s="45">
        <v>45918</v>
      </c>
      <c r="E2790" s="8">
        <v>202.5</v>
      </c>
      <c r="F2790" s="8">
        <f t="shared" si="320"/>
        <v>17820</v>
      </c>
      <c r="G2790" s="54">
        <f t="shared" si="321"/>
        <v>17820</v>
      </c>
      <c r="H2790" s="25">
        <v>154319</v>
      </c>
      <c r="I2790" s="25" t="s">
        <v>4079</v>
      </c>
      <c r="J2790" s="25">
        <v>1</v>
      </c>
      <c r="K2790" s="25">
        <v>1</v>
      </c>
      <c r="L2790" s="25">
        <f t="shared" si="322"/>
        <v>0</v>
      </c>
      <c r="M2790" s="25" t="s">
        <v>3647</v>
      </c>
      <c r="N2790" s="45">
        <v>45919</v>
      </c>
      <c r="O2790" s="54">
        <v>20295.560000000001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23"/>
        <v/>
      </c>
      <c r="Z2790" s="25" t="str">
        <f t="shared" si="324"/>
        <v>Friday</v>
      </c>
      <c r="AA2790" s="25" t="str">
        <f t="shared" si="325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hidden="1" x14ac:dyDescent="0.25">
      <c r="A2791" s="25">
        <f t="shared" si="319"/>
        <v>2790</v>
      </c>
      <c r="B2791" s="25" t="s">
        <v>3590</v>
      </c>
      <c r="C2791" s="45">
        <v>45912</v>
      </c>
      <c r="D2791" s="45">
        <v>45918</v>
      </c>
      <c r="E2791" s="8">
        <v>234.5</v>
      </c>
      <c r="F2791" s="8">
        <f t="shared" si="320"/>
        <v>20636</v>
      </c>
      <c r="G2791" s="54">
        <f t="shared" si="321"/>
        <v>20636</v>
      </c>
      <c r="H2791" s="25">
        <v>156104</v>
      </c>
      <c r="I2791" s="25" t="s">
        <v>4080</v>
      </c>
      <c r="J2791" s="25">
        <v>1</v>
      </c>
      <c r="K2791" s="25">
        <v>1</v>
      </c>
      <c r="L2791" s="25">
        <f t="shared" si="322"/>
        <v>0</v>
      </c>
      <c r="M2791" s="25" t="s">
        <v>3647</v>
      </c>
      <c r="N2791" s="45">
        <v>45919</v>
      </c>
      <c r="O2791" s="54">
        <v>25181.53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23"/>
        <v/>
      </c>
      <c r="Z2791" s="25" t="str">
        <f t="shared" si="324"/>
        <v>Friday</v>
      </c>
      <c r="AA2791" s="25" t="str">
        <f t="shared" si="325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hidden="1" x14ac:dyDescent="0.25">
      <c r="A2792" s="25">
        <f t="shared" si="319"/>
        <v>2791</v>
      </c>
      <c r="B2792" s="25" t="s">
        <v>3590</v>
      </c>
      <c r="C2792" s="45">
        <v>45912</v>
      </c>
      <c r="D2792" s="45">
        <v>45918</v>
      </c>
      <c r="E2792" s="8">
        <v>210</v>
      </c>
      <c r="F2792" s="8">
        <f t="shared" si="320"/>
        <v>18480</v>
      </c>
      <c r="G2792" s="54">
        <f t="shared" si="321"/>
        <v>18480</v>
      </c>
      <c r="H2792" s="25">
        <v>156543</v>
      </c>
      <c r="I2792" s="25" t="s">
        <v>4081</v>
      </c>
      <c r="J2792" s="25">
        <v>1</v>
      </c>
      <c r="K2792" s="25">
        <v>1</v>
      </c>
      <c r="L2792" s="25">
        <f t="shared" si="322"/>
        <v>0</v>
      </c>
      <c r="M2792" s="25" t="s">
        <v>3647</v>
      </c>
      <c r="N2792" s="45">
        <v>45919</v>
      </c>
      <c r="O2792" s="54">
        <v>21047.25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23"/>
        <v/>
      </c>
      <c r="Z2792" s="25" t="str">
        <f t="shared" si="324"/>
        <v>Friday</v>
      </c>
      <c r="AA2792" s="25" t="str">
        <f t="shared" si="325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hidden="1" x14ac:dyDescent="0.25">
      <c r="A2793" s="25">
        <f t="shared" si="319"/>
        <v>2792</v>
      </c>
      <c r="B2793" s="25" t="s">
        <v>3590</v>
      </c>
      <c r="C2793" s="45">
        <v>45912</v>
      </c>
      <c r="D2793" s="45">
        <v>45918</v>
      </c>
      <c r="E2793" s="8">
        <v>147</v>
      </c>
      <c r="F2793" s="8">
        <f t="shared" si="320"/>
        <v>12936</v>
      </c>
      <c r="G2793" s="54">
        <f t="shared" si="321"/>
        <v>12936</v>
      </c>
      <c r="H2793" s="25">
        <v>161214</v>
      </c>
      <c r="I2793" s="25" t="s">
        <v>4082</v>
      </c>
      <c r="J2793" s="25">
        <v>1</v>
      </c>
      <c r="K2793" s="25">
        <v>1</v>
      </c>
      <c r="L2793" s="25">
        <f t="shared" si="322"/>
        <v>0</v>
      </c>
      <c r="M2793" s="25" t="s">
        <v>3647</v>
      </c>
      <c r="N2793" s="45">
        <v>45919</v>
      </c>
      <c r="O2793" s="54">
        <v>15785.44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23"/>
        <v/>
      </c>
      <c r="Z2793" s="25" t="str">
        <f t="shared" si="324"/>
        <v>Friday</v>
      </c>
      <c r="AA2793" s="25" t="str">
        <f t="shared" si="325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hidden="1" x14ac:dyDescent="0.25">
      <c r="A2794" s="25">
        <f t="shared" si="319"/>
        <v>2793</v>
      </c>
      <c r="B2794" s="25" t="s">
        <v>3590</v>
      </c>
      <c r="C2794" s="45">
        <v>45912</v>
      </c>
      <c r="D2794" s="45">
        <v>45918</v>
      </c>
      <c r="E2794" s="8">
        <v>90.3</v>
      </c>
      <c r="F2794" s="8">
        <f t="shared" si="320"/>
        <v>7946.4</v>
      </c>
      <c r="G2794" s="54">
        <f t="shared" si="321"/>
        <v>7946.4</v>
      </c>
      <c r="H2794" s="25">
        <v>302645</v>
      </c>
      <c r="I2794" s="25" t="s">
        <v>4083</v>
      </c>
      <c r="J2794" s="25">
        <v>1</v>
      </c>
      <c r="K2794" s="25">
        <v>1</v>
      </c>
      <c r="L2794" s="25">
        <f t="shared" si="322"/>
        <v>0</v>
      </c>
      <c r="M2794" s="25" t="s">
        <v>3646</v>
      </c>
      <c r="N2794" s="45">
        <v>45919</v>
      </c>
      <c r="O2794" s="54">
        <v>11636.12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23"/>
        <v/>
      </c>
      <c r="Z2794" s="25" t="str">
        <f t="shared" si="324"/>
        <v>Friday</v>
      </c>
      <c r="AA2794" s="25" t="str">
        <f t="shared" si="325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hidden="1" x14ac:dyDescent="0.25">
      <c r="A2795" s="25">
        <f t="shared" si="319"/>
        <v>2794</v>
      </c>
      <c r="B2795" s="25" t="s">
        <v>3590</v>
      </c>
      <c r="C2795" s="45">
        <v>45912</v>
      </c>
      <c r="D2795" s="45">
        <v>45918</v>
      </c>
      <c r="E2795" s="8">
        <v>148.5</v>
      </c>
      <c r="F2795" s="8">
        <f t="shared" si="320"/>
        <v>13068</v>
      </c>
      <c r="G2795" s="54">
        <f t="shared" si="321"/>
        <v>13068</v>
      </c>
      <c r="H2795" s="25">
        <v>304035</v>
      </c>
      <c r="I2795" s="25" t="s">
        <v>4084</v>
      </c>
      <c r="J2795" s="25">
        <v>1</v>
      </c>
      <c r="K2795" s="25">
        <v>1</v>
      </c>
      <c r="L2795" s="25">
        <f t="shared" si="322"/>
        <v>0</v>
      </c>
      <c r="M2795" s="25" t="s">
        <v>3646</v>
      </c>
      <c r="N2795" s="45">
        <v>45919</v>
      </c>
      <c r="O2795" s="54">
        <v>17860.099999999999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23"/>
        <v/>
      </c>
      <c r="Z2795" s="25" t="str">
        <f t="shared" si="324"/>
        <v>Friday</v>
      </c>
      <c r="AA2795" s="25" t="str">
        <f t="shared" si="325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hidden="1" x14ac:dyDescent="0.25">
      <c r="A2796" s="25">
        <f t="shared" si="319"/>
        <v>2795</v>
      </c>
      <c r="B2796" s="25" t="s">
        <v>3590</v>
      </c>
      <c r="C2796" s="45">
        <v>45912</v>
      </c>
      <c r="D2796" s="45">
        <v>45918</v>
      </c>
      <c r="E2796" s="8">
        <v>165</v>
      </c>
      <c r="F2796" s="8">
        <f t="shared" si="320"/>
        <v>14520</v>
      </c>
      <c r="G2796" s="54">
        <f t="shared" si="321"/>
        <v>14520</v>
      </c>
      <c r="H2796" s="25">
        <v>310933</v>
      </c>
      <c r="I2796" s="25" t="s">
        <v>4085</v>
      </c>
      <c r="J2796" s="25">
        <v>1</v>
      </c>
      <c r="K2796" s="25">
        <v>1</v>
      </c>
      <c r="L2796" s="25">
        <f t="shared" si="322"/>
        <v>0</v>
      </c>
      <c r="M2796" s="25" t="s">
        <v>3646</v>
      </c>
      <c r="N2796" s="45">
        <v>45919</v>
      </c>
      <c r="O2796" s="54">
        <v>19844.55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23"/>
        <v/>
      </c>
      <c r="Z2796" s="25" t="str">
        <f t="shared" si="324"/>
        <v>Friday</v>
      </c>
      <c r="AA2796" s="25" t="str">
        <f t="shared" si="325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hidden="1" x14ac:dyDescent="0.25">
      <c r="A2797" s="25">
        <f t="shared" si="319"/>
        <v>2796</v>
      </c>
      <c r="B2797" s="25" t="s">
        <v>3590</v>
      </c>
      <c r="C2797" s="45">
        <v>45912</v>
      </c>
      <c r="D2797" s="45">
        <v>45918</v>
      </c>
      <c r="E2797" s="8">
        <v>86.8</v>
      </c>
      <c r="F2797" s="8">
        <f t="shared" si="320"/>
        <v>7638.4</v>
      </c>
      <c r="G2797" s="54">
        <f t="shared" si="321"/>
        <v>7638.4</v>
      </c>
      <c r="H2797" s="25">
        <v>317417</v>
      </c>
      <c r="I2797" s="25" t="s">
        <v>4086</v>
      </c>
      <c r="J2797" s="25">
        <v>1</v>
      </c>
      <c r="K2797" s="25">
        <v>1</v>
      </c>
      <c r="L2797" s="25">
        <f t="shared" si="322"/>
        <v>0</v>
      </c>
      <c r="M2797" s="25" t="s">
        <v>3646</v>
      </c>
      <c r="N2797" s="45">
        <v>45919</v>
      </c>
      <c r="O2797" s="54">
        <v>11185.11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23"/>
        <v/>
      </c>
      <c r="Z2797" s="25" t="str">
        <f t="shared" si="324"/>
        <v>Friday</v>
      </c>
      <c r="AA2797" s="25" t="str">
        <f t="shared" si="325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hidden="1" x14ac:dyDescent="0.25">
      <c r="A2798" s="25">
        <f t="shared" si="319"/>
        <v>2797</v>
      </c>
      <c r="B2798" s="25" t="s">
        <v>3590</v>
      </c>
      <c r="C2798" s="45">
        <v>45912</v>
      </c>
      <c r="D2798" s="45">
        <v>45918</v>
      </c>
      <c r="E2798" s="8">
        <v>83.3</v>
      </c>
      <c r="F2798" s="8">
        <f t="shared" si="320"/>
        <v>7330.4</v>
      </c>
      <c r="G2798" s="54">
        <f t="shared" si="321"/>
        <v>7330.4</v>
      </c>
      <c r="H2798" s="25">
        <v>364102</v>
      </c>
      <c r="I2798" s="25" t="s">
        <v>4087</v>
      </c>
      <c r="J2798" s="25">
        <v>1</v>
      </c>
      <c r="K2798" s="25">
        <v>1</v>
      </c>
      <c r="L2798" s="25">
        <f t="shared" si="322"/>
        <v>0</v>
      </c>
      <c r="M2798" s="25" t="s">
        <v>3644</v>
      </c>
      <c r="N2798" s="45">
        <v>45919</v>
      </c>
      <c r="O2798" s="54">
        <v>10734.1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23"/>
        <v/>
      </c>
      <c r="Z2798" s="25" t="str">
        <f t="shared" si="324"/>
        <v>Friday</v>
      </c>
      <c r="AA2798" s="25" t="str">
        <f t="shared" si="325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hidden="1" x14ac:dyDescent="0.25">
      <c r="A2799" s="25">
        <f t="shared" si="319"/>
        <v>2798</v>
      </c>
      <c r="B2799" s="25" t="s">
        <v>3590</v>
      </c>
      <c r="C2799" s="45">
        <v>45912</v>
      </c>
      <c r="D2799" s="45">
        <v>45918</v>
      </c>
      <c r="E2799" s="8">
        <v>430.5</v>
      </c>
      <c r="F2799" s="8">
        <f t="shared" si="320"/>
        <v>37884</v>
      </c>
      <c r="G2799" s="54">
        <f t="shared" si="321"/>
        <v>37884</v>
      </c>
      <c r="H2799" s="25">
        <v>422604</v>
      </c>
      <c r="I2799" s="25" t="s">
        <v>4028</v>
      </c>
      <c r="J2799" s="25">
        <v>1</v>
      </c>
      <c r="K2799" s="25">
        <v>1</v>
      </c>
      <c r="L2799" s="25">
        <f t="shared" si="322"/>
        <v>0</v>
      </c>
      <c r="M2799" s="25" t="s">
        <v>3644</v>
      </c>
      <c r="N2799" s="45">
        <v>45919</v>
      </c>
      <c r="O2799" s="54">
        <v>55474.54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23"/>
        <v/>
      </c>
      <c r="Z2799" s="25" t="str">
        <f t="shared" si="324"/>
        <v>Friday</v>
      </c>
      <c r="AA2799" s="25" t="str">
        <f t="shared" si="325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hidden="1" x14ac:dyDescent="0.25">
      <c r="A2800" s="25">
        <f t="shared" si="319"/>
        <v>2799</v>
      </c>
      <c r="B2800" s="25" t="s">
        <v>3590</v>
      </c>
      <c r="C2800" s="45">
        <v>45912</v>
      </c>
      <c r="D2800" s="45">
        <v>45918</v>
      </c>
      <c r="E2800" s="8">
        <v>193.20000000000002</v>
      </c>
      <c r="F2800" s="8">
        <f t="shared" si="320"/>
        <v>17001.600000000002</v>
      </c>
      <c r="G2800" s="54">
        <f t="shared" si="321"/>
        <v>51004.800000000003</v>
      </c>
      <c r="H2800" s="25">
        <v>426803</v>
      </c>
      <c r="I2800" s="25" t="s">
        <v>4088</v>
      </c>
      <c r="J2800" s="25">
        <v>3</v>
      </c>
      <c r="K2800" s="25">
        <v>3</v>
      </c>
      <c r="L2800" s="25">
        <f t="shared" si="322"/>
        <v>0</v>
      </c>
      <c r="M2800" s="25" t="s">
        <v>3647</v>
      </c>
      <c r="N2800" s="45">
        <v>45919</v>
      </c>
      <c r="O2800" s="54">
        <v>62239.74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23"/>
        <v/>
      </c>
      <c r="Z2800" s="25" t="str">
        <f t="shared" si="324"/>
        <v>Friday</v>
      </c>
      <c r="AA2800" s="25" t="str">
        <f t="shared" si="325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hidden="1" x14ac:dyDescent="0.25">
      <c r="A2801" s="25">
        <f t="shared" si="319"/>
        <v>2800</v>
      </c>
      <c r="B2801" s="25" t="s">
        <v>3590</v>
      </c>
      <c r="C2801" s="45">
        <v>45912</v>
      </c>
      <c r="D2801" s="45">
        <v>45918</v>
      </c>
      <c r="E2801" s="8">
        <v>212.25</v>
      </c>
      <c r="F2801" s="8">
        <f t="shared" si="320"/>
        <v>18678</v>
      </c>
      <c r="G2801" s="54">
        <f t="shared" si="321"/>
        <v>18678</v>
      </c>
      <c r="H2801" s="25">
        <v>505836</v>
      </c>
      <c r="I2801" s="25" t="s">
        <v>4089</v>
      </c>
      <c r="J2801" s="25">
        <v>1</v>
      </c>
      <c r="K2801" s="25">
        <v>1</v>
      </c>
      <c r="L2801" s="25">
        <f t="shared" si="322"/>
        <v>0</v>
      </c>
      <c r="M2801" s="25" t="s">
        <v>3647</v>
      </c>
      <c r="N2801" s="45">
        <v>45919</v>
      </c>
      <c r="O2801" s="54">
        <v>21272.76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23"/>
        <v/>
      </c>
      <c r="Z2801" s="25" t="str">
        <f t="shared" si="324"/>
        <v>Friday</v>
      </c>
      <c r="AA2801" s="25" t="str">
        <f t="shared" si="325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hidden="1" x14ac:dyDescent="0.25">
      <c r="A2802" s="25">
        <f t="shared" si="319"/>
        <v>2801</v>
      </c>
      <c r="B2802" s="25" t="s">
        <v>3590</v>
      </c>
      <c r="C2802" s="45">
        <v>45912</v>
      </c>
      <c r="D2802" s="45">
        <v>45918</v>
      </c>
      <c r="E2802" s="8">
        <v>137.9</v>
      </c>
      <c r="F2802" s="8">
        <f t="shared" si="320"/>
        <v>12135.2</v>
      </c>
      <c r="G2802" s="54">
        <f t="shared" si="321"/>
        <v>12135.2</v>
      </c>
      <c r="H2802" s="25">
        <v>506304</v>
      </c>
      <c r="I2802" s="25" t="s">
        <v>4090</v>
      </c>
      <c r="J2802" s="25">
        <v>1</v>
      </c>
      <c r="K2802" s="25">
        <v>1</v>
      </c>
      <c r="L2802" s="25">
        <f t="shared" si="322"/>
        <v>0</v>
      </c>
      <c r="M2802" s="25" t="s">
        <v>3647</v>
      </c>
      <c r="N2802" s="45">
        <v>45919</v>
      </c>
      <c r="O2802" s="54">
        <v>14808.24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23"/>
        <v/>
      </c>
      <c r="Z2802" s="25" t="str">
        <f t="shared" si="324"/>
        <v>Friday</v>
      </c>
      <c r="AA2802" s="25" t="str">
        <f t="shared" si="325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hidden="1" x14ac:dyDescent="0.25">
      <c r="A2803" s="25">
        <f t="shared" si="319"/>
        <v>2802</v>
      </c>
      <c r="B2803" s="25" t="s">
        <v>3590</v>
      </c>
      <c r="C2803" s="45">
        <v>45912</v>
      </c>
      <c r="D2803" s="45">
        <v>45918</v>
      </c>
      <c r="E2803" s="8">
        <v>349.3</v>
      </c>
      <c r="F2803" s="8">
        <f t="shared" si="320"/>
        <v>30738.400000000001</v>
      </c>
      <c r="G2803" s="54">
        <f t="shared" si="321"/>
        <v>30738.400000000001</v>
      </c>
      <c r="H2803" s="25">
        <v>576406</v>
      </c>
      <c r="I2803" s="25" t="s">
        <v>4091</v>
      </c>
      <c r="J2803" s="25">
        <v>1</v>
      </c>
      <c r="K2803" s="25">
        <v>1</v>
      </c>
      <c r="L2803" s="25">
        <f t="shared" si="322"/>
        <v>0</v>
      </c>
      <c r="M2803" s="25" t="s">
        <v>3645</v>
      </c>
      <c r="N2803" s="45">
        <v>45919</v>
      </c>
      <c r="O2803" s="54">
        <v>45011.05</v>
      </c>
      <c r="P2803" s="25" t="s">
        <v>50</v>
      </c>
      <c r="Q2803" s="25" t="s">
        <v>2078</v>
      </c>
      <c r="R2803" s="25" t="s">
        <v>638</v>
      </c>
      <c r="S2803" s="3">
        <v>-20</v>
      </c>
      <c r="T2803" s="55"/>
      <c r="U2803" s="25" t="s">
        <v>19</v>
      </c>
      <c r="V2803" s="25" t="str">
        <f>VLOOKUP(P2803,'Customer List'!B:C,2,)</f>
        <v>Delhi</v>
      </c>
      <c r="W2803" s="56"/>
      <c r="X2803" s="45"/>
      <c r="Y2803" s="25" t="str">
        <f t="shared" si="323"/>
        <v/>
      </c>
      <c r="Z2803" s="25" t="str">
        <f t="shared" si="324"/>
        <v>Friday</v>
      </c>
      <c r="AA2803" s="25" t="str">
        <f t="shared" si="325"/>
        <v/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hidden="1" x14ac:dyDescent="0.25">
      <c r="A2804" s="25">
        <f t="shared" si="319"/>
        <v>2803</v>
      </c>
      <c r="B2804" s="25" t="s">
        <v>3591</v>
      </c>
      <c r="C2804" s="45">
        <v>45912</v>
      </c>
      <c r="D2804" s="45">
        <v>45918</v>
      </c>
      <c r="E2804" s="8">
        <v>121.1</v>
      </c>
      <c r="F2804" s="8">
        <f t="shared" si="320"/>
        <v>10656.8</v>
      </c>
      <c r="G2804" s="54">
        <f t="shared" si="321"/>
        <v>10656.8</v>
      </c>
      <c r="H2804" s="25">
        <v>101208</v>
      </c>
      <c r="I2804" s="25" t="s">
        <v>4092</v>
      </c>
      <c r="J2804" s="25">
        <v>1</v>
      </c>
      <c r="K2804" s="25">
        <v>1</v>
      </c>
      <c r="L2804" s="25">
        <f t="shared" si="322"/>
        <v>0</v>
      </c>
      <c r="M2804" s="25" t="s">
        <v>3654</v>
      </c>
      <c r="N2804" s="45">
        <v>45920</v>
      </c>
      <c r="O2804" s="54">
        <v>17429.75</v>
      </c>
      <c r="P2804" s="25" t="s">
        <v>2055</v>
      </c>
      <c r="Q2804" s="25">
        <v>58155928261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Hyderabad</v>
      </c>
      <c r="W2804" s="56"/>
      <c r="X2804" s="45">
        <v>45922</v>
      </c>
      <c r="Y2804" s="25">
        <f t="shared" si="323"/>
        <v>2</v>
      </c>
      <c r="Z2804" s="25" t="str">
        <f t="shared" si="324"/>
        <v>Saturday</v>
      </c>
      <c r="AA2804" s="25" t="str">
        <f t="shared" si="325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hidden="1" x14ac:dyDescent="0.25">
      <c r="A2805" s="25">
        <f t="shared" ref="A2805:A2868" si="326">A2804+1</f>
        <v>2804</v>
      </c>
      <c r="B2805" s="25" t="s">
        <v>3591</v>
      </c>
      <c r="C2805" s="45">
        <v>45912</v>
      </c>
      <c r="D2805" s="45">
        <v>45918</v>
      </c>
      <c r="E2805" s="8">
        <v>160.30000000000001</v>
      </c>
      <c r="F2805" s="8">
        <f t="shared" ref="F2805:F2868" si="327">IF(AB2805="DOLLAR",E2805*88,E2805)</f>
        <v>14106.400000000001</v>
      </c>
      <c r="G2805" s="54">
        <f t="shared" ref="G2805:G2868" si="328">F2805*J2805</f>
        <v>28212.800000000003</v>
      </c>
      <c r="H2805" s="25">
        <v>101320</v>
      </c>
      <c r="I2805" s="25" t="s">
        <v>4093</v>
      </c>
      <c r="J2805" s="25">
        <v>2</v>
      </c>
      <c r="K2805" s="25">
        <v>2</v>
      </c>
      <c r="L2805" s="25">
        <f t="shared" ref="L2805:L2868" si="329">J2805-K2805</f>
        <v>0</v>
      </c>
      <c r="M2805" s="25" t="s">
        <v>3671</v>
      </c>
      <c r="N2805" s="45">
        <v>45920</v>
      </c>
      <c r="O2805" s="54">
        <v>42594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23"/>
        <v>2</v>
      </c>
      <c r="Z2805" s="25" t="str">
        <f t="shared" si="324"/>
        <v>Saturday</v>
      </c>
      <c r="AA2805" s="25" t="str">
        <f t="shared" si="325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hidden="1" x14ac:dyDescent="0.25">
      <c r="A2806" s="25">
        <f t="shared" si="326"/>
        <v>2805</v>
      </c>
      <c r="B2806" s="25" t="s">
        <v>3591</v>
      </c>
      <c r="C2806" s="45">
        <v>45912</v>
      </c>
      <c r="D2806" s="45">
        <v>45918</v>
      </c>
      <c r="E2806" s="8">
        <v>65.8</v>
      </c>
      <c r="F2806" s="8">
        <f t="shared" si="327"/>
        <v>5790.4</v>
      </c>
      <c r="G2806" s="54">
        <f t="shared" si="328"/>
        <v>5790.4</v>
      </c>
      <c r="H2806" s="25">
        <v>103112</v>
      </c>
      <c r="I2806" s="25" t="s">
        <v>3948</v>
      </c>
      <c r="J2806" s="25">
        <v>1</v>
      </c>
      <c r="K2806" s="25">
        <v>1</v>
      </c>
      <c r="L2806" s="25">
        <f t="shared" si="329"/>
        <v>0</v>
      </c>
      <c r="M2806" s="25" t="s">
        <v>3654</v>
      </c>
      <c r="N2806" s="45">
        <v>45920</v>
      </c>
      <c r="O2806" s="54">
        <v>9470.5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ref="Y2806:Y2869" si="330">IF(X2806="", "", X2806-N2806)</f>
        <v>2</v>
      </c>
      <c r="Z2806" s="25" t="str">
        <f t="shared" ref="Z2806:Z2869" si="331">IF(N2806="", "", TEXT(N2806, "dddd"))</f>
        <v>Saturday</v>
      </c>
      <c r="AA2806" s="25" t="str">
        <f t="shared" ref="AA2806:AA2869" si="332">IF(X2806="", "", TEXT(X2806, "dddd"))</f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hidden="1" x14ac:dyDescent="0.25">
      <c r="A2807" s="25">
        <f t="shared" si="326"/>
        <v>2806</v>
      </c>
      <c r="B2807" s="25" t="s">
        <v>3591</v>
      </c>
      <c r="C2807" s="45">
        <v>45912</v>
      </c>
      <c r="D2807" s="45">
        <v>45918</v>
      </c>
      <c r="E2807" s="8">
        <v>137.19999999999999</v>
      </c>
      <c r="F2807" s="8">
        <f t="shared" si="327"/>
        <v>12073.599999999999</v>
      </c>
      <c r="G2807" s="54">
        <f t="shared" si="328"/>
        <v>12073.599999999999</v>
      </c>
      <c r="H2807" s="25">
        <v>103116</v>
      </c>
      <c r="I2807" s="25" t="s">
        <v>3949</v>
      </c>
      <c r="J2807" s="25">
        <v>1</v>
      </c>
      <c r="K2807" s="25">
        <v>1</v>
      </c>
      <c r="L2807" s="25">
        <f t="shared" si="329"/>
        <v>0</v>
      </c>
      <c r="M2807" s="25" t="s">
        <v>3671</v>
      </c>
      <c r="N2807" s="45">
        <v>45920</v>
      </c>
      <c r="O2807" s="54">
        <v>18228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30"/>
        <v>2</v>
      </c>
      <c r="Z2807" s="25" t="str">
        <f t="shared" si="331"/>
        <v>Saturday</v>
      </c>
      <c r="AA2807" s="25" t="str">
        <f t="shared" si="332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hidden="1" x14ac:dyDescent="0.25">
      <c r="A2808" s="25">
        <f t="shared" si="326"/>
        <v>2807</v>
      </c>
      <c r="B2808" s="25" t="s">
        <v>3591</v>
      </c>
      <c r="C2808" s="45">
        <v>45912</v>
      </c>
      <c r="D2808" s="45">
        <v>45918</v>
      </c>
      <c r="E2808" s="8">
        <v>150.5</v>
      </c>
      <c r="F2808" s="8">
        <f t="shared" si="327"/>
        <v>13244</v>
      </c>
      <c r="G2808" s="54">
        <f t="shared" si="328"/>
        <v>39732</v>
      </c>
      <c r="H2808" s="25">
        <v>103227</v>
      </c>
      <c r="I2808" s="25" t="s">
        <v>4094</v>
      </c>
      <c r="J2808" s="25">
        <v>3</v>
      </c>
      <c r="K2808" s="25">
        <v>3</v>
      </c>
      <c r="L2808" s="25">
        <f t="shared" si="329"/>
        <v>0</v>
      </c>
      <c r="M2808" s="25" t="s">
        <v>3671</v>
      </c>
      <c r="N2808" s="45">
        <v>45920</v>
      </c>
      <c r="O2808" s="54">
        <v>59985</v>
      </c>
      <c r="P2808" s="25" t="s">
        <v>2052</v>
      </c>
      <c r="Q2808" s="25">
        <v>58155920056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Pune</v>
      </c>
      <c r="W2808" s="56"/>
      <c r="X2808" s="45">
        <v>45922</v>
      </c>
      <c r="Y2808" s="25">
        <f t="shared" si="330"/>
        <v>2</v>
      </c>
      <c r="Z2808" s="25" t="str">
        <f t="shared" si="331"/>
        <v>Saturday</v>
      </c>
      <c r="AA2808" s="25" t="str">
        <f t="shared" si="332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hidden="1" x14ac:dyDescent="0.25">
      <c r="A2809" s="25">
        <f t="shared" si="326"/>
        <v>2808</v>
      </c>
      <c r="B2809" s="25" t="s">
        <v>3591</v>
      </c>
      <c r="C2809" s="45">
        <v>45912</v>
      </c>
      <c r="D2809" s="45">
        <v>45918</v>
      </c>
      <c r="E2809" s="8">
        <v>226.1</v>
      </c>
      <c r="F2809" s="8">
        <f t="shared" si="327"/>
        <v>19896.8</v>
      </c>
      <c r="G2809" s="54">
        <f t="shared" si="328"/>
        <v>19896.8</v>
      </c>
      <c r="H2809" s="25">
        <v>116420</v>
      </c>
      <c r="I2809" s="25" t="s">
        <v>4095</v>
      </c>
      <c r="J2809" s="25">
        <v>1</v>
      </c>
      <c r="K2809" s="25">
        <v>1</v>
      </c>
      <c r="L2809" s="25">
        <f t="shared" si="329"/>
        <v>0</v>
      </c>
      <c r="M2809" s="25" t="s">
        <v>3654</v>
      </c>
      <c r="N2809" s="45">
        <v>45920</v>
      </c>
      <c r="O2809" s="54">
        <v>32542.25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30"/>
        <v>2</v>
      </c>
      <c r="Z2809" s="25" t="str">
        <f t="shared" si="331"/>
        <v>Saturday</v>
      </c>
      <c r="AA2809" s="25" t="str">
        <f t="shared" si="332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hidden="1" x14ac:dyDescent="0.25">
      <c r="A2810" s="25">
        <f t="shared" si="326"/>
        <v>2809</v>
      </c>
      <c r="B2810" s="25" t="s">
        <v>3591</v>
      </c>
      <c r="C2810" s="45">
        <v>45912</v>
      </c>
      <c r="D2810" s="45">
        <v>45918</v>
      </c>
      <c r="E2810" s="8">
        <v>231.75</v>
      </c>
      <c r="F2810" s="8">
        <f t="shared" si="327"/>
        <v>20394</v>
      </c>
      <c r="G2810" s="54">
        <f t="shared" si="328"/>
        <v>20394</v>
      </c>
      <c r="H2810" s="25">
        <v>117334</v>
      </c>
      <c r="I2810" s="25" t="s">
        <v>4096</v>
      </c>
      <c r="J2810" s="25">
        <v>1</v>
      </c>
      <c r="K2810" s="25">
        <v>1</v>
      </c>
      <c r="L2810" s="25">
        <f t="shared" si="329"/>
        <v>0</v>
      </c>
      <c r="M2810" s="25" t="s">
        <v>3654</v>
      </c>
      <c r="N2810" s="45">
        <v>45920</v>
      </c>
      <c r="O2810" s="54">
        <v>31131.75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30"/>
        <v>2</v>
      </c>
      <c r="Z2810" s="25" t="str">
        <f t="shared" si="331"/>
        <v>Saturday</v>
      </c>
      <c r="AA2810" s="25" t="str">
        <f t="shared" si="332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hidden="1" x14ac:dyDescent="0.25">
      <c r="A2811" s="25">
        <f t="shared" si="326"/>
        <v>2810</v>
      </c>
      <c r="B2811" s="25" t="s">
        <v>3591</v>
      </c>
      <c r="C2811" s="45">
        <v>45912</v>
      </c>
      <c r="D2811" s="45">
        <v>45918</v>
      </c>
      <c r="E2811" s="8">
        <v>129.5</v>
      </c>
      <c r="F2811" s="8">
        <f t="shared" si="327"/>
        <v>11396</v>
      </c>
      <c r="G2811" s="54">
        <f t="shared" si="328"/>
        <v>11396</v>
      </c>
      <c r="H2811" s="25">
        <v>123108</v>
      </c>
      <c r="I2811" s="25" t="s">
        <v>4097</v>
      </c>
      <c r="J2811" s="25">
        <v>1</v>
      </c>
      <c r="K2811" s="25">
        <v>1</v>
      </c>
      <c r="L2811" s="25">
        <f t="shared" si="329"/>
        <v>0</v>
      </c>
      <c r="M2811" s="25" t="s">
        <v>3654</v>
      </c>
      <c r="N2811" s="45">
        <v>45920</v>
      </c>
      <c r="O2811" s="54">
        <v>18638.75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30"/>
        <v>2</v>
      </c>
      <c r="Z2811" s="25" t="str">
        <f t="shared" si="331"/>
        <v>Saturday</v>
      </c>
      <c r="AA2811" s="25" t="str">
        <f t="shared" si="332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hidden="1" x14ac:dyDescent="0.25">
      <c r="A2812" s="25">
        <f t="shared" si="326"/>
        <v>2811</v>
      </c>
      <c r="B2812" s="25" t="s">
        <v>3591</v>
      </c>
      <c r="C2812" s="45">
        <v>45912</v>
      </c>
      <c r="D2812" s="45">
        <v>45918</v>
      </c>
      <c r="E2812" s="8">
        <v>212.1</v>
      </c>
      <c r="F2812" s="8">
        <f t="shared" si="327"/>
        <v>18664.8</v>
      </c>
      <c r="G2812" s="54">
        <f t="shared" si="328"/>
        <v>18664.8</v>
      </c>
      <c r="H2812" s="25">
        <v>127624</v>
      </c>
      <c r="I2812" s="25" t="s">
        <v>4098</v>
      </c>
      <c r="J2812" s="25">
        <v>1</v>
      </c>
      <c r="K2812" s="25">
        <v>1</v>
      </c>
      <c r="L2812" s="25">
        <f t="shared" si="329"/>
        <v>0</v>
      </c>
      <c r="M2812" s="25" t="s">
        <v>3654</v>
      </c>
      <c r="N2812" s="45">
        <v>45920</v>
      </c>
      <c r="O2812" s="54">
        <v>30527.25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30"/>
        <v>2</v>
      </c>
      <c r="Z2812" s="25" t="str">
        <f t="shared" si="331"/>
        <v>Saturday</v>
      </c>
      <c r="AA2812" s="25" t="str">
        <f t="shared" si="332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hidden="1" x14ac:dyDescent="0.25">
      <c r="A2813" s="25">
        <f t="shared" si="326"/>
        <v>2812</v>
      </c>
      <c r="B2813" s="25" t="s">
        <v>3591</v>
      </c>
      <c r="C2813" s="45">
        <v>45912</v>
      </c>
      <c r="D2813" s="45">
        <v>45918</v>
      </c>
      <c r="E2813" s="8">
        <v>234.5</v>
      </c>
      <c r="F2813" s="8">
        <f t="shared" si="327"/>
        <v>20636</v>
      </c>
      <c r="G2813" s="54">
        <f t="shared" si="328"/>
        <v>20636</v>
      </c>
      <c r="H2813" s="25">
        <v>128012</v>
      </c>
      <c r="I2813" s="25" t="s">
        <v>4099</v>
      </c>
      <c r="J2813" s="25">
        <v>1</v>
      </c>
      <c r="K2813" s="25">
        <v>1</v>
      </c>
      <c r="L2813" s="25">
        <f t="shared" si="329"/>
        <v>0</v>
      </c>
      <c r="M2813" s="25" t="s">
        <v>3654</v>
      </c>
      <c r="N2813" s="45">
        <v>45920</v>
      </c>
      <c r="O2813" s="54">
        <v>33751.25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30"/>
        <v>2</v>
      </c>
      <c r="Z2813" s="25" t="str">
        <f t="shared" si="331"/>
        <v>Saturday</v>
      </c>
      <c r="AA2813" s="25" t="str">
        <f t="shared" si="332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hidden="1" x14ac:dyDescent="0.25">
      <c r="A2814" s="25">
        <f t="shared" si="326"/>
        <v>2813</v>
      </c>
      <c r="B2814" s="25" t="s">
        <v>3591</v>
      </c>
      <c r="C2814" s="45">
        <v>45912</v>
      </c>
      <c r="D2814" s="45">
        <v>45918</v>
      </c>
      <c r="E2814" s="8">
        <v>227.25</v>
      </c>
      <c r="F2814" s="8">
        <f t="shared" si="327"/>
        <v>19998</v>
      </c>
      <c r="G2814" s="54">
        <f t="shared" si="328"/>
        <v>19998</v>
      </c>
      <c r="H2814" s="25">
        <v>141727</v>
      </c>
      <c r="I2814" s="25" t="s">
        <v>4100</v>
      </c>
      <c r="J2814" s="25">
        <v>1</v>
      </c>
      <c r="K2814" s="25">
        <v>1</v>
      </c>
      <c r="L2814" s="25">
        <f t="shared" si="329"/>
        <v>0</v>
      </c>
      <c r="M2814" s="25" t="s">
        <v>3654</v>
      </c>
      <c r="N2814" s="45">
        <v>45920</v>
      </c>
      <c r="O2814" s="54">
        <v>30527.25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30"/>
        <v>2</v>
      </c>
      <c r="Z2814" s="25" t="str">
        <f t="shared" si="331"/>
        <v>Saturday</v>
      </c>
      <c r="AA2814" s="25" t="str">
        <f t="shared" si="332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hidden="1" x14ac:dyDescent="0.25">
      <c r="A2815" s="25">
        <f t="shared" si="326"/>
        <v>2814</v>
      </c>
      <c r="B2815" s="25" t="s">
        <v>3591</v>
      </c>
      <c r="C2815" s="45">
        <v>45912</v>
      </c>
      <c r="D2815" s="45">
        <v>45918</v>
      </c>
      <c r="E2815" s="8">
        <v>193.2</v>
      </c>
      <c r="F2815" s="8">
        <f t="shared" si="327"/>
        <v>17001.599999999999</v>
      </c>
      <c r="G2815" s="54">
        <f t="shared" si="328"/>
        <v>17001.599999999999</v>
      </c>
      <c r="H2815" s="25">
        <v>156604</v>
      </c>
      <c r="I2815" s="25" t="s">
        <v>3966</v>
      </c>
      <c r="J2815" s="25">
        <v>1</v>
      </c>
      <c r="K2815" s="25">
        <v>1</v>
      </c>
      <c r="L2815" s="25">
        <f t="shared" si="329"/>
        <v>0</v>
      </c>
      <c r="M2815" s="25" t="s">
        <v>3667</v>
      </c>
      <c r="N2815" s="45">
        <v>45920</v>
      </c>
      <c r="O2815" s="54">
        <v>20964.96</v>
      </c>
      <c r="P2815" s="25" t="s">
        <v>277</v>
      </c>
      <c r="Q2815" s="25">
        <v>58155927303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Pune</v>
      </c>
      <c r="W2815" s="56"/>
      <c r="X2815" s="45">
        <v>45923</v>
      </c>
      <c r="Y2815" s="25">
        <f t="shared" si="330"/>
        <v>3</v>
      </c>
      <c r="Z2815" s="25" t="str">
        <f t="shared" si="331"/>
        <v>Saturday</v>
      </c>
      <c r="AA2815" s="25" t="str">
        <f t="shared" si="332"/>
        <v>Tuesday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hidden="1" x14ac:dyDescent="0.25">
      <c r="A2816" s="25">
        <f t="shared" si="326"/>
        <v>2815</v>
      </c>
      <c r="B2816" s="25" t="s">
        <v>3591</v>
      </c>
      <c r="C2816" s="45">
        <v>45912</v>
      </c>
      <c r="D2816" s="45">
        <v>45918</v>
      </c>
      <c r="E2816" s="8">
        <v>157.5</v>
      </c>
      <c r="F2816" s="8">
        <f t="shared" si="327"/>
        <v>13860</v>
      </c>
      <c r="G2816" s="54">
        <f t="shared" si="328"/>
        <v>27720</v>
      </c>
      <c r="H2816" s="25">
        <v>159214</v>
      </c>
      <c r="I2816" s="25" t="s">
        <v>4101</v>
      </c>
      <c r="J2816" s="25">
        <v>2</v>
      </c>
      <c r="K2816" s="25">
        <v>2</v>
      </c>
      <c r="L2816" s="25">
        <f t="shared" si="329"/>
        <v>0</v>
      </c>
      <c r="M2816" s="25" t="s">
        <v>3654</v>
      </c>
      <c r="N2816" s="45">
        <v>45920</v>
      </c>
      <c r="O2816" s="54">
        <v>45337.5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30"/>
        <v>2</v>
      </c>
      <c r="Z2816" s="25" t="str">
        <f t="shared" si="331"/>
        <v>Saturday</v>
      </c>
      <c r="AA2816" s="25" t="str">
        <f t="shared" si="332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hidden="1" x14ac:dyDescent="0.25">
      <c r="A2817" s="25">
        <f t="shared" si="326"/>
        <v>2816</v>
      </c>
      <c r="B2817" s="25" t="s">
        <v>3591</v>
      </c>
      <c r="C2817" s="45">
        <v>45912</v>
      </c>
      <c r="D2817" s="45">
        <v>45918</v>
      </c>
      <c r="E2817" s="8">
        <v>68.599999999999994</v>
      </c>
      <c r="F2817" s="8">
        <f t="shared" si="327"/>
        <v>6036.7999999999993</v>
      </c>
      <c r="G2817" s="54">
        <f t="shared" si="328"/>
        <v>30183.999999999996</v>
      </c>
      <c r="H2817" s="25">
        <v>300602</v>
      </c>
      <c r="I2817" s="25" t="s">
        <v>4102</v>
      </c>
      <c r="J2817" s="25">
        <v>5</v>
      </c>
      <c r="K2817" s="25">
        <v>5</v>
      </c>
      <c r="L2817" s="25">
        <f t="shared" si="329"/>
        <v>0</v>
      </c>
      <c r="M2817" s="25" t="s">
        <v>3669</v>
      </c>
      <c r="N2817" s="45">
        <v>45920</v>
      </c>
      <c r="O2817" s="54">
        <v>53165</v>
      </c>
      <c r="P2817" s="25" t="s">
        <v>631</v>
      </c>
      <c r="Q2817" s="25">
        <v>58155919651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Telangana</v>
      </c>
      <c r="W2817" s="56"/>
      <c r="X2817" s="45">
        <v>45922</v>
      </c>
      <c r="Y2817" s="25">
        <f t="shared" si="330"/>
        <v>2</v>
      </c>
      <c r="Z2817" s="25" t="str">
        <f t="shared" si="331"/>
        <v>Saturday</v>
      </c>
      <c r="AA2817" s="25" t="str">
        <f t="shared" si="332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hidden="1" x14ac:dyDescent="0.25">
      <c r="A2818" s="25">
        <f t="shared" si="326"/>
        <v>2817</v>
      </c>
      <c r="B2818" s="25" t="s">
        <v>3591</v>
      </c>
      <c r="C2818" s="45">
        <v>45912</v>
      </c>
      <c r="D2818" s="45">
        <v>45918</v>
      </c>
      <c r="E2818" s="8">
        <v>297</v>
      </c>
      <c r="F2818" s="8">
        <f t="shared" si="327"/>
        <v>26136</v>
      </c>
      <c r="G2818" s="54">
        <f t="shared" si="328"/>
        <v>78408</v>
      </c>
      <c r="H2818" s="25">
        <v>301044</v>
      </c>
      <c r="I2818" s="25" t="s">
        <v>4103</v>
      </c>
      <c r="J2818" s="25">
        <v>3</v>
      </c>
      <c r="K2818" s="25">
        <v>3</v>
      </c>
      <c r="L2818" s="25">
        <f t="shared" si="329"/>
        <v>0</v>
      </c>
      <c r="M2818" s="25" t="s">
        <v>3654</v>
      </c>
      <c r="N2818" s="45">
        <v>45920</v>
      </c>
      <c r="O2818" s="54">
        <v>119691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30"/>
        <v>2</v>
      </c>
      <c r="Z2818" s="25" t="str">
        <f t="shared" si="331"/>
        <v>Saturday</v>
      </c>
      <c r="AA2818" s="25" t="str">
        <f t="shared" si="332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hidden="1" x14ac:dyDescent="0.25">
      <c r="A2819" s="25">
        <f t="shared" si="326"/>
        <v>2818</v>
      </c>
      <c r="B2819" s="25" t="s">
        <v>3591</v>
      </c>
      <c r="C2819" s="45">
        <v>45912</v>
      </c>
      <c r="D2819" s="45">
        <v>45918</v>
      </c>
      <c r="E2819" s="8">
        <v>207.9</v>
      </c>
      <c r="F2819" s="8">
        <f t="shared" si="327"/>
        <v>18295.2</v>
      </c>
      <c r="G2819" s="54">
        <f t="shared" si="328"/>
        <v>54885.600000000006</v>
      </c>
      <c r="H2819" s="25">
        <v>302910</v>
      </c>
      <c r="I2819" s="25" t="s">
        <v>4104</v>
      </c>
      <c r="J2819" s="25">
        <v>3</v>
      </c>
      <c r="K2819" s="25">
        <v>3</v>
      </c>
      <c r="L2819" s="25">
        <f t="shared" si="329"/>
        <v>0</v>
      </c>
      <c r="M2819" s="25" t="s">
        <v>3654</v>
      </c>
      <c r="N2819" s="45">
        <v>45920</v>
      </c>
      <c r="O2819" s="54">
        <v>89768.25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30"/>
        <v>2</v>
      </c>
      <c r="Z2819" s="25" t="str">
        <f t="shared" si="331"/>
        <v>Saturday</v>
      </c>
      <c r="AA2819" s="25" t="str">
        <f t="shared" si="332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hidden="1" x14ac:dyDescent="0.25">
      <c r="A2820" s="25">
        <f t="shared" si="326"/>
        <v>2819</v>
      </c>
      <c r="B2820" s="25" t="s">
        <v>3591</v>
      </c>
      <c r="C2820" s="45">
        <v>45912</v>
      </c>
      <c r="D2820" s="45">
        <v>45918</v>
      </c>
      <c r="E2820" s="8">
        <v>153</v>
      </c>
      <c r="F2820" s="8">
        <f t="shared" si="327"/>
        <v>13464</v>
      </c>
      <c r="G2820" s="54">
        <f t="shared" si="328"/>
        <v>26928</v>
      </c>
      <c r="H2820" s="25">
        <v>303529</v>
      </c>
      <c r="I2820" s="25" t="s">
        <v>4105</v>
      </c>
      <c r="J2820" s="25">
        <v>2</v>
      </c>
      <c r="K2820" s="25">
        <v>2</v>
      </c>
      <c r="L2820" s="25">
        <f t="shared" si="329"/>
        <v>0</v>
      </c>
      <c r="M2820" s="25" t="s">
        <v>3648</v>
      </c>
      <c r="N2820" s="45">
        <v>45923</v>
      </c>
      <c r="O2820" s="54">
        <v>46165</v>
      </c>
      <c r="P2820" s="25" t="s">
        <v>654</v>
      </c>
      <c r="Q2820" s="25" t="s">
        <v>2078</v>
      </c>
      <c r="R2820" s="25" t="s">
        <v>638</v>
      </c>
      <c r="S2820" s="3">
        <v>4</v>
      </c>
      <c r="T2820" s="55" t="s">
        <v>3702</v>
      </c>
      <c r="U2820" s="25" t="s">
        <v>19</v>
      </c>
      <c r="V2820" s="25" t="str">
        <f>VLOOKUP(P2820,'Customer List'!B:C,2,)</f>
        <v>Delhi</v>
      </c>
      <c r="W2820" s="56"/>
      <c r="X2820" s="45"/>
      <c r="Y2820" s="25" t="str">
        <f t="shared" si="330"/>
        <v/>
      </c>
      <c r="Z2820" s="25" t="str">
        <f t="shared" si="331"/>
        <v>Tuesday</v>
      </c>
      <c r="AA2820" s="25" t="str">
        <f t="shared" si="332"/>
        <v/>
      </c>
      <c r="AB2820" s="25" t="str">
        <f>VLOOKUP(U2820,'Currency Sheet'!A:C,3,)</f>
        <v>DOLLAR</v>
      </c>
      <c r="AC2820" s="67" t="str">
        <f>VLOOKUP(P2820,'Customer List'!B:D,3,)</f>
        <v>Local</v>
      </c>
    </row>
    <row r="2821" spans="1:29" hidden="1" x14ac:dyDescent="0.25">
      <c r="A2821" s="25">
        <f t="shared" si="326"/>
        <v>2820</v>
      </c>
      <c r="B2821" s="25" t="s">
        <v>3591</v>
      </c>
      <c r="C2821" s="45">
        <v>45912</v>
      </c>
      <c r="D2821" s="45">
        <v>45918</v>
      </c>
      <c r="E2821" s="8">
        <v>300.75</v>
      </c>
      <c r="F2821" s="8">
        <f t="shared" si="327"/>
        <v>26466</v>
      </c>
      <c r="G2821" s="54">
        <f t="shared" si="328"/>
        <v>79398</v>
      </c>
      <c r="H2821" s="25">
        <v>304042</v>
      </c>
      <c r="I2821" s="25" t="s">
        <v>3916</v>
      </c>
      <c r="J2821" s="25">
        <v>3</v>
      </c>
      <c r="K2821" s="25">
        <v>3</v>
      </c>
      <c r="L2821" s="25">
        <f t="shared" si="329"/>
        <v>0</v>
      </c>
      <c r="M2821" s="25" t="s">
        <v>3654</v>
      </c>
      <c r="N2821" s="45">
        <v>45920</v>
      </c>
      <c r="O2821" s="54">
        <v>121202.25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30"/>
        <v>2</v>
      </c>
      <c r="Z2821" s="25" t="str">
        <f t="shared" si="331"/>
        <v>Saturday</v>
      </c>
      <c r="AA2821" s="25" t="str">
        <f t="shared" si="332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hidden="1" x14ac:dyDescent="0.25">
      <c r="A2822" s="25">
        <f t="shared" si="326"/>
        <v>2821</v>
      </c>
      <c r="B2822" s="25" t="s">
        <v>3591</v>
      </c>
      <c r="C2822" s="45">
        <v>45912</v>
      </c>
      <c r="D2822" s="45">
        <v>45918</v>
      </c>
      <c r="E2822" s="8">
        <v>185.5</v>
      </c>
      <c r="F2822" s="8">
        <f t="shared" si="327"/>
        <v>16324</v>
      </c>
      <c r="G2822" s="54">
        <f t="shared" si="328"/>
        <v>32648</v>
      </c>
      <c r="H2822" s="25">
        <v>304120</v>
      </c>
      <c r="I2822" s="25" t="s">
        <v>4106</v>
      </c>
      <c r="J2822" s="25">
        <v>2</v>
      </c>
      <c r="K2822" s="25">
        <v>2</v>
      </c>
      <c r="L2822" s="25">
        <f t="shared" si="329"/>
        <v>0</v>
      </c>
      <c r="M2822" s="25" t="s">
        <v>3654</v>
      </c>
      <c r="N2822" s="45">
        <v>45920</v>
      </c>
      <c r="O2822" s="54">
        <v>53397.5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30"/>
        <v>2</v>
      </c>
      <c r="Z2822" s="25" t="str">
        <f t="shared" si="331"/>
        <v>Saturday</v>
      </c>
      <c r="AA2822" s="25" t="str">
        <f t="shared" si="332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hidden="1" x14ac:dyDescent="0.25">
      <c r="A2823" s="25">
        <f t="shared" si="326"/>
        <v>2822</v>
      </c>
      <c r="B2823" s="25" t="s">
        <v>3591</v>
      </c>
      <c r="C2823" s="45">
        <v>45912</v>
      </c>
      <c r="D2823" s="45">
        <v>45918</v>
      </c>
      <c r="E2823" s="8">
        <v>226.1</v>
      </c>
      <c r="F2823" s="8">
        <f t="shared" si="327"/>
        <v>19896.8</v>
      </c>
      <c r="G2823" s="54">
        <f t="shared" si="328"/>
        <v>59690.399999999994</v>
      </c>
      <c r="H2823" s="25">
        <v>305636</v>
      </c>
      <c r="I2823" s="25" t="s">
        <v>4107</v>
      </c>
      <c r="J2823" s="25">
        <v>3</v>
      </c>
      <c r="K2823" s="25">
        <v>3</v>
      </c>
      <c r="L2823" s="25">
        <f t="shared" si="329"/>
        <v>0</v>
      </c>
      <c r="M2823" s="25" t="s">
        <v>3654</v>
      </c>
      <c r="N2823" s="45">
        <v>45920</v>
      </c>
      <c r="O2823" s="54">
        <v>97626.75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30"/>
        <v>2</v>
      </c>
      <c r="Z2823" s="25" t="str">
        <f t="shared" si="331"/>
        <v>Saturday</v>
      </c>
      <c r="AA2823" s="25" t="str">
        <f t="shared" si="332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hidden="1" x14ac:dyDescent="0.25">
      <c r="A2824" s="25">
        <f t="shared" si="326"/>
        <v>2823</v>
      </c>
      <c r="B2824" s="25" t="s">
        <v>3591</v>
      </c>
      <c r="C2824" s="45">
        <v>45912</v>
      </c>
      <c r="D2824" s="45">
        <v>45918</v>
      </c>
      <c r="E2824" s="8">
        <v>318</v>
      </c>
      <c r="F2824" s="8">
        <f t="shared" si="327"/>
        <v>27984</v>
      </c>
      <c r="G2824" s="54">
        <f t="shared" si="328"/>
        <v>27984</v>
      </c>
      <c r="H2824" s="25">
        <v>308120</v>
      </c>
      <c r="I2824" s="25" t="s">
        <v>4108</v>
      </c>
      <c r="J2824" s="25">
        <v>1</v>
      </c>
      <c r="K2824" s="25">
        <v>1</v>
      </c>
      <c r="L2824" s="25">
        <f t="shared" si="329"/>
        <v>0</v>
      </c>
      <c r="M2824" s="25" t="s">
        <v>3686</v>
      </c>
      <c r="N2824" s="45">
        <v>45920</v>
      </c>
      <c r="O2824" s="54">
        <v>36252</v>
      </c>
      <c r="P2824" s="25" t="s">
        <v>243</v>
      </c>
      <c r="Q2824" s="25">
        <v>58155920465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Mumbai</v>
      </c>
      <c r="W2824" s="56"/>
      <c r="X2824" s="45">
        <v>45922</v>
      </c>
      <c r="Y2824" s="25">
        <f t="shared" si="330"/>
        <v>2</v>
      </c>
      <c r="Z2824" s="25" t="str">
        <f t="shared" si="331"/>
        <v>Saturday</v>
      </c>
      <c r="AA2824" s="25" t="str">
        <f t="shared" si="332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hidden="1" x14ac:dyDescent="0.25">
      <c r="A2825" s="25">
        <f t="shared" si="326"/>
        <v>2824</v>
      </c>
      <c r="B2825" s="25" t="s">
        <v>3591</v>
      </c>
      <c r="C2825" s="45">
        <v>45912</v>
      </c>
      <c r="D2825" s="45">
        <v>45918</v>
      </c>
      <c r="E2825" s="8">
        <v>204.4</v>
      </c>
      <c r="F2825" s="8">
        <f t="shared" si="327"/>
        <v>17987.2</v>
      </c>
      <c r="G2825" s="54">
        <f t="shared" si="328"/>
        <v>53961.600000000006</v>
      </c>
      <c r="H2825" s="25">
        <v>324406</v>
      </c>
      <c r="I2825" s="25" t="s">
        <v>4109</v>
      </c>
      <c r="J2825" s="25">
        <v>3</v>
      </c>
      <c r="K2825" s="25">
        <v>3</v>
      </c>
      <c r="L2825" s="25">
        <f t="shared" si="329"/>
        <v>0</v>
      </c>
      <c r="M2825" s="25" t="s">
        <v>3654</v>
      </c>
      <c r="N2825" s="45">
        <v>45920</v>
      </c>
      <c r="O2825" s="54">
        <v>88257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30"/>
        <v>2</v>
      </c>
      <c r="Z2825" s="25" t="str">
        <f t="shared" si="331"/>
        <v>Saturday</v>
      </c>
      <c r="AA2825" s="25" t="str">
        <f t="shared" si="332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hidden="1" x14ac:dyDescent="0.25">
      <c r="A2826" s="25">
        <f t="shared" si="326"/>
        <v>2825</v>
      </c>
      <c r="B2826" s="25" t="s">
        <v>3591</v>
      </c>
      <c r="C2826" s="45">
        <v>45912</v>
      </c>
      <c r="D2826" s="45">
        <v>45918</v>
      </c>
      <c r="E2826" s="8">
        <v>334.5</v>
      </c>
      <c r="F2826" s="8">
        <f t="shared" si="327"/>
        <v>29436</v>
      </c>
      <c r="G2826" s="54">
        <f t="shared" si="328"/>
        <v>88308</v>
      </c>
      <c r="H2826" s="25">
        <v>353230</v>
      </c>
      <c r="I2826" s="25" t="s">
        <v>4110</v>
      </c>
      <c r="J2826" s="25">
        <v>3</v>
      </c>
      <c r="K2826" s="25">
        <v>3</v>
      </c>
      <c r="L2826" s="25">
        <f t="shared" si="329"/>
        <v>0</v>
      </c>
      <c r="M2826" s="25" t="s">
        <v>3654</v>
      </c>
      <c r="N2826" s="45">
        <v>45920</v>
      </c>
      <c r="O2826" s="54">
        <v>134803.5</v>
      </c>
      <c r="P2826" s="25" t="s">
        <v>2055</v>
      </c>
      <c r="Q2826" s="25">
        <v>58155928261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Hyderabad</v>
      </c>
      <c r="W2826" s="56"/>
      <c r="X2826" s="45">
        <v>45922</v>
      </c>
      <c r="Y2826" s="25">
        <f t="shared" si="330"/>
        <v>2</v>
      </c>
      <c r="Z2826" s="25" t="str">
        <f t="shared" si="331"/>
        <v>Saturday</v>
      </c>
      <c r="AA2826" s="25" t="str">
        <f t="shared" si="332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hidden="1" x14ac:dyDescent="0.25">
      <c r="A2827" s="25">
        <f t="shared" si="326"/>
        <v>2826</v>
      </c>
      <c r="B2827" s="25" t="s">
        <v>3591</v>
      </c>
      <c r="C2827" s="45">
        <v>45912</v>
      </c>
      <c r="D2827" s="45">
        <v>45918</v>
      </c>
      <c r="E2827" s="8">
        <v>156.75</v>
      </c>
      <c r="F2827" s="8">
        <f t="shared" si="327"/>
        <v>13794</v>
      </c>
      <c r="G2827" s="54">
        <f t="shared" si="328"/>
        <v>13794</v>
      </c>
      <c r="H2827" s="25">
        <v>356619</v>
      </c>
      <c r="I2827" s="25" t="s">
        <v>4111</v>
      </c>
      <c r="J2827" s="25">
        <v>1</v>
      </c>
      <c r="K2827" s="25">
        <v>1</v>
      </c>
      <c r="L2827" s="25">
        <f t="shared" si="329"/>
        <v>0</v>
      </c>
      <c r="M2827" s="25" t="s">
        <v>3659</v>
      </c>
      <c r="N2827" s="45">
        <v>45920</v>
      </c>
      <c r="O2827" s="54">
        <v>22676.5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30"/>
        <v>3</v>
      </c>
      <c r="Z2827" s="25" t="str">
        <f t="shared" si="331"/>
        <v>Saturday</v>
      </c>
      <c r="AA2827" s="25" t="str">
        <f t="shared" si="332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hidden="1" x14ac:dyDescent="0.25">
      <c r="A2828" s="25">
        <f t="shared" si="326"/>
        <v>2827</v>
      </c>
      <c r="B2828" s="25" t="s">
        <v>3591</v>
      </c>
      <c r="C2828" s="45">
        <v>45912</v>
      </c>
      <c r="D2828" s="45">
        <v>45918</v>
      </c>
      <c r="E2828" s="8">
        <v>136.5</v>
      </c>
      <c r="F2828" s="8">
        <f t="shared" si="327"/>
        <v>12012</v>
      </c>
      <c r="G2828" s="54">
        <f t="shared" si="328"/>
        <v>12012</v>
      </c>
      <c r="H2828" s="25">
        <v>359413</v>
      </c>
      <c r="I2828" s="25" t="s">
        <v>4112</v>
      </c>
      <c r="J2828" s="25">
        <v>1</v>
      </c>
      <c r="K2828" s="25">
        <v>1</v>
      </c>
      <c r="L2828" s="25">
        <f t="shared" si="329"/>
        <v>0</v>
      </c>
      <c r="M2828" s="25" t="s">
        <v>3659</v>
      </c>
      <c r="N2828" s="45">
        <v>45920</v>
      </c>
      <c r="O2828" s="54">
        <v>19747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30"/>
        <v>3</v>
      </c>
      <c r="Z2828" s="25" t="str">
        <f t="shared" si="331"/>
        <v>Saturday</v>
      </c>
      <c r="AA2828" s="25" t="str">
        <f t="shared" si="332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hidden="1" x14ac:dyDescent="0.25">
      <c r="A2829" s="25">
        <f t="shared" si="326"/>
        <v>2828</v>
      </c>
      <c r="B2829" s="25" t="s">
        <v>3591</v>
      </c>
      <c r="C2829" s="45">
        <v>45912</v>
      </c>
      <c r="D2829" s="45">
        <v>45918</v>
      </c>
      <c r="E2829" s="8">
        <v>177.75</v>
      </c>
      <c r="F2829" s="8">
        <f t="shared" si="327"/>
        <v>15642</v>
      </c>
      <c r="G2829" s="54">
        <f t="shared" si="328"/>
        <v>15642</v>
      </c>
      <c r="H2829" s="25">
        <v>360731</v>
      </c>
      <c r="I2829" s="25" t="s">
        <v>4113</v>
      </c>
      <c r="J2829" s="25">
        <v>1</v>
      </c>
      <c r="K2829" s="25">
        <v>1</v>
      </c>
      <c r="L2829" s="25">
        <f t="shared" si="329"/>
        <v>0</v>
      </c>
      <c r="M2829" s="25" t="s">
        <v>3659</v>
      </c>
      <c r="N2829" s="45">
        <v>45920</v>
      </c>
      <c r="O2829" s="54">
        <v>25714.5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30"/>
        <v>3</v>
      </c>
      <c r="Z2829" s="25" t="str">
        <f t="shared" si="331"/>
        <v>Saturday</v>
      </c>
      <c r="AA2829" s="25" t="str">
        <f t="shared" si="332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hidden="1" x14ac:dyDescent="0.25">
      <c r="A2830" s="25">
        <f t="shared" si="326"/>
        <v>2829</v>
      </c>
      <c r="B2830" s="25" t="s">
        <v>3591</v>
      </c>
      <c r="C2830" s="45">
        <v>45912</v>
      </c>
      <c r="D2830" s="45">
        <v>45918</v>
      </c>
      <c r="E2830" s="8">
        <v>259</v>
      </c>
      <c r="F2830" s="8">
        <f t="shared" si="327"/>
        <v>22792</v>
      </c>
      <c r="G2830" s="54">
        <f t="shared" si="328"/>
        <v>22792</v>
      </c>
      <c r="H2830" s="25">
        <v>369616</v>
      </c>
      <c r="I2830" s="25" t="s">
        <v>4114</v>
      </c>
      <c r="J2830" s="25">
        <v>1</v>
      </c>
      <c r="K2830" s="25">
        <v>1</v>
      </c>
      <c r="L2830" s="25">
        <f t="shared" si="329"/>
        <v>0</v>
      </c>
      <c r="M2830" s="25" t="s">
        <v>3663</v>
      </c>
      <c r="N2830" s="45">
        <v>45920</v>
      </c>
      <c r="O2830" s="54">
        <v>34410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30"/>
        <v>2</v>
      </c>
      <c r="Z2830" s="25" t="str">
        <f t="shared" si="331"/>
        <v>Saturday</v>
      </c>
      <c r="AA2830" s="25" t="str">
        <f t="shared" si="332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hidden="1" x14ac:dyDescent="0.25">
      <c r="A2831" s="25">
        <f t="shared" si="326"/>
        <v>2830</v>
      </c>
      <c r="B2831" s="25" t="s">
        <v>3591</v>
      </c>
      <c r="C2831" s="45">
        <v>45912</v>
      </c>
      <c r="D2831" s="45">
        <v>45918</v>
      </c>
      <c r="E2831" s="8">
        <v>316.5</v>
      </c>
      <c r="F2831" s="8">
        <f t="shared" si="327"/>
        <v>27852</v>
      </c>
      <c r="G2831" s="54">
        <f t="shared" si="328"/>
        <v>55704</v>
      </c>
      <c r="H2831" s="25">
        <v>373746</v>
      </c>
      <c r="I2831" s="25" t="s">
        <v>4115</v>
      </c>
      <c r="J2831" s="25">
        <v>2</v>
      </c>
      <c r="K2831" s="25">
        <v>2</v>
      </c>
      <c r="L2831" s="25">
        <f t="shared" si="329"/>
        <v>0</v>
      </c>
      <c r="M2831" s="25" t="s">
        <v>3664</v>
      </c>
      <c r="N2831" s="45">
        <v>45920</v>
      </c>
      <c r="O2831" s="54">
        <v>91574</v>
      </c>
      <c r="P2831" s="25" t="s">
        <v>893</v>
      </c>
      <c r="Q2831" s="25">
        <v>58155919286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Banglore</v>
      </c>
      <c r="W2831" s="56"/>
      <c r="X2831" s="45">
        <v>45922</v>
      </c>
      <c r="Y2831" s="25">
        <f t="shared" si="330"/>
        <v>2</v>
      </c>
      <c r="Z2831" s="25" t="str">
        <f t="shared" si="331"/>
        <v>Saturday</v>
      </c>
      <c r="AA2831" s="25" t="str">
        <f t="shared" si="332"/>
        <v>Monday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hidden="1" x14ac:dyDescent="0.25">
      <c r="A2832" s="25">
        <f t="shared" si="326"/>
        <v>2831</v>
      </c>
      <c r="B2832" s="25" t="s">
        <v>3591</v>
      </c>
      <c r="C2832" s="45">
        <v>45912</v>
      </c>
      <c r="D2832" s="45">
        <v>45918</v>
      </c>
      <c r="E2832" s="8">
        <v>99.4</v>
      </c>
      <c r="F2832" s="8">
        <f t="shared" si="327"/>
        <v>8747.2000000000007</v>
      </c>
      <c r="G2832" s="54">
        <f t="shared" si="328"/>
        <v>8747.2000000000007</v>
      </c>
      <c r="H2832" s="25">
        <v>379207</v>
      </c>
      <c r="I2832" s="25" t="s">
        <v>4116</v>
      </c>
      <c r="J2832" s="25">
        <v>1</v>
      </c>
      <c r="K2832" s="25">
        <v>1</v>
      </c>
      <c r="L2832" s="25">
        <f t="shared" si="329"/>
        <v>0</v>
      </c>
      <c r="M2832" s="25" t="s">
        <v>3659</v>
      </c>
      <c r="N2832" s="45">
        <v>45920</v>
      </c>
      <c r="O2832" s="54">
        <v>15407</v>
      </c>
      <c r="P2832" s="25" t="s">
        <v>267</v>
      </c>
      <c r="Q2832" s="25">
        <v>58155923210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Pune</v>
      </c>
      <c r="W2832" s="56"/>
      <c r="X2832" s="45">
        <v>45923</v>
      </c>
      <c r="Y2832" s="25">
        <f t="shared" si="330"/>
        <v>3</v>
      </c>
      <c r="Z2832" s="25" t="str">
        <f t="shared" si="331"/>
        <v>Saturday</v>
      </c>
      <c r="AA2832" s="25" t="str">
        <f t="shared" si="332"/>
        <v>Tuesday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hidden="1" x14ac:dyDescent="0.25">
      <c r="A2833" s="25">
        <f t="shared" si="326"/>
        <v>2832</v>
      </c>
      <c r="B2833" s="25" t="s">
        <v>3591</v>
      </c>
      <c r="C2833" s="45">
        <v>45912</v>
      </c>
      <c r="D2833" s="45">
        <v>45918</v>
      </c>
      <c r="E2833" s="8">
        <v>199.5</v>
      </c>
      <c r="F2833" s="8">
        <f t="shared" si="327"/>
        <v>17556</v>
      </c>
      <c r="G2833" s="54">
        <f t="shared" si="328"/>
        <v>52668</v>
      </c>
      <c r="H2833" s="25">
        <v>384808</v>
      </c>
      <c r="I2833" s="25" t="s">
        <v>4117</v>
      </c>
      <c r="J2833" s="25">
        <v>3</v>
      </c>
      <c r="K2833" s="25">
        <v>3</v>
      </c>
      <c r="L2833" s="25">
        <f t="shared" si="329"/>
        <v>0</v>
      </c>
      <c r="M2833" s="25" t="s">
        <v>3654</v>
      </c>
      <c r="N2833" s="45">
        <v>45920</v>
      </c>
      <c r="O2833" s="54">
        <v>86141.25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30"/>
        <v>2</v>
      </c>
      <c r="Z2833" s="25" t="str">
        <f t="shared" si="331"/>
        <v>Saturday</v>
      </c>
      <c r="AA2833" s="25" t="str">
        <f t="shared" si="332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hidden="1" x14ac:dyDescent="0.25">
      <c r="A2834" s="25">
        <f t="shared" si="326"/>
        <v>2833</v>
      </c>
      <c r="B2834" s="25" t="s">
        <v>3591</v>
      </c>
      <c r="C2834" s="45">
        <v>45912</v>
      </c>
      <c r="D2834" s="45">
        <v>45918</v>
      </c>
      <c r="E2834" s="8">
        <v>250.6</v>
      </c>
      <c r="F2834" s="8">
        <f t="shared" si="327"/>
        <v>22052.799999999999</v>
      </c>
      <c r="G2834" s="54">
        <f t="shared" si="328"/>
        <v>22052.799999999999</v>
      </c>
      <c r="H2834" s="25">
        <v>395004</v>
      </c>
      <c r="I2834" s="25" t="s">
        <v>4118</v>
      </c>
      <c r="J2834" s="25">
        <v>1</v>
      </c>
      <c r="K2834" s="25">
        <v>1</v>
      </c>
      <c r="L2834" s="25">
        <f t="shared" si="329"/>
        <v>0</v>
      </c>
      <c r="M2834" s="25" t="s">
        <v>3746</v>
      </c>
      <c r="N2834" s="45">
        <v>45929</v>
      </c>
      <c r="O2834" s="54">
        <v>38843</v>
      </c>
      <c r="P2834" s="25" t="s">
        <v>3745</v>
      </c>
      <c r="Q2834" s="25" t="s">
        <v>2078</v>
      </c>
      <c r="R2834" s="25" t="s">
        <v>638</v>
      </c>
      <c r="S2834" s="3">
        <v>4</v>
      </c>
      <c r="T2834" s="55"/>
      <c r="U2834" s="25" t="s">
        <v>19</v>
      </c>
      <c r="V2834" s="25" t="str">
        <f>VLOOKUP(P2834,'Customer List'!B:C,2,)</f>
        <v>Delhi</v>
      </c>
      <c r="W2834" s="56"/>
      <c r="X2834" s="45"/>
      <c r="Y2834" s="25" t="str">
        <f t="shared" si="330"/>
        <v/>
      </c>
      <c r="Z2834" s="25" t="str">
        <f t="shared" si="331"/>
        <v>Monday</v>
      </c>
      <c r="AA2834" s="25" t="str">
        <f t="shared" si="332"/>
        <v/>
      </c>
      <c r="AB2834" s="25" t="str">
        <f>VLOOKUP(U2834,'Currency Sheet'!A:C,3,)</f>
        <v>DOLLAR</v>
      </c>
      <c r="AC2834" s="67" t="str">
        <f>VLOOKUP(P2834,'Customer List'!B:D,3,)</f>
        <v>Local</v>
      </c>
    </row>
    <row r="2835" spans="1:29" hidden="1" x14ac:dyDescent="0.25">
      <c r="A2835" s="25">
        <f t="shared" si="326"/>
        <v>2834</v>
      </c>
      <c r="B2835" s="25" t="s">
        <v>3591</v>
      </c>
      <c r="C2835" s="45">
        <v>45912</v>
      </c>
      <c r="D2835" s="45">
        <v>45918</v>
      </c>
      <c r="E2835" s="8">
        <v>116.89999999999999</v>
      </c>
      <c r="F2835" s="8">
        <f t="shared" si="327"/>
        <v>10287.199999999999</v>
      </c>
      <c r="G2835" s="54">
        <f t="shared" si="328"/>
        <v>30861.599999999999</v>
      </c>
      <c r="H2835" s="25">
        <v>400118</v>
      </c>
      <c r="I2835" s="25" t="s">
        <v>4119</v>
      </c>
      <c r="J2835" s="25">
        <v>3</v>
      </c>
      <c r="K2835" s="25">
        <v>3</v>
      </c>
      <c r="L2835" s="25">
        <f t="shared" si="329"/>
        <v>0</v>
      </c>
      <c r="M2835" s="25" t="s">
        <v>3654</v>
      </c>
      <c r="N2835" s="45">
        <v>45920</v>
      </c>
      <c r="O2835" s="54">
        <v>50475.75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30"/>
        <v>2</v>
      </c>
      <c r="Z2835" s="25" t="str">
        <f t="shared" si="331"/>
        <v>Saturday</v>
      </c>
      <c r="AA2835" s="25" t="str">
        <f t="shared" si="332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hidden="1" x14ac:dyDescent="0.25">
      <c r="A2836" s="25">
        <f t="shared" si="326"/>
        <v>2835</v>
      </c>
      <c r="B2836" s="25" t="s">
        <v>3591</v>
      </c>
      <c r="C2836" s="45">
        <v>45912</v>
      </c>
      <c r="D2836" s="45">
        <v>45918</v>
      </c>
      <c r="E2836" s="8">
        <v>125.3</v>
      </c>
      <c r="F2836" s="8">
        <f t="shared" si="327"/>
        <v>11026.4</v>
      </c>
      <c r="G2836" s="54">
        <f t="shared" si="328"/>
        <v>33079.199999999997</v>
      </c>
      <c r="H2836" s="25">
        <v>400128</v>
      </c>
      <c r="I2836" s="25" t="s">
        <v>3828</v>
      </c>
      <c r="J2836" s="25">
        <v>3</v>
      </c>
      <c r="K2836" s="25">
        <v>3</v>
      </c>
      <c r="L2836" s="25">
        <f t="shared" si="329"/>
        <v>0</v>
      </c>
      <c r="M2836" s="25" t="s">
        <v>3654</v>
      </c>
      <c r="N2836" s="45">
        <v>45920</v>
      </c>
      <c r="O2836" s="54">
        <v>54102.75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30"/>
        <v>2</v>
      </c>
      <c r="Z2836" s="25" t="str">
        <f t="shared" si="331"/>
        <v>Saturday</v>
      </c>
      <c r="AA2836" s="25" t="str">
        <f t="shared" si="332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hidden="1" x14ac:dyDescent="0.25">
      <c r="A2837" s="25">
        <f t="shared" si="326"/>
        <v>2836</v>
      </c>
      <c r="B2837" s="25" t="s">
        <v>3591</v>
      </c>
      <c r="C2837" s="45">
        <v>45912</v>
      </c>
      <c r="D2837" s="45">
        <v>45918</v>
      </c>
      <c r="E2837" s="8">
        <v>32.9</v>
      </c>
      <c r="F2837" s="8">
        <f t="shared" si="327"/>
        <v>2895.2</v>
      </c>
      <c r="G2837" s="54">
        <f t="shared" si="328"/>
        <v>2895.2</v>
      </c>
      <c r="H2837" s="25">
        <v>400137</v>
      </c>
      <c r="I2837" s="25" t="s">
        <v>4120</v>
      </c>
      <c r="J2837" s="25">
        <v>1</v>
      </c>
      <c r="K2837" s="25">
        <v>1</v>
      </c>
      <c r="L2837" s="25">
        <f t="shared" si="329"/>
        <v>0</v>
      </c>
      <c r="M2837" s="25" t="s">
        <v>3673</v>
      </c>
      <c r="N2837" s="45">
        <v>45920</v>
      </c>
      <c r="O2837" s="54">
        <v>4794</v>
      </c>
      <c r="P2837" s="25" t="s">
        <v>630</v>
      </c>
      <c r="Q2837" s="25">
        <v>58155918612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Gujrat</v>
      </c>
      <c r="W2837" s="56"/>
      <c r="X2837" s="45">
        <v>45922</v>
      </c>
      <c r="Y2837" s="25">
        <f t="shared" si="330"/>
        <v>2</v>
      </c>
      <c r="Z2837" s="25" t="str">
        <f t="shared" si="331"/>
        <v>Saturday</v>
      </c>
      <c r="AA2837" s="25" t="str">
        <f t="shared" si="332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hidden="1" x14ac:dyDescent="0.25">
      <c r="A2838" s="25">
        <f t="shared" si="326"/>
        <v>2837</v>
      </c>
      <c r="B2838" s="25" t="s">
        <v>3591</v>
      </c>
      <c r="C2838" s="45">
        <v>45912</v>
      </c>
      <c r="D2838" s="45">
        <v>45918</v>
      </c>
      <c r="E2838" s="8">
        <v>82.6</v>
      </c>
      <c r="F2838" s="8">
        <f t="shared" si="327"/>
        <v>7268.7999999999993</v>
      </c>
      <c r="G2838" s="54">
        <f t="shared" si="328"/>
        <v>7268.7999999999993</v>
      </c>
      <c r="H2838" s="25">
        <v>400208</v>
      </c>
      <c r="I2838" s="25" t="s">
        <v>4121</v>
      </c>
      <c r="J2838" s="25">
        <v>1</v>
      </c>
      <c r="K2838" s="25">
        <v>1</v>
      </c>
      <c r="L2838" s="25">
        <f t="shared" si="329"/>
        <v>0</v>
      </c>
      <c r="M2838" s="25" t="s">
        <v>3654</v>
      </c>
      <c r="N2838" s="45">
        <v>45920</v>
      </c>
      <c r="O2838" s="54">
        <v>11888.5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30"/>
        <v>2</v>
      </c>
      <c r="Z2838" s="25" t="str">
        <f t="shared" si="331"/>
        <v>Saturday</v>
      </c>
      <c r="AA2838" s="25" t="str">
        <f t="shared" si="332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hidden="1" x14ac:dyDescent="0.25">
      <c r="A2839" s="25">
        <f t="shared" si="326"/>
        <v>2838</v>
      </c>
      <c r="B2839" s="25" t="s">
        <v>3591</v>
      </c>
      <c r="C2839" s="45">
        <v>45912</v>
      </c>
      <c r="D2839" s="45">
        <v>45918</v>
      </c>
      <c r="E2839" s="8">
        <v>309.75</v>
      </c>
      <c r="F2839" s="8">
        <f t="shared" si="327"/>
        <v>27258</v>
      </c>
      <c r="G2839" s="54">
        <f t="shared" si="328"/>
        <v>81774</v>
      </c>
      <c r="H2839" s="25">
        <v>400274</v>
      </c>
      <c r="I2839" s="25" t="s">
        <v>4122</v>
      </c>
      <c r="J2839" s="25">
        <v>3</v>
      </c>
      <c r="K2839" s="25">
        <v>3</v>
      </c>
      <c r="L2839" s="25">
        <f t="shared" si="329"/>
        <v>0</v>
      </c>
      <c r="M2839" s="25" t="s">
        <v>3654</v>
      </c>
      <c r="N2839" s="45">
        <v>45920</v>
      </c>
      <c r="O2839" s="54">
        <v>124829.25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30"/>
        <v>2</v>
      </c>
      <c r="Z2839" s="25" t="str">
        <f t="shared" si="331"/>
        <v>Saturday</v>
      </c>
      <c r="AA2839" s="25" t="str">
        <f t="shared" si="332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hidden="1" x14ac:dyDescent="0.25">
      <c r="A2840" s="25">
        <f t="shared" si="326"/>
        <v>2839</v>
      </c>
      <c r="B2840" s="25" t="s">
        <v>3591</v>
      </c>
      <c r="C2840" s="45">
        <v>45912</v>
      </c>
      <c r="D2840" s="45">
        <v>45918</v>
      </c>
      <c r="E2840" s="8">
        <v>135.1</v>
      </c>
      <c r="F2840" s="8">
        <f t="shared" si="327"/>
        <v>11888.8</v>
      </c>
      <c r="G2840" s="54">
        <f t="shared" si="328"/>
        <v>23777.599999999999</v>
      </c>
      <c r="H2840" s="25">
        <v>400334</v>
      </c>
      <c r="I2840" s="25" t="s">
        <v>3837</v>
      </c>
      <c r="J2840" s="25">
        <v>2</v>
      </c>
      <c r="K2840" s="25">
        <v>2</v>
      </c>
      <c r="L2840" s="25">
        <f t="shared" si="329"/>
        <v>0</v>
      </c>
      <c r="M2840" s="25" t="s">
        <v>3654</v>
      </c>
      <c r="N2840" s="45">
        <v>45920</v>
      </c>
      <c r="O2840" s="54">
        <v>38889.5</v>
      </c>
      <c r="P2840" s="25" t="s">
        <v>2055</v>
      </c>
      <c r="Q2840" s="25">
        <v>58155928261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30"/>
        <v>2</v>
      </c>
      <c r="Z2840" s="25" t="str">
        <f t="shared" si="331"/>
        <v>Saturday</v>
      </c>
      <c r="AA2840" s="25" t="str">
        <f t="shared" si="332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hidden="1" x14ac:dyDescent="0.25">
      <c r="A2841" s="25">
        <f t="shared" si="326"/>
        <v>2840</v>
      </c>
      <c r="B2841" s="25" t="s">
        <v>3591</v>
      </c>
      <c r="C2841" s="45">
        <v>45912</v>
      </c>
      <c r="D2841" s="45">
        <v>45918</v>
      </c>
      <c r="E2841" s="8">
        <v>346.5</v>
      </c>
      <c r="F2841" s="8">
        <f t="shared" si="327"/>
        <v>30492</v>
      </c>
      <c r="G2841" s="54">
        <f t="shared" si="328"/>
        <v>30492</v>
      </c>
      <c r="H2841" s="25">
        <v>405225</v>
      </c>
      <c r="I2841" s="25" t="s">
        <v>4123</v>
      </c>
      <c r="J2841" s="25">
        <v>1</v>
      </c>
      <c r="K2841" s="25">
        <v>1</v>
      </c>
      <c r="L2841" s="25">
        <f t="shared" si="329"/>
        <v>0</v>
      </c>
      <c r="M2841" s="25" t="s">
        <v>3655</v>
      </c>
      <c r="N2841" s="45">
        <v>45920</v>
      </c>
      <c r="O2841" s="54">
        <v>71610</v>
      </c>
      <c r="P2841" s="25" t="s">
        <v>3600</v>
      </c>
      <c r="Q2841" s="25">
        <v>58155920745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Bhopal</v>
      </c>
      <c r="W2841" s="56"/>
      <c r="X2841" s="45">
        <v>45922</v>
      </c>
      <c r="Y2841" s="25">
        <f t="shared" si="330"/>
        <v>2</v>
      </c>
      <c r="Z2841" s="25" t="str">
        <f t="shared" si="331"/>
        <v>Saturday</v>
      </c>
      <c r="AA2841" s="25" t="str">
        <f t="shared" si="332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hidden="1" x14ac:dyDescent="0.25">
      <c r="A2842" s="25">
        <f t="shared" si="326"/>
        <v>2841</v>
      </c>
      <c r="B2842" s="25" t="s">
        <v>3591</v>
      </c>
      <c r="C2842" s="45">
        <v>45912</v>
      </c>
      <c r="D2842" s="45">
        <v>45918</v>
      </c>
      <c r="E2842" s="8">
        <v>160.29999999999998</v>
      </c>
      <c r="F2842" s="8">
        <f t="shared" si="327"/>
        <v>14106.399999999998</v>
      </c>
      <c r="G2842" s="54">
        <f t="shared" si="328"/>
        <v>42319.199999999997</v>
      </c>
      <c r="H2842" s="25">
        <v>422302</v>
      </c>
      <c r="I2842" s="25" t="s">
        <v>3838</v>
      </c>
      <c r="J2842" s="25">
        <v>3</v>
      </c>
      <c r="K2842" s="25">
        <v>3</v>
      </c>
      <c r="L2842" s="25">
        <f t="shared" si="329"/>
        <v>0</v>
      </c>
      <c r="M2842" s="25" t="s">
        <v>3654</v>
      </c>
      <c r="N2842" s="45">
        <v>45920</v>
      </c>
      <c r="O2842" s="54">
        <v>69215.25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30"/>
        <v>2</v>
      </c>
      <c r="Z2842" s="25" t="str">
        <f t="shared" si="331"/>
        <v>Saturday</v>
      </c>
      <c r="AA2842" s="25" t="str">
        <f t="shared" si="332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hidden="1" x14ac:dyDescent="0.25">
      <c r="A2843" s="25">
        <f t="shared" si="326"/>
        <v>2842</v>
      </c>
      <c r="B2843" s="25" t="s">
        <v>3591</v>
      </c>
      <c r="C2843" s="45">
        <v>45912</v>
      </c>
      <c r="D2843" s="45">
        <v>45918</v>
      </c>
      <c r="E2843" s="8">
        <v>31.5</v>
      </c>
      <c r="F2843" s="8">
        <f t="shared" si="327"/>
        <v>2772</v>
      </c>
      <c r="G2843" s="54">
        <f t="shared" si="328"/>
        <v>11088</v>
      </c>
      <c r="H2843" s="25">
        <v>423201</v>
      </c>
      <c r="I2843" s="25" t="s">
        <v>4124</v>
      </c>
      <c r="J2843" s="25">
        <v>4</v>
      </c>
      <c r="K2843" s="25">
        <v>4</v>
      </c>
      <c r="L2843" s="25">
        <f t="shared" si="329"/>
        <v>0</v>
      </c>
      <c r="M2843" s="25" t="s">
        <v>3657</v>
      </c>
      <c r="N2843" s="45">
        <v>45920</v>
      </c>
      <c r="O2843" s="54">
        <v>18900</v>
      </c>
      <c r="P2843" s="25" t="s">
        <v>622</v>
      </c>
      <c r="Q2843" s="25">
        <v>58155918542</v>
      </c>
      <c r="R2843" s="25" t="s">
        <v>41</v>
      </c>
      <c r="S2843" s="3">
        <v>-20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30"/>
        <v>2</v>
      </c>
      <c r="Z2843" s="25" t="str">
        <f t="shared" si="331"/>
        <v>Saturday</v>
      </c>
      <c r="AA2843" s="25" t="str">
        <f t="shared" si="332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hidden="1" x14ac:dyDescent="0.25">
      <c r="A2844" s="25">
        <f t="shared" si="326"/>
        <v>2843</v>
      </c>
      <c r="B2844" s="25" t="s">
        <v>3591</v>
      </c>
      <c r="C2844" s="45">
        <v>45912</v>
      </c>
      <c r="D2844" s="45">
        <v>45918</v>
      </c>
      <c r="E2844" s="8">
        <v>193.5</v>
      </c>
      <c r="F2844" s="8">
        <f t="shared" si="327"/>
        <v>17028</v>
      </c>
      <c r="G2844" s="54">
        <f t="shared" si="328"/>
        <v>17028</v>
      </c>
      <c r="H2844" s="25">
        <v>424902</v>
      </c>
      <c r="I2844" s="25" t="s">
        <v>4125</v>
      </c>
      <c r="J2844" s="25">
        <v>1</v>
      </c>
      <c r="K2844" s="25">
        <v>1</v>
      </c>
      <c r="L2844" s="25">
        <f t="shared" si="329"/>
        <v>0</v>
      </c>
      <c r="M2844" s="25" t="s">
        <v>3674</v>
      </c>
      <c r="N2844" s="45">
        <v>45920</v>
      </c>
      <c r="O2844" s="54">
        <v>27993</v>
      </c>
      <c r="P2844" s="25" t="s">
        <v>3602</v>
      </c>
      <c r="Q2844" s="25">
        <v>58155919916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Hyderabad</v>
      </c>
      <c r="W2844" s="56"/>
      <c r="X2844" s="45">
        <v>45922</v>
      </c>
      <c r="Y2844" s="25">
        <f t="shared" si="330"/>
        <v>2</v>
      </c>
      <c r="Z2844" s="25" t="str">
        <f t="shared" si="331"/>
        <v>Saturday</v>
      </c>
      <c r="AA2844" s="25" t="str">
        <f t="shared" si="332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hidden="1" x14ac:dyDescent="0.25">
      <c r="A2845" s="25">
        <f t="shared" si="326"/>
        <v>2844</v>
      </c>
      <c r="B2845" s="25" t="s">
        <v>3591</v>
      </c>
      <c r="C2845" s="45">
        <v>45912</v>
      </c>
      <c r="D2845" s="45">
        <v>45918</v>
      </c>
      <c r="E2845" s="8">
        <v>394.1</v>
      </c>
      <c r="F2845" s="8">
        <f t="shared" si="327"/>
        <v>34680.800000000003</v>
      </c>
      <c r="G2845" s="54">
        <f t="shared" si="328"/>
        <v>34680.800000000003</v>
      </c>
      <c r="H2845" s="25">
        <v>426103</v>
      </c>
      <c r="I2845" s="25" t="s">
        <v>4126</v>
      </c>
      <c r="J2845" s="25">
        <v>1</v>
      </c>
      <c r="K2845" s="25">
        <v>1</v>
      </c>
      <c r="L2845" s="25">
        <f t="shared" si="329"/>
        <v>0</v>
      </c>
      <c r="M2845" s="25" t="s">
        <v>3665</v>
      </c>
      <c r="N2845" s="45">
        <v>45920</v>
      </c>
      <c r="O2845" s="54">
        <v>61085.5</v>
      </c>
      <c r="P2845" s="25" t="s">
        <v>2288</v>
      </c>
      <c r="Q2845" s="25">
        <v>58155921154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Ahemedabad</v>
      </c>
      <c r="W2845" s="56"/>
      <c r="X2845" s="45">
        <v>45922</v>
      </c>
      <c r="Y2845" s="25">
        <f t="shared" si="330"/>
        <v>2</v>
      </c>
      <c r="Z2845" s="25" t="str">
        <f t="shared" si="331"/>
        <v>Saturday</v>
      </c>
      <c r="AA2845" s="25" t="str">
        <f t="shared" si="332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hidden="1" x14ac:dyDescent="0.25">
      <c r="A2846" s="25">
        <f t="shared" si="326"/>
        <v>2845</v>
      </c>
      <c r="B2846" s="25" t="s">
        <v>3591</v>
      </c>
      <c r="C2846" s="45">
        <v>45912</v>
      </c>
      <c r="D2846" s="45">
        <v>45918</v>
      </c>
      <c r="E2846" s="8">
        <v>107.10000000000001</v>
      </c>
      <c r="F2846" s="8">
        <f t="shared" si="327"/>
        <v>9424.8000000000011</v>
      </c>
      <c r="G2846" s="54">
        <f t="shared" si="328"/>
        <v>56548.800000000003</v>
      </c>
      <c r="H2846" s="25">
        <v>426202</v>
      </c>
      <c r="I2846" s="25" t="s">
        <v>4127</v>
      </c>
      <c r="J2846" s="25">
        <v>6</v>
      </c>
      <c r="K2846" s="25">
        <v>6</v>
      </c>
      <c r="L2846" s="25">
        <f t="shared" si="329"/>
        <v>0</v>
      </c>
      <c r="M2846" s="25" t="s">
        <v>3666</v>
      </c>
      <c r="N2846" s="45">
        <v>45920</v>
      </c>
      <c r="O2846" s="54">
        <v>69731.28</v>
      </c>
      <c r="P2846" s="25" t="s">
        <v>277</v>
      </c>
      <c r="Q2846" s="25">
        <v>58155927303</v>
      </c>
      <c r="R2846" s="25" t="s">
        <v>41</v>
      </c>
      <c r="S2846" s="3" t="s">
        <v>300</v>
      </c>
      <c r="T2846" s="55"/>
      <c r="U2846" s="25" t="s">
        <v>19</v>
      </c>
      <c r="V2846" s="25" t="str">
        <f>VLOOKUP(P2846,'Customer List'!B:C,2,)</f>
        <v>Pune</v>
      </c>
      <c r="W2846" s="56"/>
      <c r="X2846" s="45">
        <v>45923</v>
      </c>
      <c r="Y2846" s="25">
        <f t="shared" si="330"/>
        <v>3</v>
      </c>
      <c r="Z2846" s="25" t="str">
        <f t="shared" si="331"/>
        <v>Saturday</v>
      </c>
      <c r="AA2846" s="25" t="str">
        <f t="shared" si="332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hidden="1" x14ac:dyDescent="0.25">
      <c r="A2847" s="25">
        <f t="shared" si="326"/>
        <v>2846</v>
      </c>
      <c r="B2847" s="25" t="s">
        <v>3591</v>
      </c>
      <c r="C2847" s="45">
        <v>45912</v>
      </c>
      <c r="D2847" s="45">
        <v>45918</v>
      </c>
      <c r="E2847" s="8">
        <v>78.400000000000006</v>
      </c>
      <c r="F2847" s="8">
        <f t="shared" si="327"/>
        <v>6899.2000000000007</v>
      </c>
      <c r="G2847" s="54">
        <f t="shared" si="328"/>
        <v>6899.2000000000007</v>
      </c>
      <c r="H2847" s="25">
        <v>575304</v>
      </c>
      <c r="I2847" s="25" t="s">
        <v>4047</v>
      </c>
      <c r="J2847" s="25">
        <v>1</v>
      </c>
      <c r="K2847" s="25">
        <v>1</v>
      </c>
      <c r="L2847" s="25">
        <f t="shared" si="329"/>
        <v>0</v>
      </c>
      <c r="M2847" s="25" t="s">
        <v>3661</v>
      </c>
      <c r="N2847" s="45">
        <v>45920</v>
      </c>
      <c r="O2847" s="54">
        <v>12152</v>
      </c>
      <c r="P2847" s="25" t="s">
        <v>296</v>
      </c>
      <c r="Q2847" s="25">
        <v>58155922554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Kerala</v>
      </c>
      <c r="W2847" s="56"/>
      <c r="X2847" s="45">
        <v>45923</v>
      </c>
      <c r="Y2847" s="25">
        <f t="shared" si="330"/>
        <v>3</v>
      </c>
      <c r="Z2847" s="25" t="str">
        <f t="shared" si="331"/>
        <v>Saturday</v>
      </c>
      <c r="AA2847" s="25" t="str">
        <f t="shared" si="332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hidden="1" x14ac:dyDescent="0.25">
      <c r="A2848" s="25">
        <f t="shared" si="326"/>
        <v>2847</v>
      </c>
      <c r="B2848" s="25" t="s">
        <v>3591</v>
      </c>
      <c r="C2848" s="45">
        <v>45912</v>
      </c>
      <c r="D2848" s="45">
        <v>45918</v>
      </c>
      <c r="E2848" s="8">
        <v>177.1</v>
      </c>
      <c r="F2848" s="8">
        <f t="shared" si="327"/>
        <v>15584.8</v>
      </c>
      <c r="G2848" s="54">
        <f t="shared" si="328"/>
        <v>15584.8</v>
      </c>
      <c r="H2848" s="25">
        <v>582304</v>
      </c>
      <c r="I2848" s="25" t="s">
        <v>4128</v>
      </c>
      <c r="J2848" s="25">
        <v>1</v>
      </c>
      <c r="K2848" s="25">
        <v>1</v>
      </c>
      <c r="L2848" s="25">
        <f t="shared" si="329"/>
        <v>0</v>
      </c>
      <c r="M2848" s="25" t="s">
        <v>3667</v>
      </c>
      <c r="N2848" s="45">
        <v>45920</v>
      </c>
      <c r="O2848" s="54">
        <v>19217.88</v>
      </c>
      <c r="P2848" s="25" t="s">
        <v>277</v>
      </c>
      <c r="Q2848" s="25">
        <v>58155927303</v>
      </c>
      <c r="R2848" s="25" t="s">
        <v>41</v>
      </c>
      <c r="S2848" s="3">
        <v>-20</v>
      </c>
      <c r="T2848" s="55"/>
      <c r="U2848" s="25" t="s">
        <v>19</v>
      </c>
      <c r="V2848" s="25" t="str">
        <f>VLOOKUP(P2848,'Customer List'!B:C,2,)</f>
        <v>Pune</v>
      </c>
      <c r="W2848" s="56"/>
      <c r="X2848" s="45">
        <v>45923</v>
      </c>
      <c r="Y2848" s="25">
        <f t="shared" si="330"/>
        <v>3</v>
      </c>
      <c r="Z2848" s="25" t="str">
        <f t="shared" si="331"/>
        <v>Saturday</v>
      </c>
      <c r="AA2848" s="25" t="str">
        <f t="shared" si="332"/>
        <v>Tuesday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hidden="1" x14ac:dyDescent="0.25">
      <c r="A2849" s="25">
        <f t="shared" si="326"/>
        <v>2848</v>
      </c>
      <c r="B2849" s="25" t="s">
        <v>3591</v>
      </c>
      <c r="C2849" s="45">
        <v>45912</v>
      </c>
      <c r="D2849" s="45">
        <v>45918</v>
      </c>
      <c r="E2849" s="8">
        <v>267.39999999999998</v>
      </c>
      <c r="F2849" s="8">
        <f t="shared" si="327"/>
        <v>23531.199999999997</v>
      </c>
      <c r="G2849" s="54">
        <f t="shared" si="328"/>
        <v>23531.199999999997</v>
      </c>
      <c r="H2849" s="25">
        <v>626810</v>
      </c>
      <c r="I2849" s="25" t="s">
        <v>4129</v>
      </c>
      <c r="J2849" s="25">
        <v>1</v>
      </c>
      <c r="K2849" s="25">
        <v>1</v>
      </c>
      <c r="L2849" s="25">
        <f t="shared" si="329"/>
        <v>0</v>
      </c>
      <c r="M2849" s="25" t="s">
        <v>3653</v>
      </c>
      <c r="N2849" s="45">
        <v>45920</v>
      </c>
      <c r="O2849" s="54">
        <v>41447</v>
      </c>
      <c r="P2849" s="25" t="s">
        <v>2053</v>
      </c>
      <c r="Q2849" s="25">
        <v>58155918682</v>
      </c>
      <c r="R2849" s="25" t="s">
        <v>41</v>
      </c>
      <c r="S2849" s="3">
        <v>4</v>
      </c>
      <c r="T2849" s="55"/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30"/>
        <v>2</v>
      </c>
      <c r="Z2849" s="25" t="str">
        <f t="shared" si="331"/>
        <v>Saturday</v>
      </c>
      <c r="AA2849" s="25" t="str">
        <f t="shared" si="332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hidden="1" x14ac:dyDescent="0.25">
      <c r="A2850" s="25">
        <f t="shared" si="326"/>
        <v>2849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27"/>
        <v>7268.7999999999993</v>
      </c>
      <c r="G2850" s="54">
        <f t="shared" si="328"/>
        <v>7268.7999999999993</v>
      </c>
      <c r="H2850" s="25">
        <v>740042</v>
      </c>
      <c r="I2850" s="25" t="s">
        <v>4130</v>
      </c>
      <c r="J2850" s="25">
        <v>1</v>
      </c>
      <c r="K2850" s="25">
        <v>1</v>
      </c>
      <c r="L2850" s="25">
        <f t="shared" si="32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30"/>
        <v>2</v>
      </c>
      <c r="Z2850" s="25" t="str">
        <f t="shared" si="331"/>
        <v>Saturday</v>
      </c>
      <c r="AA2850" s="25" t="str">
        <f t="shared" si="332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hidden="1" x14ac:dyDescent="0.25">
      <c r="A2851" s="25">
        <f t="shared" si="326"/>
        <v>2850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27"/>
        <v>7268.7999999999993</v>
      </c>
      <c r="G2851" s="54">
        <f t="shared" si="328"/>
        <v>7268.7999999999993</v>
      </c>
      <c r="H2851" s="25">
        <v>740043</v>
      </c>
      <c r="I2851" s="25" t="s">
        <v>4131</v>
      </c>
      <c r="J2851" s="25">
        <v>1</v>
      </c>
      <c r="K2851" s="25">
        <v>1</v>
      </c>
      <c r="L2851" s="25">
        <f t="shared" si="32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30"/>
        <v>2</v>
      </c>
      <c r="Z2851" s="25" t="str">
        <f t="shared" si="331"/>
        <v>Saturday</v>
      </c>
      <c r="AA2851" s="25" t="str">
        <f t="shared" si="332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hidden="1" x14ac:dyDescent="0.25">
      <c r="A2852" s="25">
        <f t="shared" si="326"/>
        <v>2851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27"/>
        <v>7268.7999999999993</v>
      </c>
      <c r="G2852" s="54">
        <f t="shared" si="328"/>
        <v>7268.7999999999993</v>
      </c>
      <c r="H2852" s="25">
        <v>740044</v>
      </c>
      <c r="I2852" s="25" t="s">
        <v>4132</v>
      </c>
      <c r="J2852" s="25">
        <v>1</v>
      </c>
      <c r="K2852" s="25">
        <v>1</v>
      </c>
      <c r="L2852" s="25">
        <f t="shared" si="32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30"/>
        <v>2</v>
      </c>
      <c r="Z2852" s="25" t="str">
        <f t="shared" si="331"/>
        <v>Saturday</v>
      </c>
      <c r="AA2852" s="25" t="str">
        <f t="shared" si="332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hidden="1" x14ac:dyDescent="0.25">
      <c r="A2853" s="25">
        <f t="shared" si="326"/>
        <v>2852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27"/>
        <v>7268.7999999999993</v>
      </c>
      <c r="G2853" s="54">
        <f t="shared" si="328"/>
        <v>7268.7999999999993</v>
      </c>
      <c r="H2853" s="25">
        <v>740045</v>
      </c>
      <c r="I2853" s="25" t="s">
        <v>4133</v>
      </c>
      <c r="J2853" s="25">
        <v>1</v>
      </c>
      <c r="K2853" s="25">
        <v>1</v>
      </c>
      <c r="L2853" s="25">
        <f t="shared" si="32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30"/>
        <v>2</v>
      </c>
      <c r="Z2853" s="25" t="str">
        <f t="shared" si="331"/>
        <v>Saturday</v>
      </c>
      <c r="AA2853" s="25" t="str">
        <f t="shared" si="332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hidden="1" x14ac:dyDescent="0.25">
      <c r="A2854" s="25">
        <f t="shared" si="326"/>
        <v>2853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27"/>
        <v>7268.7999999999993</v>
      </c>
      <c r="G2854" s="54">
        <f t="shared" si="328"/>
        <v>7268.7999999999993</v>
      </c>
      <c r="H2854" s="25">
        <v>740046</v>
      </c>
      <c r="I2854" s="25" t="s">
        <v>4134</v>
      </c>
      <c r="J2854" s="25">
        <v>1</v>
      </c>
      <c r="K2854" s="25">
        <v>1</v>
      </c>
      <c r="L2854" s="25">
        <f t="shared" si="32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30"/>
        <v>2</v>
      </c>
      <c r="Z2854" s="25" t="str">
        <f t="shared" si="331"/>
        <v>Saturday</v>
      </c>
      <c r="AA2854" s="25" t="str">
        <f t="shared" si="332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hidden="1" x14ac:dyDescent="0.25">
      <c r="A2855" s="25">
        <f t="shared" si="326"/>
        <v>2854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27"/>
        <v>7268.7999999999993</v>
      </c>
      <c r="G2855" s="54">
        <f t="shared" si="328"/>
        <v>7268.7999999999993</v>
      </c>
      <c r="H2855" s="25">
        <v>740047</v>
      </c>
      <c r="I2855" s="25" t="s">
        <v>4135</v>
      </c>
      <c r="J2855" s="25">
        <v>1</v>
      </c>
      <c r="K2855" s="25">
        <v>1</v>
      </c>
      <c r="L2855" s="25">
        <f t="shared" si="32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30"/>
        <v>2</v>
      </c>
      <c r="Z2855" s="25" t="str">
        <f t="shared" si="331"/>
        <v>Saturday</v>
      </c>
      <c r="AA2855" s="25" t="str">
        <f t="shared" si="332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hidden="1" x14ac:dyDescent="0.25">
      <c r="A2856" s="25">
        <f t="shared" si="326"/>
        <v>2855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27"/>
        <v>7268.7999999999993</v>
      </c>
      <c r="G2856" s="54">
        <f t="shared" si="328"/>
        <v>7268.7999999999993</v>
      </c>
      <c r="H2856" s="25">
        <v>740052</v>
      </c>
      <c r="I2856" s="25" t="s">
        <v>4136</v>
      </c>
      <c r="J2856" s="25">
        <v>1</v>
      </c>
      <c r="K2856" s="25">
        <v>1</v>
      </c>
      <c r="L2856" s="25">
        <f t="shared" si="32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30"/>
        <v>2</v>
      </c>
      <c r="Z2856" s="25" t="str">
        <f t="shared" si="331"/>
        <v>Saturday</v>
      </c>
      <c r="AA2856" s="25" t="str">
        <f t="shared" si="332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hidden="1" x14ac:dyDescent="0.25">
      <c r="A2857" s="25">
        <f t="shared" si="326"/>
        <v>2856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27"/>
        <v>7268.7999999999993</v>
      </c>
      <c r="G2857" s="54">
        <f t="shared" si="328"/>
        <v>7268.7999999999993</v>
      </c>
      <c r="H2857" s="25">
        <v>740053</v>
      </c>
      <c r="I2857" s="25" t="s">
        <v>4137</v>
      </c>
      <c r="J2857" s="25">
        <v>1</v>
      </c>
      <c r="K2857" s="25">
        <v>1</v>
      </c>
      <c r="L2857" s="25">
        <f t="shared" si="32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30"/>
        <v>2</v>
      </c>
      <c r="Z2857" s="25" t="str">
        <f t="shared" si="331"/>
        <v>Saturday</v>
      </c>
      <c r="AA2857" s="25" t="str">
        <f t="shared" si="332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hidden="1" x14ac:dyDescent="0.25">
      <c r="A2858" s="25">
        <f t="shared" si="326"/>
        <v>2857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27"/>
        <v>7268.7999999999993</v>
      </c>
      <c r="G2858" s="54">
        <f t="shared" si="328"/>
        <v>7268.7999999999993</v>
      </c>
      <c r="H2858" s="25">
        <v>740368</v>
      </c>
      <c r="I2858" s="25" t="s">
        <v>4138</v>
      </c>
      <c r="J2858" s="25">
        <v>1</v>
      </c>
      <c r="K2858" s="25">
        <v>1</v>
      </c>
      <c r="L2858" s="25">
        <f t="shared" si="32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30"/>
        <v>2</v>
      </c>
      <c r="Z2858" s="25" t="str">
        <f t="shared" si="331"/>
        <v>Saturday</v>
      </c>
      <c r="AA2858" s="25" t="str">
        <f t="shared" si="332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hidden="1" x14ac:dyDescent="0.25">
      <c r="A2859" s="25">
        <f t="shared" si="326"/>
        <v>2858</v>
      </c>
      <c r="B2859" s="25" t="s">
        <v>3591</v>
      </c>
      <c r="C2859" s="45">
        <v>45912</v>
      </c>
      <c r="D2859" s="45">
        <v>45918</v>
      </c>
      <c r="E2859" s="8">
        <v>82.6</v>
      </c>
      <c r="F2859" s="8">
        <f t="shared" si="327"/>
        <v>7268.7999999999993</v>
      </c>
      <c r="G2859" s="54">
        <f t="shared" si="328"/>
        <v>7268.7999999999993</v>
      </c>
      <c r="H2859" s="25">
        <v>740717</v>
      </c>
      <c r="I2859" s="25" t="s">
        <v>4139</v>
      </c>
      <c r="J2859" s="25">
        <v>1</v>
      </c>
      <c r="K2859" s="25">
        <v>1</v>
      </c>
      <c r="L2859" s="25">
        <f t="shared" si="329"/>
        <v>0</v>
      </c>
      <c r="M2859" s="25" t="s">
        <v>3668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3621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30"/>
        <v>2</v>
      </c>
      <c r="Z2859" s="25" t="str">
        <f t="shared" si="331"/>
        <v>Saturday</v>
      </c>
      <c r="AA2859" s="25" t="str">
        <f t="shared" si="332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hidden="1" x14ac:dyDescent="0.25">
      <c r="A2860" s="25">
        <f t="shared" si="326"/>
        <v>2859</v>
      </c>
      <c r="B2860" s="25" t="s">
        <v>3591</v>
      </c>
      <c r="C2860" s="45">
        <v>45912</v>
      </c>
      <c r="D2860" s="45">
        <v>45918</v>
      </c>
      <c r="E2860" s="8">
        <v>1</v>
      </c>
      <c r="F2860" s="8">
        <f t="shared" si="327"/>
        <v>88</v>
      </c>
      <c r="G2860" s="54">
        <f t="shared" si="328"/>
        <v>88</v>
      </c>
      <c r="H2860" s="25">
        <v>740809</v>
      </c>
      <c r="I2860" s="25" t="s">
        <v>4140</v>
      </c>
      <c r="J2860" s="25">
        <v>1</v>
      </c>
      <c r="K2860" s="25"/>
      <c r="L2860" s="25">
        <f t="shared" si="329"/>
        <v>1</v>
      </c>
      <c r="M2860" s="25"/>
      <c r="N2860" s="45"/>
      <c r="O2860" s="54"/>
      <c r="P2860" s="25" t="s">
        <v>3708</v>
      </c>
      <c r="Q2860" s="25"/>
      <c r="R2860" s="25"/>
      <c r="S2860" s="3">
        <v>4</v>
      </c>
      <c r="T2860" s="55" t="s">
        <v>3611</v>
      </c>
      <c r="U2860" s="25" t="s">
        <v>19</v>
      </c>
      <c r="V2860" s="25" t="str">
        <f>VLOOKUP(P2860,'Customer List'!B:C,2,)</f>
        <v>Unknown</v>
      </c>
      <c r="W2860" s="56" t="s">
        <v>3611</v>
      </c>
      <c r="X2860" s="45"/>
      <c r="Y2860" s="25" t="str">
        <f t="shared" si="330"/>
        <v/>
      </c>
      <c r="Z2860" s="25" t="str">
        <f t="shared" si="331"/>
        <v/>
      </c>
      <c r="AA2860" s="25" t="str">
        <f t="shared" si="332"/>
        <v/>
      </c>
      <c r="AB2860" s="25" t="str">
        <f>VLOOKUP(U2860,'Currency Sheet'!A:C,3,)</f>
        <v>DOLLAR</v>
      </c>
      <c r="AC2860" s="67" t="str">
        <f>VLOOKUP(P2860,'Customer List'!B:D,3,)</f>
        <v>Unknown</v>
      </c>
    </row>
    <row r="2861" spans="1:29" hidden="1" x14ac:dyDescent="0.25">
      <c r="A2861" s="25">
        <f t="shared" si="326"/>
        <v>2860</v>
      </c>
      <c r="B2861" s="25" t="s">
        <v>3591</v>
      </c>
      <c r="C2861" s="45">
        <v>45912</v>
      </c>
      <c r="D2861" s="45">
        <v>45918</v>
      </c>
      <c r="E2861" s="8">
        <v>205.8</v>
      </c>
      <c r="F2861" s="8">
        <f t="shared" si="327"/>
        <v>18110.400000000001</v>
      </c>
      <c r="G2861" s="54">
        <f t="shared" si="328"/>
        <v>18110.400000000001</v>
      </c>
      <c r="H2861" s="25">
        <v>741041</v>
      </c>
      <c r="I2861" s="25" t="s">
        <v>4141</v>
      </c>
      <c r="J2861" s="25">
        <v>1</v>
      </c>
      <c r="K2861" s="25">
        <v>1</v>
      </c>
      <c r="L2861" s="25">
        <f t="shared" si="329"/>
        <v>0</v>
      </c>
      <c r="M2861" s="25" t="s">
        <v>3668</v>
      </c>
      <c r="N2861" s="45">
        <v>45920</v>
      </c>
      <c r="O2861" s="54">
        <v>34177.5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30"/>
        <v>2</v>
      </c>
      <c r="Z2861" s="25" t="str">
        <f t="shared" si="331"/>
        <v>Saturday</v>
      </c>
      <c r="AA2861" s="25" t="str">
        <f t="shared" si="332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hidden="1" x14ac:dyDescent="0.25">
      <c r="A2862" s="25">
        <f t="shared" si="326"/>
        <v>2861</v>
      </c>
      <c r="B2862" s="25" t="s">
        <v>3591</v>
      </c>
      <c r="C2862" s="45">
        <v>45912</v>
      </c>
      <c r="D2862" s="45">
        <v>45918</v>
      </c>
      <c r="E2862" s="8">
        <v>41.3</v>
      </c>
      <c r="F2862" s="8">
        <f t="shared" si="327"/>
        <v>3634.3999999999996</v>
      </c>
      <c r="G2862" s="54">
        <f t="shared" si="328"/>
        <v>3634.3999999999996</v>
      </c>
      <c r="H2862" s="25">
        <v>741042</v>
      </c>
      <c r="I2862" s="25" t="s">
        <v>4142</v>
      </c>
      <c r="J2862" s="25">
        <v>1</v>
      </c>
      <c r="K2862" s="25">
        <v>1</v>
      </c>
      <c r="L2862" s="25">
        <f t="shared" si="329"/>
        <v>0</v>
      </c>
      <c r="M2862" s="25" t="s">
        <v>3668</v>
      </c>
      <c r="N2862" s="45">
        <v>45920</v>
      </c>
      <c r="O2862" s="54">
        <v>6858.75</v>
      </c>
      <c r="P2862" s="25" t="s">
        <v>1139</v>
      </c>
      <c r="Q2862" s="25">
        <v>58155921386</v>
      </c>
      <c r="R2862" s="25" t="s">
        <v>41</v>
      </c>
      <c r="S2862" s="3">
        <v>4</v>
      </c>
      <c r="T2862" s="55" t="s">
        <v>3621</v>
      </c>
      <c r="U2862" s="25" t="s">
        <v>19</v>
      </c>
      <c r="V2862" s="25" t="str">
        <f>VLOOKUP(P2862,'Customer List'!B:C,2,)</f>
        <v>Banglore</v>
      </c>
      <c r="W2862" s="56"/>
      <c r="X2862" s="45">
        <v>45922</v>
      </c>
      <c r="Y2862" s="25">
        <f t="shared" si="330"/>
        <v>2</v>
      </c>
      <c r="Z2862" s="25" t="str">
        <f t="shared" si="331"/>
        <v>Saturday</v>
      </c>
      <c r="AA2862" s="25" t="str">
        <f t="shared" si="332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hidden="1" x14ac:dyDescent="0.25">
      <c r="A2863" s="25">
        <f t="shared" si="326"/>
        <v>2862</v>
      </c>
      <c r="B2863" s="25" t="s">
        <v>3591</v>
      </c>
      <c r="C2863" s="45">
        <v>45912</v>
      </c>
      <c r="D2863" s="45">
        <v>45918</v>
      </c>
      <c r="E2863" s="8">
        <v>171.75</v>
      </c>
      <c r="F2863" s="8">
        <f t="shared" si="327"/>
        <v>15114</v>
      </c>
      <c r="G2863" s="54">
        <f t="shared" si="328"/>
        <v>15114</v>
      </c>
      <c r="H2863" s="25">
        <v>846102</v>
      </c>
      <c r="I2863" s="25" t="s">
        <v>4143</v>
      </c>
      <c r="J2863" s="25">
        <v>1</v>
      </c>
      <c r="K2863" s="25">
        <v>1</v>
      </c>
      <c r="L2863" s="25">
        <f t="shared" si="329"/>
        <v>0</v>
      </c>
      <c r="M2863" s="25" t="s">
        <v>3656</v>
      </c>
      <c r="N2863" s="45">
        <v>45920</v>
      </c>
      <c r="O2863" s="54">
        <v>24045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30"/>
        <v>2</v>
      </c>
      <c r="Z2863" s="25" t="str">
        <f t="shared" si="331"/>
        <v>Saturday</v>
      </c>
      <c r="AA2863" s="25" t="str">
        <f t="shared" si="332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hidden="1" x14ac:dyDescent="0.25">
      <c r="A2864" s="25">
        <f t="shared" si="326"/>
        <v>2863</v>
      </c>
      <c r="B2864" s="25" t="s">
        <v>3591</v>
      </c>
      <c r="C2864" s="45">
        <v>45912</v>
      </c>
      <c r="D2864" s="45">
        <v>45918</v>
      </c>
      <c r="E2864" s="8">
        <v>990</v>
      </c>
      <c r="F2864" s="8">
        <f t="shared" si="327"/>
        <v>87120</v>
      </c>
      <c r="G2864" s="54">
        <f t="shared" si="328"/>
        <v>174240</v>
      </c>
      <c r="H2864" s="25">
        <v>900007328</v>
      </c>
      <c r="I2864" s="25" t="s">
        <v>4233</v>
      </c>
      <c r="J2864" s="25">
        <v>2</v>
      </c>
      <c r="K2864" s="25">
        <v>2</v>
      </c>
      <c r="L2864" s="25">
        <f t="shared" si="329"/>
        <v>0</v>
      </c>
      <c r="M2864" s="25" t="s">
        <v>3652</v>
      </c>
      <c r="N2864" s="45">
        <v>45920</v>
      </c>
      <c r="O2864" s="54">
        <v>231660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30"/>
        <v>2</v>
      </c>
      <c r="Z2864" s="25" t="str">
        <f t="shared" si="331"/>
        <v>Saturday</v>
      </c>
      <c r="AA2864" s="25" t="str">
        <f t="shared" si="332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hidden="1" x14ac:dyDescent="0.25">
      <c r="A2865" s="25">
        <f t="shared" si="326"/>
        <v>2864</v>
      </c>
      <c r="B2865" s="25" t="s">
        <v>3591</v>
      </c>
      <c r="C2865" s="45">
        <v>45912</v>
      </c>
      <c r="D2865" s="45">
        <v>45918</v>
      </c>
      <c r="E2865" s="8">
        <v>1540</v>
      </c>
      <c r="F2865" s="8">
        <f t="shared" si="327"/>
        <v>135520</v>
      </c>
      <c r="G2865" s="54">
        <f t="shared" si="328"/>
        <v>271040</v>
      </c>
      <c r="H2865" s="25">
        <v>900007329</v>
      </c>
      <c r="I2865" s="25" t="s">
        <v>4234</v>
      </c>
      <c r="J2865" s="25">
        <v>2</v>
      </c>
      <c r="K2865" s="25">
        <v>2</v>
      </c>
      <c r="L2865" s="25">
        <f t="shared" si="329"/>
        <v>0</v>
      </c>
      <c r="M2865" s="25" t="s">
        <v>3652</v>
      </c>
      <c r="N2865" s="45">
        <v>45920</v>
      </c>
      <c r="O2865" s="54">
        <v>360360</v>
      </c>
      <c r="P2865" s="25" t="s">
        <v>3603</v>
      </c>
      <c r="Q2865" s="25">
        <v>58155928084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MADURAI</v>
      </c>
      <c r="W2865" s="56"/>
      <c r="X2865" s="45">
        <v>45922</v>
      </c>
      <c r="Y2865" s="25">
        <f t="shared" si="330"/>
        <v>2</v>
      </c>
      <c r="Z2865" s="25" t="str">
        <f t="shared" si="331"/>
        <v>Saturday</v>
      </c>
      <c r="AA2865" s="25" t="str">
        <f t="shared" si="332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hidden="1" x14ac:dyDescent="0.25">
      <c r="A2866" s="25">
        <f t="shared" si="326"/>
        <v>2865</v>
      </c>
      <c r="B2866" s="25" t="s">
        <v>3591</v>
      </c>
      <c r="C2866" s="45">
        <v>45912</v>
      </c>
      <c r="D2866" s="45">
        <v>45918</v>
      </c>
      <c r="E2866" s="8">
        <v>62.3</v>
      </c>
      <c r="F2866" s="8">
        <f t="shared" si="327"/>
        <v>5482.4</v>
      </c>
      <c r="G2866" s="54">
        <f t="shared" si="328"/>
        <v>5482.4</v>
      </c>
      <c r="H2866" s="25">
        <v>906113</v>
      </c>
      <c r="I2866" s="25" t="s">
        <v>4235</v>
      </c>
      <c r="J2866" s="25">
        <v>1</v>
      </c>
      <c r="K2866" s="25">
        <v>1</v>
      </c>
      <c r="L2866" s="25">
        <f t="shared" si="329"/>
        <v>0</v>
      </c>
      <c r="M2866" s="25" t="s">
        <v>3656</v>
      </c>
      <c r="N2866" s="45">
        <v>45920</v>
      </c>
      <c r="O2866" s="54">
        <v>9345</v>
      </c>
      <c r="P2866" s="25" t="s">
        <v>622</v>
      </c>
      <c r="Q2866" s="25">
        <v>58155918542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Hyderabad</v>
      </c>
      <c r="W2866" s="56"/>
      <c r="X2866" s="45">
        <v>45922</v>
      </c>
      <c r="Y2866" s="25">
        <f t="shared" si="330"/>
        <v>2</v>
      </c>
      <c r="Z2866" s="25" t="str">
        <f t="shared" si="331"/>
        <v>Saturday</v>
      </c>
      <c r="AA2866" s="25" t="str">
        <f t="shared" si="332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hidden="1" x14ac:dyDescent="0.25">
      <c r="A2867" s="25">
        <f t="shared" si="326"/>
        <v>2866</v>
      </c>
      <c r="B2867" s="25" t="s">
        <v>3591</v>
      </c>
      <c r="C2867" s="45">
        <v>45912</v>
      </c>
      <c r="D2867" s="45">
        <v>45918</v>
      </c>
      <c r="E2867" s="8">
        <v>152.6</v>
      </c>
      <c r="F2867" s="8">
        <f t="shared" si="327"/>
        <v>13428.8</v>
      </c>
      <c r="G2867" s="54">
        <f t="shared" si="328"/>
        <v>13428.8</v>
      </c>
      <c r="H2867" s="25">
        <v>921304</v>
      </c>
      <c r="I2867" s="25" t="s">
        <v>4236</v>
      </c>
      <c r="J2867" s="25">
        <v>1</v>
      </c>
      <c r="K2867" s="25">
        <v>1</v>
      </c>
      <c r="L2867" s="25">
        <f t="shared" si="329"/>
        <v>0</v>
      </c>
      <c r="M2867" s="25" t="s">
        <v>3666</v>
      </c>
      <c r="N2867" s="45">
        <v>45920</v>
      </c>
      <c r="O2867" s="54">
        <v>16559.28</v>
      </c>
      <c r="P2867" s="25" t="s">
        <v>277</v>
      </c>
      <c r="Q2867" s="25">
        <v>58155927303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30"/>
        <v>3</v>
      </c>
      <c r="Z2867" s="25" t="str">
        <f t="shared" si="331"/>
        <v>Saturday</v>
      </c>
      <c r="AA2867" s="25" t="str">
        <f t="shared" si="332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hidden="1" x14ac:dyDescent="0.25">
      <c r="A2868" s="25">
        <f t="shared" si="326"/>
        <v>2867</v>
      </c>
      <c r="B2868" s="25" t="s">
        <v>3591</v>
      </c>
      <c r="C2868" s="45">
        <v>45912</v>
      </c>
      <c r="D2868" s="45">
        <v>45918</v>
      </c>
      <c r="E2868" s="8">
        <v>88.9</v>
      </c>
      <c r="F2868" s="8">
        <f t="shared" si="327"/>
        <v>7823.2000000000007</v>
      </c>
      <c r="G2868" s="54">
        <f t="shared" si="328"/>
        <v>7823.2000000000007</v>
      </c>
      <c r="H2868" s="25">
        <v>926201</v>
      </c>
      <c r="I2868" s="25" t="s">
        <v>4237</v>
      </c>
      <c r="J2868" s="25">
        <v>1</v>
      </c>
      <c r="K2868" s="25">
        <v>1</v>
      </c>
      <c r="L2868" s="25">
        <f t="shared" si="329"/>
        <v>0</v>
      </c>
      <c r="M2868" s="25" t="s">
        <v>3666</v>
      </c>
      <c r="N2868" s="45">
        <v>45920</v>
      </c>
      <c r="O2868" s="54">
        <v>9646.92</v>
      </c>
      <c r="P2868" s="25" t="s">
        <v>277</v>
      </c>
      <c r="Q2868" s="25">
        <v>58155927303</v>
      </c>
      <c r="R2868" s="25" t="s">
        <v>41</v>
      </c>
      <c r="S2868" s="3" t="s">
        <v>300</v>
      </c>
      <c r="T2868" s="55"/>
      <c r="U2868" s="25" t="s">
        <v>19</v>
      </c>
      <c r="V2868" s="25" t="str">
        <f>VLOOKUP(P2868,'Customer List'!B:C,2,)</f>
        <v>Pune</v>
      </c>
      <c r="W2868" s="56"/>
      <c r="X2868" s="45">
        <v>45923</v>
      </c>
      <c r="Y2868" s="25">
        <f t="shared" si="330"/>
        <v>3</v>
      </c>
      <c r="Z2868" s="25" t="str">
        <f t="shared" si="331"/>
        <v>Saturday</v>
      </c>
      <c r="AA2868" s="25" t="str">
        <f t="shared" si="332"/>
        <v>Tuesday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hidden="1" x14ac:dyDescent="0.25">
      <c r="A2869" s="25">
        <f t="shared" ref="A2869:A2932" si="333">A2868+1</f>
        <v>2868</v>
      </c>
      <c r="B2869" s="25" t="s">
        <v>3612</v>
      </c>
      <c r="C2869" s="45">
        <v>45916</v>
      </c>
      <c r="D2869" s="45">
        <v>45919</v>
      </c>
      <c r="E2869" s="8">
        <v>0</v>
      </c>
      <c r="F2869" s="8">
        <f t="shared" ref="F2869:F2932" si="334">IF(AB2869="DOLLAR",E2869*88,E2869)</f>
        <v>0</v>
      </c>
      <c r="G2869" s="54">
        <f t="shared" ref="G2869:G2932" si="335">F2869*J2869</f>
        <v>0</v>
      </c>
      <c r="H2869" s="25" t="s">
        <v>3613</v>
      </c>
      <c r="I2869" s="25" t="s">
        <v>4238</v>
      </c>
      <c r="J2869" s="25">
        <v>1</v>
      </c>
      <c r="K2869" s="25">
        <v>1</v>
      </c>
      <c r="L2869" s="25">
        <f t="shared" ref="L2869:L2932" si="336">J2869-K2869</f>
        <v>0</v>
      </c>
      <c r="M2869" s="25" t="s">
        <v>3682</v>
      </c>
      <c r="N2869" s="45">
        <v>45920</v>
      </c>
      <c r="O2869" s="54">
        <v>0</v>
      </c>
      <c r="P2869" s="25" t="s">
        <v>3614</v>
      </c>
      <c r="Q2869" s="25">
        <v>58155918774</v>
      </c>
      <c r="R2869" s="25" t="s">
        <v>41</v>
      </c>
      <c r="S2869" s="3">
        <v>4</v>
      </c>
      <c r="T2869" s="55" t="s">
        <v>3620</v>
      </c>
      <c r="U2869" s="25" t="s">
        <v>3365</v>
      </c>
      <c r="V2869" s="25" t="str">
        <f>VLOOKUP(P2869,'Customer List'!B:C,2,)</f>
        <v>Mumbai</v>
      </c>
      <c r="W2869" s="56"/>
      <c r="X2869" s="45">
        <v>45922</v>
      </c>
      <c r="Y2869" s="25">
        <f t="shared" si="330"/>
        <v>2</v>
      </c>
      <c r="Z2869" s="25" t="str">
        <f t="shared" si="331"/>
        <v>Saturday</v>
      </c>
      <c r="AA2869" s="25" t="str">
        <f t="shared" si="332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hidden="1" x14ac:dyDescent="0.25">
      <c r="A2870" s="25">
        <f t="shared" si="333"/>
        <v>2869</v>
      </c>
      <c r="B2870" s="25">
        <v>178883</v>
      </c>
      <c r="C2870" s="45">
        <v>45915</v>
      </c>
      <c r="D2870" s="45">
        <v>45919</v>
      </c>
      <c r="E2870" s="8">
        <v>172</v>
      </c>
      <c r="F2870" s="8">
        <f t="shared" si="334"/>
        <v>15136</v>
      </c>
      <c r="G2870" s="54">
        <f t="shared" si="335"/>
        <v>15136</v>
      </c>
      <c r="H2870" s="25" t="s">
        <v>659</v>
      </c>
      <c r="I2870" s="25" t="s">
        <v>4144</v>
      </c>
      <c r="J2870" s="25">
        <v>1</v>
      </c>
      <c r="K2870" s="25">
        <v>1</v>
      </c>
      <c r="L2870" s="25">
        <f t="shared" si="336"/>
        <v>0</v>
      </c>
      <c r="M2870" s="25" t="s">
        <v>3662</v>
      </c>
      <c r="N2870" s="45">
        <v>45920</v>
      </c>
      <c r="O2870" s="54">
        <v>12642</v>
      </c>
      <c r="P2870" s="25" t="s">
        <v>3616</v>
      </c>
      <c r="Q2870" s="25">
        <v>58155922742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Kharagpur</v>
      </c>
      <c r="W2870" s="56"/>
      <c r="X2870" s="45">
        <v>45922</v>
      </c>
      <c r="Y2870" s="25">
        <f t="shared" ref="Y2870:Y2907" si="337">IF(X2870="", "", X2870-N2870)</f>
        <v>2</v>
      </c>
      <c r="Z2870" s="25" t="str">
        <f t="shared" ref="Z2870:Z2907" si="338">IF(N2870="", "", TEXT(N2870, "dddd"))</f>
        <v>Saturday</v>
      </c>
      <c r="AA2870" s="25" t="str">
        <f t="shared" ref="AA2870:AA2907" si="339">IF(X2870="", "", TEXT(X2870, "dddd"))</f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hidden="1" x14ac:dyDescent="0.25">
      <c r="A2871" s="25">
        <f t="shared" si="333"/>
        <v>2870</v>
      </c>
      <c r="B2871" s="25">
        <v>178883</v>
      </c>
      <c r="C2871" s="45">
        <v>45915</v>
      </c>
      <c r="D2871" s="45">
        <v>45919</v>
      </c>
      <c r="E2871" s="8">
        <v>903</v>
      </c>
      <c r="F2871" s="8">
        <f t="shared" si="334"/>
        <v>79464</v>
      </c>
      <c r="G2871" s="54">
        <f t="shared" si="335"/>
        <v>79464</v>
      </c>
      <c r="H2871" s="25" t="s">
        <v>2073</v>
      </c>
      <c r="I2871" s="25" t="s">
        <v>4151</v>
      </c>
      <c r="J2871" s="25">
        <v>1</v>
      </c>
      <c r="K2871" s="25">
        <v>1</v>
      </c>
      <c r="L2871" s="25">
        <f t="shared" si="336"/>
        <v>0</v>
      </c>
      <c r="M2871" s="25" t="s">
        <v>3658</v>
      </c>
      <c r="N2871" s="45">
        <v>45920</v>
      </c>
      <c r="O2871" s="54">
        <v>155011.5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37"/>
        <v>2</v>
      </c>
      <c r="Z2871" s="25" t="str">
        <f t="shared" si="338"/>
        <v>Saturday</v>
      </c>
      <c r="AA2871" s="25" t="str">
        <f t="shared" si="339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hidden="1" x14ac:dyDescent="0.25">
      <c r="A2872" s="25">
        <f t="shared" si="333"/>
        <v>2871</v>
      </c>
      <c r="B2872" s="25">
        <v>178883</v>
      </c>
      <c r="C2872" s="45">
        <v>45915</v>
      </c>
      <c r="D2872" s="45">
        <v>45919</v>
      </c>
      <c r="E2872" s="8">
        <v>1064</v>
      </c>
      <c r="F2872" s="8">
        <f t="shared" si="334"/>
        <v>93632</v>
      </c>
      <c r="G2872" s="54">
        <f t="shared" si="335"/>
        <v>93632</v>
      </c>
      <c r="H2872" s="25" t="s">
        <v>2074</v>
      </c>
      <c r="I2872" s="25" t="s">
        <v>4152</v>
      </c>
      <c r="J2872" s="25">
        <v>1</v>
      </c>
      <c r="K2872" s="25">
        <v>1</v>
      </c>
      <c r="L2872" s="25">
        <f t="shared" si="336"/>
        <v>0</v>
      </c>
      <c r="M2872" s="25" t="s">
        <v>3658</v>
      </c>
      <c r="N2872" s="45">
        <v>45920</v>
      </c>
      <c r="O2872" s="54">
        <v>166845</v>
      </c>
      <c r="P2872" s="25" t="s">
        <v>3617</v>
      </c>
      <c r="Q2872" s="25">
        <v>58155922370</v>
      </c>
      <c r="R2872" s="25" t="s">
        <v>41</v>
      </c>
      <c r="S2872" s="3">
        <v>4</v>
      </c>
      <c r="T2872" s="55"/>
      <c r="U2872" s="25" t="s">
        <v>424</v>
      </c>
      <c r="V2872" s="25" t="str">
        <f>VLOOKUP(P2872,'Customer List'!B:C,2,)</f>
        <v>NAGPUR</v>
      </c>
      <c r="W2872" s="56"/>
      <c r="X2872" s="45">
        <v>45922</v>
      </c>
      <c r="Y2872" s="25">
        <f t="shared" si="337"/>
        <v>2</v>
      </c>
      <c r="Z2872" s="25" t="str">
        <f t="shared" si="338"/>
        <v>Saturday</v>
      </c>
      <c r="AA2872" s="25" t="str">
        <f t="shared" si="339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hidden="1" x14ac:dyDescent="0.25">
      <c r="A2873" s="25">
        <f t="shared" si="333"/>
        <v>2872</v>
      </c>
      <c r="B2873" s="25">
        <v>178883</v>
      </c>
      <c r="C2873" s="45">
        <v>45915</v>
      </c>
      <c r="D2873" s="45">
        <v>45919</v>
      </c>
      <c r="E2873" s="8">
        <v>3288</v>
      </c>
      <c r="F2873" s="8">
        <f t="shared" si="334"/>
        <v>289344</v>
      </c>
      <c r="G2873" s="54">
        <f t="shared" si="335"/>
        <v>289344</v>
      </c>
      <c r="H2873" s="25" t="s">
        <v>3615</v>
      </c>
      <c r="I2873" s="25" t="s">
        <v>4239</v>
      </c>
      <c r="J2873" s="25">
        <v>1</v>
      </c>
      <c r="K2873" s="25"/>
      <c r="L2873" s="25">
        <f t="shared" si="336"/>
        <v>1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424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37"/>
        <v/>
      </c>
      <c r="Z2873" s="25" t="str">
        <f t="shared" si="338"/>
        <v/>
      </c>
      <c r="AA2873" s="25" t="str">
        <f t="shared" si="339"/>
        <v/>
      </c>
      <c r="AB2873" s="25" t="str">
        <f>VLOOKUP(U2873,'Currency Sheet'!A:C,3,)</f>
        <v>DOLLAR</v>
      </c>
      <c r="AC2873" s="67" t="str">
        <f>VLOOKUP(P2873,'Customer List'!B:D,3,)</f>
        <v>STOCK</v>
      </c>
    </row>
    <row r="2874" spans="1:29" hidden="1" x14ac:dyDescent="0.25">
      <c r="A2874" s="25">
        <f t="shared" si="333"/>
        <v>2873</v>
      </c>
      <c r="B2874" s="25" t="s">
        <v>3623</v>
      </c>
      <c r="C2874" s="45">
        <v>45915</v>
      </c>
      <c r="D2874" s="45">
        <v>45922</v>
      </c>
      <c r="E2874" s="8">
        <v>2249</v>
      </c>
      <c r="F2874" s="8">
        <f t="shared" si="334"/>
        <v>197912</v>
      </c>
      <c r="G2874" s="54">
        <f t="shared" si="335"/>
        <v>197912</v>
      </c>
      <c r="H2874" s="25" t="s">
        <v>3624</v>
      </c>
      <c r="I2874" s="25" t="s">
        <v>4240</v>
      </c>
      <c r="J2874" s="25">
        <v>1</v>
      </c>
      <c r="K2874" s="25">
        <v>1</v>
      </c>
      <c r="L2874" s="25">
        <f t="shared" si="336"/>
        <v>0</v>
      </c>
      <c r="M2874" s="25" t="s">
        <v>3627</v>
      </c>
      <c r="N2874" s="45">
        <v>45920</v>
      </c>
      <c r="O2874" s="54">
        <v>393750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/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37"/>
        <v>2</v>
      </c>
      <c r="Z2874" s="25" t="str">
        <f t="shared" si="338"/>
        <v>Saturday</v>
      </c>
      <c r="AA2874" s="25" t="str">
        <f t="shared" si="339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hidden="1" x14ac:dyDescent="0.25">
      <c r="A2875" s="25">
        <f t="shared" si="333"/>
        <v>2874</v>
      </c>
      <c r="B2875" s="25" t="s">
        <v>3623</v>
      </c>
      <c r="C2875" s="45">
        <v>45915</v>
      </c>
      <c r="D2875" s="45">
        <v>45922</v>
      </c>
      <c r="E2875" s="8">
        <v>1</v>
      </c>
      <c r="F2875" s="8">
        <f t="shared" si="334"/>
        <v>88</v>
      </c>
      <c r="G2875" s="54">
        <f t="shared" si="335"/>
        <v>88</v>
      </c>
      <c r="H2875" s="25" t="s">
        <v>3625</v>
      </c>
      <c r="I2875" s="25" t="s">
        <v>4241</v>
      </c>
      <c r="J2875" s="25">
        <v>1</v>
      </c>
      <c r="K2875" s="25">
        <v>1</v>
      </c>
      <c r="L2875" s="25">
        <f t="shared" si="336"/>
        <v>0</v>
      </c>
      <c r="M2875" s="25" t="s">
        <v>3627</v>
      </c>
      <c r="N2875" s="45">
        <v>45920</v>
      </c>
      <c r="O2875" s="54">
        <v>0</v>
      </c>
      <c r="P2875" s="25" t="s">
        <v>371</v>
      </c>
      <c r="Q2875" s="25">
        <v>58155939203</v>
      </c>
      <c r="R2875" s="25" t="s">
        <v>41</v>
      </c>
      <c r="S2875" s="3">
        <v>-80</v>
      </c>
      <c r="T2875" s="55" t="s">
        <v>3628</v>
      </c>
      <c r="U2875" s="25" t="s">
        <v>3601</v>
      </c>
      <c r="V2875" s="25" t="str">
        <f>VLOOKUP(P2875,'Customer List'!B:C,2,)</f>
        <v>Gujrat</v>
      </c>
      <c r="W2875" s="56"/>
      <c r="X2875" s="45">
        <v>45922</v>
      </c>
      <c r="Y2875" s="25">
        <f t="shared" si="337"/>
        <v>2</v>
      </c>
      <c r="Z2875" s="25" t="str">
        <f t="shared" si="338"/>
        <v>Saturday</v>
      </c>
      <c r="AA2875" s="25" t="str">
        <f t="shared" si="339"/>
        <v>Monday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hidden="1" x14ac:dyDescent="0.25">
      <c r="A2876" s="25">
        <f t="shared" si="333"/>
        <v>2875</v>
      </c>
      <c r="B2876" s="25" t="s">
        <v>3689</v>
      </c>
      <c r="C2876" s="45">
        <v>45917</v>
      </c>
      <c r="D2876" s="45">
        <v>45922</v>
      </c>
      <c r="E2876" s="8">
        <v>11860.25</v>
      </c>
      <c r="F2876" s="8">
        <f t="shared" si="334"/>
        <v>11860.25</v>
      </c>
      <c r="G2876" s="54">
        <f t="shared" si="335"/>
        <v>23720.5</v>
      </c>
      <c r="H2876" s="25">
        <v>100575</v>
      </c>
      <c r="I2876" s="25" t="s">
        <v>4749</v>
      </c>
      <c r="J2876" s="25">
        <v>2</v>
      </c>
      <c r="K2876" s="25"/>
      <c r="L2876" s="25">
        <f t="shared" si="336"/>
        <v>2</v>
      </c>
      <c r="M2876" s="25"/>
      <c r="N2876" s="45"/>
      <c r="O2876" s="54"/>
      <c r="P2876" s="25" t="s">
        <v>1149</v>
      </c>
      <c r="Q2876" s="25"/>
      <c r="R2876" s="25"/>
      <c r="S2876" s="3">
        <v>4</v>
      </c>
      <c r="T2876" s="55"/>
      <c r="U2876" s="25" t="s">
        <v>2091</v>
      </c>
      <c r="V2876" s="25" t="str">
        <f>VLOOKUP(P2876,'Customer List'!B:C,2,)</f>
        <v>STOCK</v>
      </c>
      <c r="W2876" s="56" t="s">
        <v>1149</v>
      </c>
      <c r="X2876" s="45"/>
      <c r="Y2876" s="25" t="str">
        <f t="shared" si="337"/>
        <v/>
      </c>
      <c r="Z2876" s="25" t="str">
        <f t="shared" si="338"/>
        <v/>
      </c>
      <c r="AA2876" s="25" t="str">
        <f t="shared" si="339"/>
        <v/>
      </c>
      <c r="AB2876" s="25" t="str">
        <f>VLOOKUP(U2876,'Currency Sheet'!A:C,3,)</f>
        <v>INR</v>
      </c>
      <c r="AC2876" s="67" t="str">
        <f>VLOOKUP(P2876,'Customer List'!B:D,3,)</f>
        <v>STOCK</v>
      </c>
    </row>
    <row r="2877" spans="1:29" hidden="1" x14ac:dyDescent="0.25">
      <c r="A2877" s="25">
        <f t="shared" si="333"/>
        <v>2876</v>
      </c>
      <c r="B2877" s="25" t="s">
        <v>3689</v>
      </c>
      <c r="C2877" s="45">
        <v>45917</v>
      </c>
      <c r="D2877" s="45">
        <v>45922</v>
      </c>
      <c r="E2877" s="8">
        <v>51562.5</v>
      </c>
      <c r="F2877" s="8">
        <f t="shared" si="334"/>
        <v>51562.5</v>
      </c>
      <c r="G2877" s="54">
        <f t="shared" si="335"/>
        <v>51562.5</v>
      </c>
      <c r="H2877" s="25">
        <v>162517</v>
      </c>
      <c r="I2877" s="25"/>
      <c r="J2877" s="25">
        <v>1</v>
      </c>
      <c r="K2877" s="25">
        <v>1</v>
      </c>
      <c r="L2877" s="25">
        <f t="shared" si="336"/>
        <v>0</v>
      </c>
      <c r="M2877" s="25" t="s">
        <v>3700</v>
      </c>
      <c r="N2877" s="45">
        <v>45923</v>
      </c>
      <c r="O2877" s="54">
        <v>61875</v>
      </c>
      <c r="P2877" s="25" t="s">
        <v>3701</v>
      </c>
      <c r="Q2877" s="25" t="s">
        <v>2078</v>
      </c>
      <c r="R2877" s="25" t="s">
        <v>849</v>
      </c>
      <c r="S2877" s="3" t="s">
        <v>300</v>
      </c>
      <c r="T2877" s="55"/>
      <c r="U2877" s="25" t="s">
        <v>2091</v>
      </c>
      <c r="V2877" s="25" t="e">
        <f>VLOOKUP(P2877,'Customer List'!B:C,2,)</f>
        <v>#N/A</v>
      </c>
      <c r="W2877" s="56"/>
      <c r="X2877" s="45"/>
      <c r="Y2877" s="25" t="str">
        <f t="shared" si="337"/>
        <v/>
      </c>
      <c r="Z2877" s="25" t="str">
        <f t="shared" si="338"/>
        <v>Tuesday</v>
      </c>
      <c r="AA2877" s="25" t="str">
        <f t="shared" si="339"/>
        <v/>
      </c>
      <c r="AB2877" s="25" t="str">
        <f>VLOOKUP(U2877,'Currency Sheet'!A:C,3,)</f>
        <v>INR</v>
      </c>
      <c r="AC2877" s="67" t="e">
        <f>VLOOKUP(P2877,'Customer List'!B:D,3,)</f>
        <v>#N/A</v>
      </c>
    </row>
    <row r="2878" spans="1:29" hidden="1" x14ac:dyDescent="0.25">
      <c r="A2878" s="25">
        <f t="shared" si="333"/>
        <v>2877</v>
      </c>
      <c r="B2878" s="25" t="s">
        <v>3690</v>
      </c>
      <c r="C2878" s="45">
        <v>45918</v>
      </c>
      <c r="D2878" s="45">
        <v>45923</v>
      </c>
      <c r="E2878" s="8">
        <v>850</v>
      </c>
      <c r="F2878" s="8">
        <f t="shared" si="334"/>
        <v>74800</v>
      </c>
      <c r="G2878" s="54">
        <f t="shared" si="335"/>
        <v>74800</v>
      </c>
      <c r="H2878" s="25" t="s">
        <v>3692</v>
      </c>
      <c r="I2878" s="25"/>
      <c r="J2878" s="25">
        <v>1</v>
      </c>
      <c r="K2878" s="25">
        <v>1</v>
      </c>
      <c r="L2878" s="25">
        <f t="shared" si="336"/>
        <v>0</v>
      </c>
      <c r="M2878" s="25"/>
      <c r="N2878" s="45">
        <v>45923</v>
      </c>
      <c r="O2878" s="54"/>
      <c r="P2878" s="25" t="s">
        <v>3693</v>
      </c>
      <c r="Q2878" s="25">
        <v>58156038765</v>
      </c>
      <c r="R2878" s="25" t="s">
        <v>41</v>
      </c>
      <c r="S2878" s="3">
        <v>-20</v>
      </c>
      <c r="T2878" s="55"/>
      <c r="U2878" s="25" t="s">
        <v>521</v>
      </c>
      <c r="V2878" s="25" t="str">
        <f>VLOOKUP(P2878,'Customer List'!B:C,2,)</f>
        <v>Chennai</v>
      </c>
      <c r="W2878" s="56"/>
      <c r="X2878" s="45">
        <v>45924</v>
      </c>
      <c r="Y2878" s="25">
        <f t="shared" si="337"/>
        <v>1</v>
      </c>
      <c r="Z2878" s="25" t="str">
        <f t="shared" si="338"/>
        <v>Tuesday</v>
      </c>
      <c r="AA2878" s="25" t="str">
        <f t="shared" si="339"/>
        <v>Wednesday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hidden="1" x14ac:dyDescent="0.25">
      <c r="A2879" s="25">
        <f t="shared" si="333"/>
        <v>2878</v>
      </c>
      <c r="B2879" s="25" t="s">
        <v>3691</v>
      </c>
      <c r="C2879" s="45">
        <v>45918</v>
      </c>
      <c r="D2879" s="45">
        <v>45923</v>
      </c>
      <c r="E2879" s="8">
        <v>238.8</v>
      </c>
      <c r="F2879" s="8">
        <f t="shared" si="334"/>
        <v>21014.400000000001</v>
      </c>
      <c r="G2879" s="54">
        <f t="shared" si="335"/>
        <v>21014.400000000001</v>
      </c>
      <c r="H2879" s="25" t="s">
        <v>3694</v>
      </c>
      <c r="I2879" s="25"/>
      <c r="J2879" s="25">
        <v>1</v>
      </c>
      <c r="K2879" s="25">
        <v>1</v>
      </c>
      <c r="L2879" s="25">
        <f t="shared" si="336"/>
        <v>0</v>
      </c>
      <c r="M2879" s="25"/>
      <c r="N2879" s="45">
        <v>45934</v>
      </c>
      <c r="O2879" s="54"/>
      <c r="P2879" s="25" t="s">
        <v>1098</v>
      </c>
      <c r="Q2879" s="25" t="s">
        <v>4754</v>
      </c>
      <c r="R2879" s="25" t="s">
        <v>41</v>
      </c>
      <c r="S2879" s="3">
        <v>-20</v>
      </c>
      <c r="T2879" s="55"/>
      <c r="U2879" s="25" t="s">
        <v>521</v>
      </c>
      <c r="V2879" s="25" t="str">
        <f>VLOOKUP(P2879,'Customer List'!B:C,2,)</f>
        <v>Punjab</v>
      </c>
      <c r="W2879" s="56" t="s">
        <v>3711</v>
      </c>
      <c r="X2879" s="45">
        <v>45936</v>
      </c>
      <c r="Y2879" s="25">
        <f t="shared" si="337"/>
        <v>2</v>
      </c>
      <c r="Z2879" s="25" t="str">
        <f t="shared" si="338"/>
        <v>Saturday</v>
      </c>
      <c r="AA2879" s="25" t="str">
        <f t="shared" si="339"/>
        <v>Monday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hidden="1" x14ac:dyDescent="0.25">
      <c r="A2880" s="25">
        <f t="shared" si="333"/>
        <v>2879</v>
      </c>
      <c r="B2880" s="25" t="s">
        <v>3698</v>
      </c>
      <c r="C2880" s="45">
        <v>45919</v>
      </c>
      <c r="D2880" s="45">
        <v>45923</v>
      </c>
      <c r="E2880" s="8">
        <v>2806.8</v>
      </c>
      <c r="F2880" s="8">
        <f t="shared" si="334"/>
        <v>246998.40000000002</v>
      </c>
      <c r="G2880" s="54">
        <f t="shared" si="335"/>
        <v>246998.40000000002</v>
      </c>
      <c r="H2880" s="25" t="s">
        <v>2074</v>
      </c>
      <c r="I2880" s="25" t="s">
        <v>4152</v>
      </c>
      <c r="J2880" s="25">
        <v>1</v>
      </c>
      <c r="K2880" s="25">
        <v>1</v>
      </c>
      <c r="L2880" s="25">
        <f t="shared" si="336"/>
        <v>0</v>
      </c>
      <c r="M2880" s="25"/>
      <c r="N2880" s="45">
        <v>45923</v>
      </c>
      <c r="O2880" s="54"/>
      <c r="P2880" s="25" t="s">
        <v>2053</v>
      </c>
      <c r="Q2880" s="25">
        <v>58156039233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45924</v>
      </c>
      <c r="Y2880" s="25">
        <f t="shared" si="337"/>
        <v>1</v>
      </c>
      <c r="Z2880" s="25" t="str">
        <f t="shared" si="338"/>
        <v>Tuesday</v>
      </c>
      <c r="AA2880" s="25" t="str">
        <f t="shared" si="339"/>
        <v>Wednesday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hidden="1" x14ac:dyDescent="0.25">
      <c r="A2881" s="25">
        <f t="shared" si="333"/>
        <v>2880</v>
      </c>
      <c r="B2881" s="25" t="s">
        <v>3698</v>
      </c>
      <c r="C2881" s="45">
        <v>45919</v>
      </c>
      <c r="D2881" s="45">
        <v>45923</v>
      </c>
      <c r="E2881" s="8">
        <v>1108</v>
      </c>
      <c r="F2881" s="8">
        <f t="shared" si="334"/>
        <v>97504</v>
      </c>
      <c r="G2881" s="54">
        <f t="shared" si="335"/>
        <v>97504</v>
      </c>
      <c r="H2881" s="25" t="s">
        <v>2074</v>
      </c>
      <c r="I2881" s="25" t="s">
        <v>4152</v>
      </c>
      <c r="J2881" s="25">
        <v>1</v>
      </c>
      <c r="K2881" s="25">
        <v>1</v>
      </c>
      <c r="L2881" s="25">
        <f t="shared" si="336"/>
        <v>0</v>
      </c>
      <c r="M2881" s="25" t="s">
        <v>3726</v>
      </c>
      <c r="N2881" s="45">
        <v>45924</v>
      </c>
      <c r="O2881" s="54">
        <v>177514</v>
      </c>
      <c r="P2881" s="25" t="s">
        <v>3697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37"/>
        <v>1</v>
      </c>
      <c r="Z2881" s="25" t="str">
        <f t="shared" si="338"/>
        <v>Wednesday</v>
      </c>
      <c r="AA2881" s="25" t="str">
        <f t="shared" si="339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hidden="1" x14ac:dyDescent="0.25">
      <c r="A2882" s="25">
        <f t="shared" si="333"/>
        <v>2881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334"/>
        <v>177144</v>
      </c>
      <c r="G2882" s="54">
        <f t="shared" si="335"/>
        <v>177144</v>
      </c>
      <c r="H2882" s="25" t="s">
        <v>3695</v>
      </c>
      <c r="I2882" s="25" t="s">
        <v>4242</v>
      </c>
      <c r="J2882" s="25">
        <v>1</v>
      </c>
      <c r="K2882" s="25">
        <v>1</v>
      </c>
      <c r="L2882" s="25">
        <f t="shared" si="336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37"/>
        <v>2</v>
      </c>
      <c r="Z2882" s="25" t="str">
        <f t="shared" si="338"/>
        <v>Tuesday</v>
      </c>
      <c r="AA2882" s="25" t="str">
        <f t="shared" si="339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hidden="1" x14ac:dyDescent="0.25">
      <c r="A2883" s="25">
        <f t="shared" si="333"/>
        <v>2882</v>
      </c>
      <c r="B2883" s="25" t="s">
        <v>3698</v>
      </c>
      <c r="C2883" s="45">
        <v>45919</v>
      </c>
      <c r="D2883" s="45">
        <v>45923</v>
      </c>
      <c r="E2883" s="8">
        <v>2013</v>
      </c>
      <c r="F2883" s="8">
        <f t="shared" si="334"/>
        <v>177144</v>
      </c>
      <c r="G2883" s="54">
        <f t="shared" si="335"/>
        <v>177144</v>
      </c>
      <c r="H2883" s="25" t="s">
        <v>3696</v>
      </c>
      <c r="I2883" s="25" t="s">
        <v>4243</v>
      </c>
      <c r="J2883" s="25">
        <v>1</v>
      </c>
      <c r="K2883" s="25">
        <v>1</v>
      </c>
      <c r="L2883" s="25">
        <f t="shared" si="336"/>
        <v>0</v>
      </c>
      <c r="M2883" s="25"/>
      <c r="N2883" s="45">
        <v>45923</v>
      </c>
      <c r="O2883" s="54"/>
      <c r="P2883" s="25" t="s">
        <v>166</v>
      </c>
      <c r="Q2883" s="25">
        <v>58156038916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Lucknow</v>
      </c>
      <c r="W2883" s="56"/>
      <c r="X2883" s="45">
        <v>45925</v>
      </c>
      <c r="Y2883" s="25">
        <f t="shared" si="337"/>
        <v>2</v>
      </c>
      <c r="Z2883" s="25" t="str">
        <f t="shared" si="338"/>
        <v>Tuesday</v>
      </c>
      <c r="AA2883" s="25" t="str">
        <f t="shared" si="339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hidden="1" x14ac:dyDescent="0.25">
      <c r="A2884" s="25">
        <f t="shared" si="333"/>
        <v>2883</v>
      </c>
      <c r="B2884" s="25" t="s">
        <v>3698</v>
      </c>
      <c r="C2884" s="45">
        <v>45919</v>
      </c>
      <c r="D2884" s="45">
        <v>45923</v>
      </c>
      <c r="E2884" s="8">
        <v>96.8</v>
      </c>
      <c r="F2884" s="8">
        <f t="shared" si="334"/>
        <v>8518.4</v>
      </c>
      <c r="G2884" s="54">
        <f t="shared" si="335"/>
        <v>8518.4</v>
      </c>
      <c r="H2884" s="25" t="s">
        <v>935</v>
      </c>
      <c r="I2884" s="25" t="s">
        <v>4147</v>
      </c>
      <c r="J2884" s="25">
        <v>1</v>
      </c>
      <c r="K2884" s="25">
        <v>1</v>
      </c>
      <c r="L2884" s="25">
        <f t="shared" si="336"/>
        <v>0</v>
      </c>
      <c r="M2884" s="25" t="s">
        <v>3726</v>
      </c>
      <c r="N2884" s="45">
        <v>45924</v>
      </c>
      <c r="O2884" s="54">
        <v>8452.5</v>
      </c>
      <c r="P2884" s="25" t="s">
        <v>3697</v>
      </c>
      <c r="Q2884" s="25">
        <v>58156097705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BANGLORE</v>
      </c>
      <c r="W2884" s="56"/>
      <c r="X2884" s="45">
        <v>45925</v>
      </c>
      <c r="Y2884" s="25">
        <f t="shared" si="337"/>
        <v>1</v>
      </c>
      <c r="Z2884" s="25" t="str">
        <f t="shared" si="338"/>
        <v>Wednesday</v>
      </c>
      <c r="AA2884" s="25" t="str">
        <f t="shared" si="339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hidden="1" x14ac:dyDescent="0.25">
      <c r="A2885" s="25">
        <f t="shared" si="333"/>
        <v>2884</v>
      </c>
      <c r="B2885" s="25" t="s">
        <v>3712</v>
      </c>
      <c r="C2885" s="45">
        <v>45923</v>
      </c>
      <c r="D2885" s="45">
        <v>45924</v>
      </c>
      <c r="E2885" s="8">
        <v>191.57</v>
      </c>
      <c r="F2885" s="8">
        <f t="shared" si="334"/>
        <v>16858.16</v>
      </c>
      <c r="G2885" s="54">
        <f t="shared" si="335"/>
        <v>16858.16</v>
      </c>
      <c r="H2885" s="25" t="s">
        <v>3713</v>
      </c>
      <c r="I2885" s="25" t="s">
        <v>4244</v>
      </c>
      <c r="J2885" s="25">
        <v>1</v>
      </c>
      <c r="K2885" s="25">
        <v>1</v>
      </c>
      <c r="L2885" s="25">
        <f t="shared" si="336"/>
        <v>0</v>
      </c>
      <c r="M2885" s="25"/>
      <c r="N2885" s="45">
        <v>45927</v>
      </c>
      <c r="O2885" s="54"/>
      <c r="P2885" s="25" t="s">
        <v>1034</v>
      </c>
      <c r="Q2885" s="25">
        <v>58156228885</v>
      </c>
      <c r="R2885" s="25" t="s">
        <v>41</v>
      </c>
      <c r="S2885" s="3">
        <v>-20</v>
      </c>
      <c r="T2885" s="55"/>
      <c r="U2885" s="25" t="s">
        <v>321</v>
      </c>
      <c r="V2885" s="25" t="str">
        <f>VLOOKUP(P2885,'Customer List'!B:C,2,)</f>
        <v>Kerala</v>
      </c>
      <c r="W2885" s="56"/>
      <c r="X2885" s="45">
        <v>45930</v>
      </c>
      <c r="Y2885" s="25">
        <f t="shared" si="337"/>
        <v>3</v>
      </c>
      <c r="Z2885" s="25" t="str">
        <f t="shared" si="338"/>
        <v>Saturday</v>
      </c>
      <c r="AA2885" s="25" t="str">
        <f t="shared" si="339"/>
        <v>Tuesday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hidden="1" x14ac:dyDescent="0.25">
      <c r="A2886" s="25">
        <f t="shared" si="333"/>
        <v>2885</v>
      </c>
      <c r="B2886" s="25" t="s">
        <v>3712</v>
      </c>
      <c r="C2886" s="45">
        <v>45923</v>
      </c>
      <c r="D2886" s="45">
        <v>45924</v>
      </c>
      <c r="E2886" s="8">
        <v>382</v>
      </c>
      <c r="F2886" s="8">
        <f t="shared" si="334"/>
        <v>33616</v>
      </c>
      <c r="G2886" s="54">
        <f t="shared" si="335"/>
        <v>33616</v>
      </c>
      <c r="H2886" s="25" t="s">
        <v>3714</v>
      </c>
      <c r="I2886" s="25" t="s">
        <v>4245</v>
      </c>
      <c r="J2886" s="25">
        <v>1</v>
      </c>
      <c r="K2886" s="25">
        <v>1</v>
      </c>
      <c r="L2886" s="25">
        <f t="shared" si="336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37"/>
        <v/>
      </c>
      <c r="Z2886" s="25" t="str">
        <f t="shared" si="338"/>
        <v>Friday</v>
      </c>
      <c r="AA2886" s="25" t="str">
        <f t="shared" si="339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hidden="1" x14ac:dyDescent="0.25">
      <c r="A2887" s="25">
        <f t="shared" si="333"/>
        <v>2886</v>
      </c>
      <c r="B2887" s="25" t="s">
        <v>3712</v>
      </c>
      <c r="C2887" s="45">
        <v>45923</v>
      </c>
      <c r="D2887" s="45">
        <v>45924</v>
      </c>
      <c r="E2887" s="8">
        <v>188</v>
      </c>
      <c r="F2887" s="8">
        <f t="shared" si="334"/>
        <v>16544</v>
      </c>
      <c r="G2887" s="54">
        <f t="shared" si="335"/>
        <v>16544</v>
      </c>
      <c r="H2887" s="25" t="s">
        <v>373</v>
      </c>
      <c r="I2887" s="25" t="s">
        <v>4149</v>
      </c>
      <c r="J2887" s="25">
        <v>1</v>
      </c>
      <c r="K2887" s="25">
        <v>1</v>
      </c>
      <c r="L2887" s="25">
        <f t="shared" si="336"/>
        <v>0</v>
      </c>
      <c r="M2887" s="25"/>
      <c r="N2887" s="45">
        <v>45933</v>
      </c>
      <c r="O2887" s="54"/>
      <c r="P2887" s="25" t="s">
        <v>31</v>
      </c>
      <c r="Q2887" s="25" t="s">
        <v>2078</v>
      </c>
      <c r="R2887" s="25" t="s">
        <v>849</v>
      </c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606</v>
      </c>
      <c r="X2887" s="45"/>
      <c r="Y2887" s="25" t="str">
        <f t="shared" si="337"/>
        <v/>
      </c>
      <c r="Z2887" s="25" t="str">
        <f t="shared" si="338"/>
        <v>Friday</v>
      </c>
      <c r="AA2887" s="25" t="str">
        <f t="shared" si="339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hidden="1" x14ac:dyDescent="0.25">
      <c r="A2888" s="25">
        <f t="shared" si="333"/>
        <v>2887</v>
      </c>
      <c r="B2888" s="25" t="s">
        <v>3712</v>
      </c>
      <c r="C2888" s="45">
        <v>45923</v>
      </c>
      <c r="D2888" s="45">
        <v>45924</v>
      </c>
      <c r="E2888" s="8">
        <v>374</v>
      </c>
      <c r="F2888" s="8">
        <f t="shared" si="334"/>
        <v>32912</v>
      </c>
      <c r="G2888" s="54">
        <f t="shared" si="335"/>
        <v>32912</v>
      </c>
      <c r="H2888" s="25" t="s">
        <v>3715</v>
      </c>
      <c r="I2888" s="25" t="s">
        <v>4246</v>
      </c>
      <c r="J2888" s="25">
        <v>1</v>
      </c>
      <c r="K2888" s="25">
        <v>1</v>
      </c>
      <c r="L2888" s="25">
        <f t="shared" si="336"/>
        <v>0</v>
      </c>
      <c r="M2888" s="25"/>
      <c r="N2888" s="45">
        <v>45927</v>
      </c>
      <c r="O2888" s="54"/>
      <c r="P2888" s="25" t="s">
        <v>277</v>
      </c>
      <c r="Q2888" s="25">
        <v>58156228815</v>
      </c>
      <c r="R2888" s="25" t="s">
        <v>41</v>
      </c>
      <c r="S2888" s="3">
        <v>-20</v>
      </c>
      <c r="T2888" s="55"/>
      <c r="U2888" s="25" t="s">
        <v>321</v>
      </c>
      <c r="V2888" s="25" t="str">
        <f>VLOOKUP(P2888,'Customer List'!B:C,2,)</f>
        <v>Pune</v>
      </c>
      <c r="W2888" s="56"/>
      <c r="X2888" s="45">
        <v>45929</v>
      </c>
      <c r="Y2888" s="25">
        <f t="shared" si="337"/>
        <v>2</v>
      </c>
      <c r="Z2888" s="25" t="str">
        <f t="shared" si="338"/>
        <v>Saturday</v>
      </c>
      <c r="AA2888" s="25" t="str">
        <f t="shared" si="339"/>
        <v>Monday</v>
      </c>
      <c r="AB2888" s="25" t="str">
        <f>VLOOKUP(U2888,'Currency Sheet'!A:C,3,)</f>
        <v>DOLLAR</v>
      </c>
      <c r="AC2888" s="67" t="str">
        <f>VLOOKUP(P2888,'Customer List'!B:D,3,)</f>
        <v>OutStation</v>
      </c>
    </row>
    <row r="2889" spans="1:29" hidden="1" x14ac:dyDescent="0.25">
      <c r="A2889" s="25">
        <f t="shared" si="333"/>
        <v>2888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334"/>
        <v>13464</v>
      </c>
      <c r="G2889" s="54">
        <f t="shared" si="335"/>
        <v>13464</v>
      </c>
      <c r="H2889" s="25" t="s">
        <v>3716</v>
      </c>
      <c r="I2889" s="25" t="s">
        <v>4247</v>
      </c>
      <c r="J2889" s="25">
        <v>1</v>
      </c>
      <c r="K2889" s="25">
        <v>1</v>
      </c>
      <c r="L2889" s="25">
        <f t="shared" si="336"/>
        <v>0</v>
      </c>
      <c r="M2889" s="25"/>
      <c r="N2889" s="45">
        <v>45938</v>
      </c>
      <c r="O2889" s="54"/>
      <c r="P2889" s="25" t="s">
        <v>255</v>
      </c>
      <c r="Q2889" s="25" t="s">
        <v>637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3751</v>
      </c>
      <c r="X2889" s="45"/>
      <c r="Y2889" s="25" t="str">
        <f t="shared" si="337"/>
        <v/>
      </c>
      <c r="Z2889" s="25" t="str">
        <f t="shared" si="338"/>
        <v>Wednesday</v>
      </c>
      <c r="AA2889" s="25" t="str">
        <f t="shared" si="339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hidden="1" x14ac:dyDescent="0.25">
      <c r="A2890" s="25">
        <f t="shared" si="333"/>
        <v>2889</v>
      </c>
      <c r="B2890" s="25" t="s">
        <v>3712</v>
      </c>
      <c r="C2890" s="45">
        <v>45923</v>
      </c>
      <c r="D2890" s="45">
        <v>45924</v>
      </c>
      <c r="E2890" s="8">
        <v>153</v>
      </c>
      <c r="F2890" s="8">
        <f t="shared" si="334"/>
        <v>13464</v>
      </c>
      <c r="G2890" s="54">
        <f t="shared" si="335"/>
        <v>13464</v>
      </c>
      <c r="H2890" s="25" t="s">
        <v>3717</v>
      </c>
      <c r="I2890" s="25" t="s">
        <v>4248</v>
      </c>
      <c r="J2890" s="25">
        <v>1</v>
      </c>
      <c r="K2890" s="25">
        <v>1</v>
      </c>
      <c r="L2890" s="25">
        <f t="shared" si="336"/>
        <v>0</v>
      </c>
      <c r="M2890" s="25"/>
      <c r="N2890" s="45">
        <v>45938</v>
      </c>
      <c r="O2890" s="54"/>
      <c r="P2890" s="25" t="s">
        <v>255</v>
      </c>
      <c r="Q2890" s="25" t="s">
        <v>637</v>
      </c>
      <c r="R2890" s="25" t="s">
        <v>849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3751</v>
      </c>
      <c r="X2890" s="45"/>
      <c r="Y2890" s="25" t="str">
        <f t="shared" si="337"/>
        <v/>
      </c>
      <c r="Z2890" s="25" t="str">
        <f t="shared" si="338"/>
        <v>Wednesday</v>
      </c>
      <c r="AA2890" s="25" t="str">
        <f t="shared" si="339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hidden="1" x14ac:dyDescent="0.25">
      <c r="A2891" s="25">
        <f t="shared" si="333"/>
        <v>2890</v>
      </c>
      <c r="B2891" s="25" t="s">
        <v>3712</v>
      </c>
      <c r="C2891" s="45">
        <v>45923</v>
      </c>
      <c r="D2891" s="45">
        <v>45924</v>
      </c>
      <c r="E2891" s="8">
        <v>374</v>
      </c>
      <c r="F2891" s="8">
        <f t="shared" si="334"/>
        <v>32912</v>
      </c>
      <c r="G2891" s="54">
        <f t="shared" si="335"/>
        <v>32912</v>
      </c>
      <c r="H2891" s="25" t="s">
        <v>3718</v>
      </c>
      <c r="I2891" s="25" t="s">
        <v>4249</v>
      </c>
      <c r="J2891" s="25">
        <v>1</v>
      </c>
      <c r="K2891" s="25">
        <v>1</v>
      </c>
      <c r="L2891" s="25">
        <f t="shared" si="336"/>
        <v>0</v>
      </c>
      <c r="M2891" s="25"/>
      <c r="N2891" s="45">
        <v>45938</v>
      </c>
      <c r="O2891" s="54"/>
      <c r="P2891" s="25" t="s">
        <v>255</v>
      </c>
      <c r="Q2891" s="25" t="s">
        <v>637</v>
      </c>
      <c r="R2891" s="25" t="s">
        <v>849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 t="s">
        <v>3751</v>
      </c>
      <c r="X2891" s="45"/>
      <c r="Y2891" s="25" t="str">
        <f t="shared" si="337"/>
        <v/>
      </c>
      <c r="Z2891" s="25" t="str">
        <f t="shared" si="338"/>
        <v>Wednesday</v>
      </c>
      <c r="AA2891" s="25" t="str">
        <f t="shared" si="339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hidden="1" x14ac:dyDescent="0.25">
      <c r="A2892" s="25">
        <f t="shared" si="333"/>
        <v>2891</v>
      </c>
      <c r="B2892" s="25" t="s">
        <v>3712</v>
      </c>
      <c r="C2892" s="45">
        <v>45923</v>
      </c>
      <c r="D2892" s="45">
        <v>45924</v>
      </c>
      <c r="E2892" s="8">
        <v>188</v>
      </c>
      <c r="F2892" s="8">
        <f t="shared" si="334"/>
        <v>16544</v>
      </c>
      <c r="G2892" s="54">
        <f t="shared" si="335"/>
        <v>16544</v>
      </c>
      <c r="H2892" s="25" t="s">
        <v>373</v>
      </c>
      <c r="I2892" s="25" t="s">
        <v>4149</v>
      </c>
      <c r="J2892" s="25">
        <v>1</v>
      </c>
      <c r="K2892" s="25">
        <v>1</v>
      </c>
      <c r="L2892" s="25">
        <f t="shared" si="336"/>
        <v>0</v>
      </c>
      <c r="M2892" s="25" t="s">
        <v>3739</v>
      </c>
      <c r="N2892" s="45">
        <v>45926</v>
      </c>
      <c r="O2892" s="54">
        <v>24277.25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37"/>
        <v/>
      </c>
      <c r="Z2892" s="25" t="str">
        <f t="shared" si="338"/>
        <v>Friday</v>
      </c>
      <c r="AA2892" s="25" t="str">
        <f t="shared" si="339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hidden="1" x14ac:dyDescent="0.25">
      <c r="A2893" s="25">
        <f t="shared" si="333"/>
        <v>2892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334"/>
        <v>17688</v>
      </c>
      <c r="G2893" s="54">
        <f t="shared" si="335"/>
        <v>17688</v>
      </c>
      <c r="H2893" s="25" t="s">
        <v>753</v>
      </c>
      <c r="I2893" s="25" t="s">
        <v>4153</v>
      </c>
      <c r="J2893" s="25">
        <v>1</v>
      </c>
      <c r="K2893" s="25">
        <v>1</v>
      </c>
      <c r="L2893" s="25">
        <f t="shared" si="336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37"/>
        <v/>
      </c>
      <c r="Z2893" s="25" t="str">
        <f t="shared" si="338"/>
        <v>Friday</v>
      </c>
      <c r="AA2893" s="25" t="str">
        <f t="shared" si="339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hidden="1" x14ac:dyDescent="0.25">
      <c r="A2894" s="25">
        <f t="shared" si="333"/>
        <v>2893</v>
      </c>
      <c r="B2894" s="25" t="s">
        <v>3712</v>
      </c>
      <c r="C2894" s="45">
        <v>45923</v>
      </c>
      <c r="D2894" s="45">
        <v>45924</v>
      </c>
      <c r="E2894" s="8">
        <v>201</v>
      </c>
      <c r="F2894" s="8">
        <f t="shared" si="334"/>
        <v>17688</v>
      </c>
      <c r="G2894" s="54">
        <f t="shared" si="335"/>
        <v>17688</v>
      </c>
      <c r="H2894" s="25" t="s">
        <v>756</v>
      </c>
      <c r="I2894" s="25" t="s">
        <v>4154</v>
      </c>
      <c r="J2894" s="25">
        <v>1</v>
      </c>
      <c r="K2894" s="25">
        <v>1</v>
      </c>
      <c r="L2894" s="25">
        <f t="shared" si="336"/>
        <v>0</v>
      </c>
      <c r="M2894" s="25" t="s">
        <v>3739</v>
      </c>
      <c r="N2894" s="45">
        <v>45926</v>
      </c>
      <c r="O2894" s="54">
        <v>25901.75</v>
      </c>
      <c r="P2894" s="25" t="s">
        <v>31</v>
      </c>
      <c r="Q2894" s="25" t="s">
        <v>2078</v>
      </c>
      <c r="R2894" s="25" t="s">
        <v>638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/>
      <c r="Y2894" s="25" t="str">
        <f t="shared" si="337"/>
        <v/>
      </c>
      <c r="Z2894" s="25" t="str">
        <f t="shared" si="338"/>
        <v>Friday</v>
      </c>
      <c r="AA2894" s="25" t="str">
        <f t="shared" si="339"/>
        <v/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hidden="1" x14ac:dyDescent="0.25">
      <c r="A2895" s="25">
        <f t="shared" si="333"/>
        <v>2894</v>
      </c>
      <c r="B2895" s="25" t="s">
        <v>3712</v>
      </c>
      <c r="C2895" s="45">
        <v>45923</v>
      </c>
      <c r="D2895" s="45">
        <v>45924</v>
      </c>
      <c r="E2895" s="8">
        <v>1761</v>
      </c>
      <c r="F2895" s="8">
        <f t="shared" si="334"/>
        <v>154968</v>
      </c>
      <c r="G2895" s="54">
        <f t="shared" si="335"/>
        <v>154968</v>
      </c>
      <c r="H2895" s="25" t="s">
        <v>3719</v>
      </c>
      <c r="I2895" s="25" t="s">
        <v>4250</v>
      </c>
      <c r="J2895" s="25">
        <v>1</v>
      </c>
      <c r="K2895" s="25">
        <v>1</v>
      </c>
      <c r="L2895" s="25">
        <f t="shared" si="336"/>
        <v>0</v>
      </c>
      <c r="M2895" s="25"/>
      <c r="N2895" s="45">
        <v>45936</v>
      </c>
      <c r="O2895" s="54"/>
      <c r="P2895" s="25" t="s">
        <v>618</v>
      </c>
      <c r="Q2895" s="25">
        <v>58156534575</v>
      </c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/>
      <c r="X2895" s="45"/>
      <c r="Y2895" s="25" t="str">
        <f t="shared" si="337"/>
        <v/>
      </c>
      <c r="Z2895" s="25" t="str">
        <f t="shared" si="338"/>
        <v>Monday</v>
      </c>
      <c r="AA2895" s="25" t="str">
        <f t="shared" si="339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hidden="1" x14ac:dyDescent="0.25">
      <c r="A2896" s="25">
        <f t="shared" si="333"/>
        <v>2895</v>
      </c>
      <c r="B2896" s="25" t="s">
        <v>3712</v>
      </c>
      <c r="C2896" s="45">
        <v>45923</v>
      </c>
      <c r="D2896" s="45">
        <v>45924</v>
      </c>
      <c r="E2896" s="8">
        <v>334.75</v>
      </c>
      <c r="F2896" s="8">
        <f t="shared" si="334"/>
        <v>29458</v>
      </c>
      <c r="G2896" s="54">
        <f t="shared" si="335"/>
        <v>29458</v>
      </c>
      <c r="H2896" s="25" t="s">
        <v>3720</v>
      </c>
      <c r="I2896" s="25" t="s">
        <v>4251</v>
      </c>
      <c r="J2896" s="25">
        <v>1</v>
      </c>
      <c r="K2896" s="25">
        <v>1</v>
      </c>
      <c r="L2896" s="25">
        <f t="shared" si="336"/>
        <v>0</v>
      </c>
      <c r="M2896" s="25"/>
      <c r="N2896" s="45">
        <v>45936</v>
      </c>
      <c r="O2896" s="54"/>
      <c r="P2896" s="25" t="s">
        <v>618</v>
      </c>
      <c r="Q2896" s="25">
        <v>58156534575</v>
      </c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/>
      <c r="X2896" s="45"/>
      <c r="Y2896" s="25" t="str">
        <f t="shared" si="337"/>
        <v/>
      </c>
      <c r="Z2896" s="25" t="str">
        <f t="shared" si="338"/>
        <v>Monday</v>
      </c>
      <c r="AA2896" s="25" t="str">
        <f t="shared" si="339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hidden="1" x14ac:dyDescent="0.25">
      <c r="A2897" s="25">
        <f t="shared" si="333"/>
        <v>2896</v>
      </c>
      <c r="B2897" s="25" t="s">
        <v>3712</v>
      </c>
      <c r="C2897" s="45">
        <v>45923</v>
      </c>
      <c r="D2897" s="45">
        <v>45924</v>
      </c>
      <c r="E2897" s="8">
        <v>1606</v>
      </c>
      <c r="F2897" s="8">
        <f t="shared" si="334"/>
        <v>141328</v>
      </c>
      <c r="G2897" s="54">
        <f t="shared" si="335"/>
        <v>141328</v>
      </c>
      <c r="H2897" s="25" t="s">
        <v>3721</v>
      </c>
      <c r="I2897" s="25" t="s">
        <v>4252</v>
      </c>
      <c r="J2897" s="25">
        <v>1</v>
      </c>
      <c r="K2897" s="25">
        <v>1</v>
      </c>
      <c r="L2897" s="25">
        <f t="shared" si="336"/>
        <v>0</v>
      </c>
      <c r="M2897" s="25"/>
      <c r="N2897" s="45">
        <v>45936</v>
      </c>
      <c r="O2897" s="54"/>
      <c r="P2897" s="25" t="s">
        <v>618</v>
      </c>
      <c r="Q2897" s="25">
        <v>58156534575</v>
      </c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/>
      <c r="X2897" s="45"/>
      <c r="Y2897" s="25" t="str">
        <f t="shared" si="337"/>
        <v/>
      </c>
      <c r="Z2897" s="25" t="str">
        <f t="shared" si="338"/>
        <v>Monday</v>
      </c>
      <c r="AA2897" s="25" t="str">
        <f t="shared" si="339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hidden="1" x14ac:dyDescent="0.25">
      <c r="A2898" s="25">
        <f t="shared" si="333"/>
        <v>2897</v>
      </c>
      <c r="B2898" s="25" t="s">
        <v>3712</v>
      </c>
      <c r="C2898" s="45">
        <v>45923</v>
      </c>
      <c r="D2898" s="45">
        <v>45924</v>
      </c>
      <c r="E2898" s="8">
        <v>1761</v>
      </c>
      <c r="F2898" s="8">
        <f t="shared" si="334"/>
        <v>154968</v>
      </c>
      <c r="G2898" s="54">
        <f t="shared" si="335"/>
        <v>154968</v>
      </c>
      <c r="H2898" s="25" t="s">
        <v>3722</v>
      </c>
      <c r="I2898" s="25" t="s">
        <v>4253</v>
      </c>
      <c r="J2898" s="25">
        <v>1</v>
      </c>
      <c r="K2898" s="25">
        <v>1</v>
      </c>
      <c r="L2898" s="25">
        <f t="shared" si="336"/>
        <v>0</v>
      </c>
      <c r="M2898" s="25"/>
      <c r="N2898" s="45">
        <v>45936</v>
      </c>
      <c r="O2898" s="54"/>
      <c r="P2898" s="25" t="s">
        <v>618</v>
      </c>
      <c r="Q2898" s="25">
        <v>58156534575</v>
      </c>
      <c r="R2898" s="25"/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/>
      <c r="Y2898" s="25" t="str">
        <f t="shared" si="337"/>
        <v/>
      </c>
      <c r="Z2898" s="25" t="str">
        <f t="shared" si="338"/>
        <v>Monday</v>
      </c>
      <c r="AA2898" s="25" t="str">
        <f t="shared" si="339"/>
        <v/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hidden="1" x14ac:dyDescent="0.25">
      <c r="A2899" s="25">
        <f t="shared" si="333"/>
        <v>2898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334"/>
        <v>4840</v>
      </c>
      <c r="G2899" s="54">
        <f t="shared" si="335"/>
        <v>4840</v>
      </c>
      <c r="H2899" s="25" t="s">
        <v>3723</v>
      </c>
      <c r="I2899" s="25" t="s">
        <v>4254</v>
      </c>
      <c r="J2899" s="25">
        <v>1</v>
      </c>
      <c r="K2899" s="25">
        <v>1</v>
      </c>
      <c r="L2899" s="25">
        <f t="shared" si="336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37"/>
        <v>2</v>
      </c>
      <c r="Z2899" s="25" t="str">
        <f t="shared" si="338"/>
        <v>Saturday</v>
      </c>
      <c r="AA2899" s="25" t="str">
        <f t="shared" si="339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hidden="1" x14ac:dyDescent="0.25">
      <c r="A2900" s="25">
        <f t="shared" si="333"/>
        <v>2899</v>
      </c>
      <c r="B2900" s="25" t="s">
        <v>3712</v>
      </c>
      <c r="C2900" s="45">
        <v>45923</v>
      </c>
      <c r="D2900" s="45">
        <v>45924</v>
      </c>
      <c r="E2900" s="8">
        <v>55</v>
      </c>
      <c r="F2900" s="8">
        <f t="shared" si="334"/>
        <v>4840</v>
      </c>
      <c r="G2900" s="54">
        <f t="shared" si="335"/>
        <v>4840</v>
      </c>
      <c r="H2900" s="25" t="s">
        <v>3724</v>
      </c>
      <c r="I2900" s="25" t="s">
        <v>4255</v>
      </c>
      <c r="J2900" s="25">
        <v>1</v>
      </c>
      <c r="K2900" s="25">
        <v>1</v>
      </c>
      <c r="L2900" s="25">
        <f t="shared" si="336"/>
        <v>0</v>
      </c>
      <c r="M2900" s="25"/>
      <c r="N2900" s="45">
        <v>45927</v>
      </c>
      <c r="O2900" s="54"/>
      <c r="P2900" s="25" t="s">
        <v>622</v>
      </c>
      <c r="Q2900" s="25">
        <v>58156227076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Hyderabad</v>
      </c>
      <c r="W2900" s="56"/>
      <c r="X2900" s="45">
        <v>45929</v>
      </c>
      <c r="Y2900" s="25">
        <f t="shared" si="337"/>
        <v>2</v>
      </c>
      <c r="Z2900" s="25" t="str">
        <f t="shared" si="338"/>
        <v>Saturday</v>
      </c>
      <c r="AA2900" s="25" t="str">
        <f t="shared" si="339"/>
        <v>Monday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hidden="1" x14ac:dyDescent="0.25">
      <c r="A2901" s="25">
        <f t="shared" si="333"/>
        <v>2900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334"/>
        <v>20856</v>
      </c>
      <c r="G2901" s="54">
        <f t="shared" si="335"/>
        <v>20856</v>
      </c>
      <c r="H2901" s="25" t="s">
        <v>322</v>
      </c>
      <c r="I2901" s="25" t="s">
        <v>4158</v>
      </c>
      <c r="J2901" s="25">
        <v>1</v>
      </c>
      <c r="K2901" s="25">
        <v>1</v>
      </c>
      <c r="L2901" s="25">
        <f t="shared" si="336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37"/>
        <v/>
      </c>
      <c r="Z2901" s="25" t="str">
        <f t="shared" si="338"/>
        <v>Friday</v>
      </c>
      <c r="AA2901" s="25" t="str">
        <f t="shared" si="339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hidden="1" x14ac:dyDescent="0.25">
      <c r="A2902" s="25">
        <f t="shared" si="333"/>
        <v>2901</v>
      </c>
      <c r="B2902" s="25" t="s">
        <v>3712</v>
      </c>
      <c r="C2902" s="45">
        <v>45923</v>
      </c>
      <c r="D2902" s="45">
        <v>45924</v>
      </c>
      <c r="E2902" s="8">
        <v>237</v>
      </c>
      <c r="F2902" s="8">
        <f t="shared" si="334"/>
        <v>20856</v>
      </c>
      <c r="G2902" s="54">
        <f t="shared" si="335"/>
        <v>20856</v>
      </c>
      <c r="H2902" s="25" t="s">
        <v>3599</v>
      </c>
      <c r="I2902" s="25" t="s">
        <v>4232</v>
      </c>
      <c r="J2902" s="25">
        <v>1</v>
      </c>
      <c r="K2902" s="25">
        <v>1</v>
      </c>
      <c r="L2902" s="25">
        <f t="shared" si="336"/>
        <v>0</v>
      </c>
      <c r="M2902" s="25"/>
      <c r="N2902" s="45">
        <v>45933</v>
      </c>
      <c r="O2902" s="54"/>
      <c r="P2902" s="25" t="s">
        <v>31</v>
      </c>
      <c r="Q2902" s="25" t="s">
        <v>2078</v>
      </c>
      <c r="R2902" s="25" t="s">
        <v>849</v>
      </c>
      <c r="S2902" s="3">
        <v>4</v>
      </c>
      <c r="T2902" s="55"/>
      <c r="U2902" s="25" t="s">
        <v>321</v>
      </c>
      <c r="V2902" s="25" t="str">
        <f>VLOOKUP(P2902,'Customer List'!B:C,2,)</f>
        <v>Delhi</v>
      </c>
      <c r="W2902" s="56" t="s">
        <v>606</v>
      </c>
      <c r="X2902" s="45"/>
      <c r="Y2902" s="25" t="str">
        <f t="shared" si="337"/>
        <v/>
      </c>
      <c r="Z2902" s="25" t="str">
        <f t="shared" si="338"/>
        <v>Friday</v>
      </c>
      <c r="AA2902" s="25" t="str">
        <f t="shared" si="339"/>
        <v/>
      </c>
      <c r="AB2902" s="25" t="str">
        <f>VLOOKUP(U2902,'Currency Sheet'!A:C,3,)</f>
        <v>DOLLAR</v>
      </c>
      <c r="AC2902" s="67" t="str">
        <f>VLOOKUP(P2902,'Customer List'!B:D,3,)</f>
        <v>Local</v>
      </c>
    </row>
    <row r="2903" spans="1:29" hidden="1" x14ac:dyDescent="0.25">
      <c r="A2903" s="25">
        <f t="shared" si="333"/>
        <v>2902</v>
      </c>
      <c r="B2903" s="25" t="s">
        <v>3725</v>
      </c>
      <c r="C2903" s="45">
        <v>45917</v>
      </c>
      <c r="D2903" s="45">
        <v>45924</v>
      </c>
      <c r="E2903" s="8">
        <v>16000</v>
      </c>
      <c r="F2903" s="8">
        <f t="shared" si="334"/>
        <v>16000</v>
      </c>
      <c r="G2903" s="54">
        <f t="shared" si="335"/>
        <v>112000</v>
      </c>
      <c r="H2903" s="25" t="s">
        <v>2702</v>
      </c>
      <c r="I2903" s="25" t="s">
        <v>2703</v>
      </c>
      <c r="J2903" s="25">
        <v>7</v>
      </c>
      <c r="K2903" s="25"/>
      <c r="L2903" s="25">
        <f t="shared" si="336"/>
        <v>7</v>
      </c>
      <c r="M2903" s="25"/>
      <c r="N2903" s="45"/>
      <c r="O2903" s="54"/>
      <c r="P2903" s="25" t="s">
        <v>1149</v>
      </c>
      <c r="Q2903" s="25"/>
      <c r="R2903" s="25"/>
      <c r="S2903" s="3">
        <v>-20</v>
      </c>
      <c r="T2903" s="55"/>
      <c r="U2903" s="25" t="s">
        <v>2091</v>
      </c>
      <c r="V2903" s="25" t="str">
        <f>VLOOKUP(P2903,'Customer List'!B:C,2,)</f>
        <v>STOCK</v>
      </c>
      <c r="W2903" s="56" t="s">
        <v>1149</v>
      </c>
      <c r="X2903" s="45"/>
      <c r="Y2903" s="25" t="str">
        <f t="shared" si="337"/>
        <v/>
      </c>
      <c r="Z2903" s="25" t="str">
        <f t="shared" si="338"/>
        <v/>
      </c>
      <c r="AA2903" s="25" t="str">
        <f t="shared" si="339"/>
        <v/>
      </c>
      <c r="AB2903" s="25" t="str">
        <f>VLOOKUP(U2903,'Currency Sheet'!A:C,3,)</f>
        <v>INR</v>
      </c>
      <c r="AC2903" s="67" t="str">
        <f>VLOOKUP(P2903,'Customer List'!B:D,3,)</f>
        <v>STOCK</v>
      </c>
    </row>
    <row r="2904" spans="1:29" hidden="1" x14ac:dyDescent="0.25">
      <c r="A2904" s="25">
        <f t="shared" si="333"/>
        <v>2903</v>
      </c>
      <c r="B2904" s="25">
        <v>921769</v>
      </c>
      <c r="C2904" s="45">
        <v>45919</v>
      </c>
      <c r="D2904" s="45">
        <v>45925</v>
      </c>
      <c r="E2904" s="8">
        <v>463.25</v>
      </c>
      <c r="F2904" s="8">
        <f t="shared" si="334"/>
        <v>40766</v>
      </c>
      <c r="G2904" s="54">
        <f t="shared" si="335"/>
        <v>40766</v>
      </c>
      <c r="H2904" s="25" t="s">
        <v>3734</v>
      </c>
      <c r="I2904" s="25" t="s">
        <v>4256</v>
      </c>
      <c r="J2904" s="25">
        <v>1</v>
      </c>
      <c r="K2904" s="25">
        <v>1</v>
      </c>
      <c r="L2904" s="25">
        <f t="shared" si="336"/>
        <v>0</v>
      </c>
      <c r="M2904" s="25"/>
      <c r="N2904" s="45">
        <v>45927</v>
      </c>
      <c r="O2904" s="54"/>
      <c r="P2904" s="25" t="s">
        <v>3583</v>
      </c>
      <c r="Q2904" s="25">
        <v>58156233936</v>
      </c>
      <c r="R2904" s="25" t="s">
        <v>41</v>
      </c>
      <c r="S2904" s="3">
        <v>4</v>
      </c>
      <c r="T2904" s="55"/>
      <c r="U2904" s="25" t="s">
        <v>3610</v>
      </c>
      <c r="V2904" s="25" t="str">
        <f>VLOOKUP(P2904,'Customer List'!B:C,2,)</f>
        <v>JAIPUR</v>
      </c>
      <c r="W2904" s="56"/>
      <c r="X2904" s="45">
        <v>45929</v>
      </c>
      <c r="Y2904" s="25">
        <f t="shared" si="337"/>
        <v>2</v>
      </c>
      <c r="Z2904" s="25" t="str">
        <f t="shared" si="338"/>
        <v>Saturday</v>
      </c>
      <c r="AA2904" s="25" t="str">
        <f t="shared" si="339"/>
        <v>Monday</v>
      </c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hidden="1" x14ac:dyDescent="0.25">
      <c r="A2905" s="25">
        <f t="shared" si="333"/>
        <v>2904</v>
      </c>
      <c r="B2905" s="25" t="s">
        <v>4755</v>
      </c>
      <c r="C2905" s="45">
        <v>45926</v>
      </c>
      <c r="D2905" s="45">
        <v>45936</v>
      </c>
      <c r="E2905" s="8">
        <v>321.75</v>
      </c>
      <c r="F2905" s="8">
        <f t="shared" si="334"/>
        <v>28314</v>
      </c>
      <c r="G2905" s="54">
        <f t="shared" si="335"/>
        <v>56628</v>
      </c>
      <c r="H2905" s="25">
        <v>301344</v>
      </c>
      <c r="I2905" s="25" t="s">
        <v>4586</v>
      </c>
      <c r="J2905" s="25">
        <v>2</v>
      </c>
      <c r="K2905" s="25">
        <v>2</v>
      </c>
      <c r="L2905" s="25">
        <f t="shared" si="336"/>
        <v>0</v>
      </c>
      <c r="M2905" s="25"/>
      <c r="N2905" s="45">
        <v>45937</v>
      </c>
      <c r="O2905" s="54"/>
      <c r="P2905" s="25" t="s">
        <v>184</v>
      </c>
      <c r="Q2905" s="25">
        <v>58156566646</v>
      </c>
      <c r="R2905" s="25"/>
      <c r="S2905" s="3">
        <v>4</v>
      </c>
      <c r="T2905" s="55"/>
      <c r="U2905" s="25" t="s">
        <v>19</v>
      </c>
      <c r="V2905" s="25" t="str">
        <f>VLOOKUP(P2905,'Customer List'!B:C,2,)</f>
        <v>Mumbai</v>
      </c>
      <c r="W2905" s="56" t="s">
        <v>3750</v>
      </c>
      <c r="X2905" s="45"/>
      <c r="Y2905" s="25" t="str">
        <f t="shared" si="337"/>
        <v/>
      </c>
      <c r="Z2905" s="25" t="str">
        <f t="shared" si="338"/>
        <v>Tuesday</v>
      </c>
      <c r="AA2905" s="25" t="str">
        <f t="shared" si="339"/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hidden="1" x14ac:dyDescent="0.25">
      <c r="A2906" s="25">
        <f t="shared" si="333"/>
        <v>2905</v>
      </c>
      <c r="B2906" s="25" t="s">
        <v>3735</v>
      </c>
      <c r="C2906" s="45">
        <v>45923</v>
      </c>
      <c r="D2906" s="45">
        <v>45926</v>
      </c>
      <c r="E2906" s="8">
        <v>294.60000000000002</v>
      </c>
      <c r="F2906" s="8">
        <f t="shared" si="334"/>
        <v>25924.800000000003</v>
      </c>
      <c r="G2906" s="54">
        <f t="shared" si="335"/>
        <v>25924.800000000003</v>
      </c>
      <c r="H2906" s="25" t="s">
        <v>3736</v>
      </c>
      <c r="I2906" s="25"/>
      <c r="J2906" s="25">
        <v>1</v>
      </c>
      <c r="K2906" s="25">
        <v>1</v>
      </c>
      <c r="L2906" s="25">
        <f t="shared" si="336"/>
        <v>0</v>
      </c>
      <c r="M2906" s="25"/>
      <c r="N2906" s="45">
        <v>45927</v>
      </c>
      <c r="O2906" s="54"/>
      <c r="P2906" s="25" t="s">
        <v>2055</v>
      </c>
      <c r="Q2906" s="25">
        <v>58156225665</v>
      </c>
      <c r="R2906" s="25" t="s">
        <v>41</v>
      </c>
      <c r="S2906" s="3">
        <v>-20</v>
      </c>
      <c r="T2906" s="55"/>
      <c r="U2906" s="25" t="s">
        <v>521</v>
      </c>
      <c r="V2906" s="25" t="str">
        <f>VLOOKUP(P2906,'Customer List'!B:C,2,)</f>
        <v>Hyderabad</v>
      </c>
      <c r="W2906" s="56"/>
      <c r="X2906" s="45">
        <v>45929</v>
      </c>
      <c r="Y2906" s="25">
        <f t="shared" si="337"/>
        <v>2</v>
      </c>
      <c r="Z2906" s="25" t="str">
        <f t="shared" si="338"/>
        <v>Saturday</v>
      </c>
      <c r="AA2906" s="25" t="str">
        <f t="shared" si="339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hidden="1" x14ac:dyDescent="0.25">
      <c r="A2907" s="25">
        <f t="shared" si="333"/>
        <v>2906</v>
      </c>
      <c r="B2907" s="25" t="s">
        <v>3738</v>
      </c>
      <c r="C2907" s="45">
        <v>45923</v>
      </c>
      <c r="D2907" s="45">
        <v>45926</v>
      </c>
      <c r="E2907" s="8">
        <v>106.8</v>
      </c>
      <c r="F2907" s="8">
        <f t="shared" si="334"/>
        <v>9398.4</v>
      </c>
      <c r="G2907" s="54">
        <f t="shared" si="335"/>
        <v>18796.8</v>
      </c>
      <c r="H2907" s="25" t="s">
        <v>2393</v>
      </c>
      <c r="I2907" s="25" t="s">
        <v>4159</v>
      </c>
      <c r="J2907" s="25">
        <v>2</v>
      </c>
      <c r="K2907" s="25">
        <v>2</v>
      </c>
      <c r="L2907" s="25">
        <f t="shared" si="336"/>
        <v>0</v>
      </c>
      <c r="M2907" s="25"/>
      <c r="N2907" s="45">
        <v>45934</v>
      </c>
      <c r="O2907" s="54"/>
      <c r="P2907" s="25" t="s">
        <v>3737</v>
      </c>
      <c r="Q2907" s="25">
        <v>58156475322</v>
      </c>
      <c r="R2907" s="25" t="s">
        <v>41</v>
      </c>
      <c r="S2907" s="3">
        <v>-20</v>
      </c>
      <c r="T2907" s="55"/>
      <c r="U2907" s="25" t="s">
        <v>521</v>
      </c>
      <c r="V2907" s="25" t="str">
        <f>VLOOKUP(P2907,'Customer List'!B:C,2,)</f>
        <v>JAIPUR</v>
      </c>
      <c r="W2907" s="56"/>
      <c r="X2907" s="45">
        <v>45937</v>
      </c>
      <c r="Y2907" s="25">
        <f t="shared" si="337"/>
        <v>3</v>
      </c>
      <c r="Z2907" s="25" t="str">
        <f t="shared" si="338"/>
        <v>Saturday</v>
      </c>
      <c r="AA2907" s="25" t="str">
        <f t="shared" si="339"/>
        <v>Tuesday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hidden="1" x14ac:dyDescent="0.25">
      <c r="A2908" s="25">
        <f t="shared" si="333"/>
        <v>2907</v>
      </c>
      <c r="B2908" s="25" t="s">
        <v>3744</v>
      </c>
      <c r="C2908" s="45">
        <v>45919</v>
      </c>
      <c r="D2908" s="45">
        <v>45926</v>
      </c>
      <c r="E2908" s="8">
        <v>73.5</v>
      </c>
      <c r="F2908" s="8">
        <f t="shared" si="334"/>
        <v>6468</v>
      </c>
      <c r="G2908" s="54">
        <f t="shared" si="335"/>
        <v>6468</v>
      </c>
      <c r="H2908" s="25">
        <v>100219</v>
      </c>
      <c r="I2908" s="25" t="s">
        <v>4257</v>
      </c>
      <c r="J2908" s="25">
        <v>1</v>
      </c>
      <c r="K2908" s="25">
        <v>1</v>
      </c>
      <c r="L2908" s="25">
        <f t="shared" si="336"/>
        <v>0</v>
      </c>
      <c r="M2908" s="25"/>
      <c r="N2908" s="45">
        <v>45927</v>
      </c>
      <c r="O2908" s="54"/>
      <c r="P2908" s="25" t="s">
        <v>166</v>
      </c>
      <c r="Q2908" s="25">
        <v>58156229353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Lucknow</v>
      </c>
      <c r="W2908" s="56"/>
      <c r="X2908" s="45">
        <v>45929</v>
      </c>
      <c r="Y2908" s="25">
        <f t="shared" ref="Y2908:Y2939" si="340">IF(X2908="", "", X2908-N2908)</f>
        <v>2</v>
      </c>
      <c r="Z2908" s="25" t="str">
        <f t="shared" ref="Z2908:Z2939" si="341">IF(N2908="", "", TEXT(N2908, "dddd"))</f>
        <v>Saturday</v>
      </c>
      <c r="AA2908" s="25" t="str">
        <f t="shared" ref="AA2908:AA2939" si="342">IF(X2908="", "", TEXT(X2908, "dddd"))</f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hidden="1" x14ac:dyDescent="0.25">
      <c r="A2909" s="25">
        <f t="shared" si="333"/>
        <v>2908</v>
      </c>
      <c r="B2909" s="25" t="s">
        <v>3744</v>
      </c>
      <c r="C2909" s="45">
        <v>45919</v>
      </c>
      <c r="D2909" s="45">
        <v>45926</v>
      </c>
      <c r="E2909" s="8">
        <v>150.5</v>
      </c>
      <c r="F2909" s="8">
        <f t="shared" si="334"/>
        <v>13244</v>
      </c>
      <c r="G2909" s="54">
        <f t="shared" si="335"/>
        <v>13244</v>
      </c>
      <c r="H2909" s="25">
        <v>100536</v>
      </c>
      <c r="I2909" s="25" t="s">
        <v>4258</v>
      </c>
      <c r="J2909" s="25">
        <v>1</v>
      </c>
      <c r="K2909" s="25">
        <v>1</v>
      </c>
      <c r="L2909" s="25">
        <f t="shared" si="336"/>
        <v>0</v>
      </c>
      <c r="M2909" s="25"/>
      <c r="N2909" s="45">
        <v>45927</v>
      </c>
      <c r="O2909" s="54"/>
      <c r="P2909" s="25" t="s">
        <v>619</v>
      </c>
      <c r="Q2909" s="25">
        <v>58156229110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Kerala</v>
      </c>
      <c r="W2909" s="56"/>
      <c r="X2909" s="45">
        <v>45929</v>
      </c>
      <c r="Y2909" s="25">
        <f t="shared" si="340"/>
        <v>2</v>
      </c>
      <c r="Z2909" s="25" t="str">
        <f t="shared" si="341"/>
        <v>Saturday</v>
      </c>
      <c r="AA2909" s="25" t="str">
        <f t="shared" si="342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hidden="1" x14ac:dyDescent="0.25">
      <c r="A2910" s="25">
        <f t="shared" si="333"/>
        <v>2909</v>
      </c>
      <c r="B2910" s="25" t="s">
        <v>3744</v>
      </c>
      <c r="C2910" s="45">
        <v>45919</v>
      </c>
      <c r="D2910" s="45">
        <v>45926</v>
      </c>
      <c r="E2910" s="8">
        <v>138.6</v>
      </c>
      <c r="F2910" s="8">
        <f t="shared" si="334"/>
        <v>12196.8</v>
      </c>
      <c r="G2910" s="54">
        <f t="shared" si="335"/>
        <v>24393.599999999999</v>
      </c>
      <c r="H2910" s="25">
        <v>100722</v>
      </c>
      <c r="I2910" s="25" t="s">
        <v>4259</v>
      </c>
      <c r="J2910" s="25">
        <v>2</v>
      </c>
      <c r="K2910" s="25">
        <v>2</v>
      </c>
      <c r="L2910" s="25">
        <f t="shared" si="336"/>
        <v>0</v>
      </c>
      <c r="M2910" s="25"/>
      <c r="N2910" s="45">
        <v>45927</v>
      </c>
      <c r="O2910" s="54"/>
      <c r="P2910" s="25" t="s">
        <v>2052</v>
      </c>
      <c r="Q2910" s="25">
        <v>58156227345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Pune</v>
      </c>
      <c r="W2910" s="56"/>
      <c r="X2910" s="45">
        <v>45929</v>
      </c>
      <c r="Y2910" s="25">
        <f t="shared" si="340"/>
        <v>2</v>
      </c>
      <c r="Z2910" s="25" t="str">
        <f t="shared" si="341"/>
        <v>Saturday</v>
      </c>
      <c r="AA2910" s="25" t="str">
        <f t="shared" si="342"/>
        <v>Monday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hidden="1" x14ac:dyDescent="0.25">
      <c r="A2911" s="25">
        <f t="shared" si="333"/>
        <v>2910</v>
      </c>
      <c r="B2911" s="25" t="s">
        <v>3744</v>
      </c>
      <c r="C2911" s="45">
        <v>45919</v>
      </c>
      <c r="D2911" s="45">
        <v>45926</v>
      </c>
      <c r="E2911" s="8">
        <v>23.1</v>
      </c>
      <c r="F2911" s="8">
        <f t="shared" si="334"/>
        <v>2032.8000000000002</v>
      </c>
      <c r="G2911" s="54">
        <f t="shared" si="335"/>
        <v>2032.8000000000002</v>
      </c>
      <c r="H2911" s="25">
        <v>103011</v>
      </c>
      <c r="I2911" s="25" t="s">
        <v>4260</v>
      </c>
      <c r="J2911" s="25">
        <v>1</v>
      </c>
      <c r="K2911" s="25">
        <v>1</v>
      </c>
      <c r="L2911" s="25">
        <f t="shared" si="336"/>
        <v>0</v>
      </c>
      <c r="M2911" s="25"/>
      <c r="N2911" s="45">
        <v>45936</v>
      </c>
      <c r="O2911" s="54"/>
      <c r="P2911" s="25" t="s">
        <v>229</v>
      </c>
      <c r="Q2911" s="25">
        <v>58156536115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Kolkata</v>
      </c>
      <c r="W2911" s="56"/>
      <c r="X2911" s="45">
        <v>45937</v>
      </c>
      <c r="Y2911" s="25">
        <f t="shared" si="340"/>
        <v>1</v>
      </c>
      <c r="Z2911" s="25" t="str">
        <f t="shared" si="341"/>
        <v>Monday</v>
      </c>
      <c r="AA2911" s="25" t="str">
        <f t="shared" si="342"/>
        <v>Tuesday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hidden="1" x14ac:dyDescent="0.25">
      <c r="A2912" s="25">
        <f t="shared" si="333"/>
        <v>2911</v>
      </c>
      <c r="B2912" s="25" t="s">
        <v>3744</v>
      </c>
      <c r="C2912" s="45">
        <v>45919</v>
      </c>
      <c r="D2912" s="45">
        <v>45926</v>
      </c>
      <c r="E2912" s="8">
        <v>30.1</v>
      </c>
      <c r="F2912" s="8">
        <f t="shared" si="334"/>
        <v>2648.8</v>
      </c>
      <c r="G2912" s="54">
        <f t="shared" si="335"/>
        <v>2648.8</v>
      </c>
      <c r="H2912" s="25">
        <v>123109</v>
      </c>
      <c r="I2912" s="25" t="s">
        <v>4072</v>
      </c>
      <c r="J2912" s="25">
        <v>1</v>
      </c>
      <c r="K2912" s="25">
        <v>1</v>
      </c>
      <c r="L2912" s="25">
        <f t="shared" si="336"/>
        <v>0</v>
      </c>
      <c r="M2912" s="25"/>
      <c r="N2912" s="45">
        <v>45927</v>
      </c>
      <c r="O2912" s="54"/>
      <c r="P2912" s="25" t="s">
        <v>622</v>
      </c>
      <c r="Q2912" s="25">
        <v>58156227076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Hyderabad</v>
      </c>
      <c r="W2912" s="56"/>
      <c r="X2912" s="45">
        <v>45929</v>
      </c>
      <c r="Y2912" s="25">
        <f t="shared" si="340"/>
        <v>2</v>
      </c>
      <c r="Z2912" s="25" t="str">
        <f t="shared" si="341"/>
        <v>Saturday</v>
      </c>
      <c r="AA2912" s="25" t="str">
        <f t="shared" si="342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hidden="1" x14ac:dyDescent="0.25">
      <c r="A2913" s="25">
        <f t="shared" si="333"/>
        <v>2912</v>
      </c>
      <c r="B2913" s="25" t="s">
        <v>3744</v>
      </c>
      <c r="C2913" s="45">
        <v>45919</v>
      </c>
      <c r="D2913" s="45">
        <v>45926</v>
      </c>
      <c r="E2913" s="8">
        <v>204.75</v>
      </c>
      <c r="F2913" s="8">
        <f t="shared" si="334"/>
        <v>18018</v>
      </c>
      <c r="G2913" s="54">
        <f t="shared" si="335"/>
        <v>18018</v>
      </c>
      <c r="H2913" s="25">
        <v>138419</v>
      </c>
      <c r="I2913" s="25" t="s">
        <v>4261</v>
      </c>
      <c r="J2913" s="25">
        <v>1</v>
      </c>
      <c r="K2913" s="25">
        <v>1</v>
      </c>
      <c r="L2913" s="25">
        <f t="shared" si="336"/>
        <v>0</v>
      </c>
      <c r="M2913" s="25"/>
      <c r="N2913" s="45">
        <v>45927</v>
      </c>
      <c r="O2913" s="54"/>
      <c r="P2913" s="25" t="s">
        <v>888</v>
      </c>
      <c r="Q2913" s="25">
        <v>58156225400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Karnataka</v>
      </c>
      <c r="W2913" s="56"/>
      <c r="X2913" s="45">
        <v>45930</v>
      </c>
      <c r="Y2913" s="25">
        <f t="shared" si="340"/>
        <v>3</v>
      </c>
      <c r="Z2913" s="25" t="str">
        <f t="shared" si="341"/>
        <v>Saturday</v>
      </c>
      <c r="AA2913" s="25" t="str">
        <f t="shared" si="342"/>
        <v>Tuesday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hidden="1" x14ac:dyDescent="0.25">
      <c r="A2914" s="25">
        <f t="shared" si="333"/>
        <v>2913</v>
      </c>
      <c r="B2914" s="25" t="s">
        <v>3744</v>
      </c>
      <c r="C2914" s="45">
        <v>45919</v>
      </c>
      <c r="D2914" s="45">
        <v>45926</v>
      </c>
      <c r="E2914" s="8">
        <v>123.2</v>
      </c>
      <c r="F2914" s="8">
        <f t="shared" si="334"/>
        <v>10841.6</v>
      </c>
      <c r="G2914" s="54">
        <f t="shared" si="335"/>
        <v>10841.6</v>
      </c>
      <c r="H2914" s="25">
        <v>144215</v>
      </c>
      <c r="I2914" s="25" t="s">
        <v>4262</v>
      </c>
      <c r="J2914" s="25">
        <v>1</v>
      </c>
      <c r="K2914" s="25">
        <v>1</v>
      </c>
      <c r="L2914" s="25">
        <f t="shared" si="336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340"/>
        <v>2</v>
      </c>
      <c r="Z2914" s="25" t="str">
        <f t="shared" si="341"/>
        <v>Saturday</v>
      </c>
      <c r="AA2914" s="25" t="str">
        <f t="shared" si="342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hidden="1" x14ac:dyDescent="0.25">
      <c r="A2915" s="25">
        <f t="shared" si="333"/>
        <v>2914</v>
      </c>
      <c r="B2915" s="25" t="s">
        <v>3744</v>
      </c>
      <c r="C2915" s="45">
        <v>45919</v>
      </c>
      <c r="D2915" s="45">
        <v>45926</v>
      </c>
      <c r="E2915" s="8">
        <v>70.7</v>
      </c>
      <c r="F2915" s="8">
        <f t="shared" si="334"/>
        <v>6221.6</v>
      </c>
      <c r="G2915" s="54">
        <f t="shared" si="335"/>
        <v>6221.6</v>
      </c>
      <c r="H2915" s="25">
        <v>157617</v>
      </c>
      <c r="I2915" s="25" t="s">
        <v>4263</v>
      </c>
      <c r="J2915" s="25">
        <v>1</v>
      </c>
      <c r="K2915" s="25">
        <v>1</v>
      </c>
      <c r="L2915" s="25">
        <f t="shared" si="336"/>
        <v>0</v>
      </c>
      <c r="M2915" s="25"/>
      <c r="N2915" s="45">
        <v>45927</v>
      </c>
      <c r="O2915" s="54"/>
      <c r="P2915" s="25" t="s">
        <v>166</v>
      </c>
      <c r="Q2915" s="25">
        <v>58156229353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Lucknow</v>
      </c>
      <c r="W2915" s="56"/>
      <c r="X2915" s="45">
        <v>45929</v>
      </c>
      <c r="Y2915" s="25">
        <f t="shared" si="340"/>
        <v>2</v>
      </c>
      <c r="Z2915" s="25" t="str">
        <f t="shared" si="341"/>
        <v>Saturday</v>
      </c>
      <c r="AA2915" s="25" t="str">
        <f t="shared" si="342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hidden="1" x14ac:dyDescent="0.25">
      <c r="A2916" s="25">
        <f t="shared" si="333"/>
        <v>2915</v>
      </c>
      <c r="B2916" s="25" t="s">
        <v>3744</v>
      </c>
      <c r="C2916" s="45">
        <v>45919</v>
      </c>
      <c r="D2916" s="45">
        <v>45926</v>
      </c>
      <c r="E2916" s="8">
        <v>30.8</v>
      </c>
      <c r="F2916" s="8">
        <f t="shared" si="334"/>
        <v>2710.4</v>
      </c>
      <c r="G2916" s="54">
        <f t="shared" si="335"/>
        <v>2710.4</v>
      </c>
      <c r="H2916" s="25">
        <v>300402</v>
      </c>
      <c r="I2916" s="25" t="s">
        <v>4264</v>
      </c>
      <c r="J2916" s="25">
        <v>1</v>
      </c>
      <c r="K2916" s="25">
        <v>1</v>
      </c>
      <c r="L2916" s="25">
        <f t="shared" si="336"/>
        <v>0</v>
      </c>
      <c r="M2916" s="25"/>
      <c r="N2916" s="45">
        <v>45929</v>
      </c>
      <c r="O2916" s="54"/>
      <c r="P2916" s="25" t="s">
        <v>214</v>
      </c>
      <c r="Q2916" s="25" t="s">
        <v>2002</v>
      </c>
      <c r="R2916" s="25" t="s">
        <v>2002</v>
      </c>
      <c r="S2916" s="3">
        <v>4</v>
      </c>
      <c r="T2916" s="55"/>
      <c r="U2916" s="25" t="s">
        <v>19</v>
      </c>
      <c r="V2916" s="25" t="str">
        <f>VLOOKUP(P2916,'Customer List'!B:C,2,)</f>
        <v>Delhi</v>
      </c>
      <c r="W2916" s="56"/>
      <c r="X2916" s="45"/>
      <c r="Y2916" s="25" t="str">
        <f t="shared" si="340"/>
        <v/>
      </c>
      <c r="Z2916" s="25" t="str">
        <f t="shared" si="341"/>
        <v>Monday</v>
      </c>
      <c r="AA2916" s="25" t="str">
        <f t="shared" si="342"/>
        <v/>
      </c>
      <c r="AB2916" s="25" t="str">
        <f>VLOOKUP(U2916,'Currency Sheet'!A:C,3,)</f>
        <v>DOLLAR</v>
      </c>
      <c r="AC2916" s="67" t="str">
        <f>VLOOKUP(P2916,'Customer List'!B:D,3,)</f>
        <v>Local</v>
      </c>
    </row>
    <row r="2917" spans="1:29" hidden="1" x14ac:dyDescent="0.25">
      <c r="A2917" s="25">
        <f t="shared" si="333"/>
        <v>2916</v>
      </c>
      <c r="B2917" s="25" t="s">
        <v>3744</v>
      </c>
      <c r="C2917" s="45">
        <v>45919</v>
      </c>
      <c r="D2917" s="45">
        <v>45926</v>
      </c>
      <c r="E2917" s="8">
        <v>285.75</v>
      </c>
      <c r="F2917" s="8">
        <f t="shared" si="334"/>
        <v>25146</v>
      </c>
      <c r="G2917" s="54">
        <f t="shared" si="335"/>
        <v>25146</v>
      </c>
      <c r="H2917" s="25">
        <v>300434</v>
      </c>
      <c r="I2917" s="25" t="s">
        <v>4265</v>
      </c>
      <c r="J2917" s="25">
        <v>1</v>
      </c>
      <c r="K2917" s="25">
        <v>1</v>
      </c>
      <c r="L2917" s="25">
        <f t="shared" si="336"/>
        <v>0</v>
      </c>
      <c r="M2917" s="25"/>
      <c r="N2917" s="45">
        <v>45927</v>
      </c>
      <c r="O2917" s="54"/>
      <c r="P2917" s="25" t="s">
        <v>192</v>
      </c>
      <c r="Q2917" s="25" t="s">
        <v>3741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340"/>
        <v>2</v>
      </c>
      <c r="Z2917" s="25" t="str">
        <f t="shared" si="341"/>
        <v>Saturday</v>
      </c>
      <c r="AA2917" s="25" t="str">
        <f t="shared" si="342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hidden="1" x14ac:dyDescent="0.25">
      <c r="A2918" s="25">
        <f t="shared" si="333"/>
        <v>2917</v>
      </c>
      <c r="B2918" s="25" t="s">
        <v>3744</v>
      </c>
      <c r="C2918" s="45">
        <v>45919</v>
      </c>
      <c r="D2918" s="45">
        <v>45926</v>
      </c>
      <c r="E2918" s="8">
        <v>297</v>
      </c>
      <c r="F2918" s="8">
        <f t="shared" si="334"/>
        <v>26136</v>
      </c>
      <c r="G2918" s="54">
        <f t="shared" si="335"/>
        <v>26136</v>
      </c>
      <c r="H2918" s="25">
        <v>300468</v>
      </c>
      <c r="I2918" s="25" t="s">
        <v>4266</v>
      </c>
      <c r="J2918" s="25">
        <v>1</v>
      </c>
      <c r="K2918" s="25">
        <v>1</v>
      </c>
      <c r="L2918" s="25">
        <f t="shared" si="336"/>
        <v>0</v>
      </c>
      <c r="M2918" s="25"/>
      <c r="N2918" s="45">
        <v>45927</v>
      </c>
      <c r="O2918" s="54"/>
      <c r="P2918" s="25" t="s">
        <v>243</v>
      </c>
      <c r="Q2918" s="25">
        <v>58156233800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Mumbai</v>
      </c>
      <c r="W2918" s="56"/>
      <c r="X2918" s="45">
        <v>45929</v>
      </c>
      <c r="Y2918" s="25">
        <f t="shared" si="340"/>
        <v>2</v>
      </c>
      <c r="Z2918" s="25" t="str">
        <f t="shared" si="341"/>
        <v>Saturday</v>
      </c>
      <c r="AA2918" s="25" t="str">
        <f t="shared" si="342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hidden="1" x14ac:dyDescent="0.25">
      <c r="A2919" s="25">
        <f t="shared" si="333"/>
        <v>2918</v>
      </c>
      <c r="B2919" s="25" t="s">
        <v>3744</v>
      </c>
      <c r="C2919" s="45">
        <v>45919</v>
      </c>
      <c r="D2919" s="45">
        <v>45926</v>
      </c>
      <c r="E2919" s="8">
        <v>46.2</v>
      </c>
      <c r="F2919" s="8">
        <f t="shared" si="334"/>
        <v>4065.6000000000004</v>
      </c>
      <c r="G2919" s="54">
        <f t="shared" si="335"/>
        <v>8131.2000000000007</v>
      </c>
      <c r="H2919" s="25">
        <v>300508</v>
      </c>
      <c r="I2919" s="25" t="s">
        <v>3971</v>
      </c>
      <c r="J2919" s="25">
        <v>2</v>
      </c>
      <c r="K2919" s="25">
        <v>2</v>
      </c>
      <c r="L2919" s="25">
        <f t="shared" si="336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340"/>
        <v>2</v>
      </c>
      <c r="Z2919" s="25" t="str">
        <f t="shared" si="341"/>
        <v>Saturday</v>
      </c>
      <c r="AA2919" s="25" t="str">
        <f t="shared" si="342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hidden="1" x14ac:dyDescent="0.25">
      <c r="A2920" s="25">
        <f t="shared" si="333"/>
        <v>2919</v>
      </c>
      <c r="B2920" s="25" t="s">
        <v>3744</v>
      </c>
      <c r="C2920" s="45">
        <v>45919</v>
      </c>
      <c r="D2920" s="45">
        <v>45926</v>
      </c>
      <c r="E2920" s="8">
        <v>73.5</v>
      </c>
      <c r="F2920" s="8">
        <f t="shared" si="334"/>
        <v>6468</v>
      </c>
      <c r="G2920" s="54">
        <f t="shared" si="335"/>
        <v>6468</v>
      </c>
      <c r="H2920" s="25">
        <v>301330</v>
      </c>
      <c r="I2920" s="25" t="s">
        <v>4267</v>
      </c>
      <c r="J2920" s="25">
        <v>1</v>
      </c>
      <c r="K2920" s="25">
        <v>1</v>
      </c>
      <c r="L2920" s="25">
        <f t="shared" si="336"/>
        <v>0</v>
      </c>
      <c r="M2920" s="25"/>
      <c r="N2920" s="45">
        <v>45927</v>
      </c>
      <c r="O2920" s="54"/>
      <c r="P2920" s="25" t="s">
        <v>192</v>
      </c>
      <c r="Q2920" s="25" t="s">
        <v>3741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Chandigarh</v>
      </c>
      <c r="W2920" s="56"/>
      <c r="X2920" s="45">
        <v>45929</v>
      </c>
      <c r="Y2920" s="25">
        <f t="shared" si="340"/>
        <v>2</v>
      </c>
      <c r="Z2920" s="25" t="str">
        <f t="shared" si="341"/>
        <v>Saturday</v>
      </c>
      <c r="AA2920" s="25" t="str">
        <f t="shared" si="342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hidden="1" x14ac:dyDescent="0.25">
      <c r="A2921" s="25">
        <f t="shared" si="333"/>
        <v>2920</v>
      </c>
      <c r="B2921" s="25" t="s">
        <v>3744</v>
      </c>
      <c r="C2921" s="45">
        <v>45919</v>
      </c>
      <c r="D2921" s="45">
        <v>45926</v>
      </c>
      <c r="E2921" s="8">
        <v>45.5</v>
      </c>
      <c r="F2921" s="8">
        <f t="shared" si="334"/>
        <v>4004</v>
      </c>
      <c r="G2921" s="54">
        <f t="shared" si="335"/>
        <v>4004</v>
      </c>
      <c r="H2921" s="25">
        <v>301805</v>
      </c>
      <c r="I2921" s="25" t="s">
        <v>4268</v>
      </c>
      <c r="J2921" s="25">
        <v>1</v>
      </c>
      <c r="K2921" s="25">
        <v>1</v>
      </c>
      <c r="L2921" s="25">
        <f t="shared" si="336"/>
        <v>0</v>
      </c>
      <c r="M2921" s="25"/>
      <c r="N2921" s="45">
        <v>45929</v>
      </c>
      <c r="O2921" s="54"/>
      <c r="P2921" s="25" t="s">
        <v>214</v>
      </c>
      <c r="Q2921" s="25" t="s">
        <v>2002</v>
      </c>
      <c r="R2921" s="25" t="s">
        <v>2002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340"/>
        <v/>
      </c>
      <c r="Z2921" s="25" t="str">
        <f t="shared" si="341"/>
        <v>Monday</v>
      </c>
      <c r="AA2921" s="25" t="str">
        <f t="shared" si="342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hidden="1" x14ac:dyDescent="0.25">
      <c r="A2922" s="25">
        <f t="shared" si="333"/>
        <v>2921</v>
      </c>
      <c r="B2922" s="25" t="s">
        <v>3744</v>
      </c>
      <c r="C2922" s="45">
        <v>45919</v>
      </c>
      <c r="D2922" s="45">
        <v>45926</v>
      </c>
      <c r="E2922" s="8">
        <v>169.4</v>
      </c>
      <c r="F2922" s="8">
        <f t="shared" si="334"/>
        <v>14907.2</v>
      </c>
      <c r="G2922" s="54">
        <f t="shared" si="335"/>
        <v>14907.2</v>
      </c>
      <c r="H2922" s="25">
        <v>302008</v>
      </c>
      <c r="I2922" s="25" t="s">
        <v>4269</v>
      </c>
      <c r="J2922" s="25">
        <v>1</v>
      </c>
      <c r="K2922" s="25">
        <v>1</v>
      </c>
      <c r="L2922" s="25">
        <f t="shared" si="336"/>
        <v>0</v>
      </c>
      <c r="M2922" s="25"/>
      <c r="N2922" s="45">
        <v>45929</v>
      </c>
      <c r="O2922" s="54"/>
      <c r="P2922" s="25" t="s">
        <v>17</v>
      </c>
      <c r="Q2922" s="25" t="s">
        <v>2078</v>
      </c>
      <c r="R2922" s="25" t="s">
        <v>638</v>
      </c>
      <c r="S2922" s="3">
        <v>4</v>
      </c>
      <c r="T2922" s="55"/>
      <c r="U2922" s="25" t="s">
        <v>19</v>
      </c>
      <c r="V2922" s="25" t="str">
        <f>VLOOKUP(P2922,'Customer List'!B:C,2,)</f>
        <v>Delhi</v>
      </c>
      <c r="W2922" s="56"/>
      <c r="X2922" s="45"/>
      <c r="Y2922" s="25" t="str">
        <f t="shared" si="340"/>
        <v/>
      </c>
      <c r="Z2922" s="25" t="str">
        <f t="shared" si="341"/>
        <v>Monday</v>
      </c>
      <c r="AA2922" s="25" t="str">
        <f t="shared" si="342"/>
        <v/>
      </c>
      <c r="AB2922" s="25" t="str">
        <f>VLOOKUP(U2922,'Currency Sheet'!A:C,3,)</f>
        <v>DOLLAR</v>
      </c>
      <c r="AC2922" s="67" t="str">
        <f>VLOOKUP(P2922,'Customer List'!B:D,3,)</f>
        <v>Local</v>
      </c>
    </row>
    <row r="2923" spans="1:29" hidden="1" x14ac:dyDescent="0.25">
      <c r="A2923" s="25">
        <f t="shared" si="333"/>
        <v>2922</v>
      </c>
      <c r="B2923" s="25" t="s">
        <v>3744</v>
      </c>
      <c r="C2923" s="45">
        <v>45919</v>
      </c>
      <c r="D2923" s="45">
        <v>45926</v>
      </c>
      <c r="E2923" s="8">
        <v>142.5</v>
      </c>
      <c r="F2923" s="8">
        <f t="shared" si="334"/>
        <v>12540</v>
      </c>
      <c r="G2923" s="54">
        <f t="shared" si="335"/>
        <v>12540</v>
      </c>
      <c r="H2923" s="25">
        <v>302037</v>
      </c>
      <c r="I2923" s="25" t="s">
        <v>4270</v>
      </c>
      <c r="J2923" s="25">
        <v>1</v>
      </c>
      <c r="K2923" s="25">
        <v>1</v>
      </c>
      <c r="L2923" s="25">
        <f t="shared" si="336"/>
        <v>0</v>
      </c>
      <c r="M2923" s="25"/>
      <c r="N2923" s="45">
        <v>45936</v>
      </c>
      <c r="O2923" s="54"/>
      <c r="P2923" s="25" t="s">
        <v>229</v>
      </c>
      <c r="Q2923" s="25">
        <v>58156536115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Kolkata</v>
      </c>
      <c r="W2923" s="56"/>
      <c r="X2923" s="45">
        <v>45937</v>
      </c>
      <c r="Y2923" s="25">
        <f t="shared" si="340"/>
        <v>1</v>
      </c>
      <c r="Z2923" s="25" t="str">
        <f t="shared" si="341"/>
        <v>Monday</v>
      </c>
      <c r="AA2923" s="25" t="str">
        <f t="shared" si="342"/>
        <v>Tuesday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hidden="1" x14ac:dyDescent="0.25">
      <c r="A2924" s="25">
        <f t="shared" si="333"/>
        <v>2923</v>
      </c>
      <c r="B2924" s="25" t="s">
        <v>3744</v>
      </c>
      <c r="C2924" s="45">
        <v>45919</v>
      </c>
      <c r="D2924" s="45">
        <v>45926</v>
      </c>
      <c r="E2924" s="8">
        <v>259</v>
      </c>
      <c r="F2924" s="8">
        <f t="shared" si="334"/>
        <v>22792</v>
      </c>
      <c r="G2924" s="54">
        <f t="shared" si="335"/>
        <v>22792</v>
      </c>
      <c r="H2924" s="25">
        <v>302088</v>
      </c>
      <c r="I2924" s="25" t="s">
        <v>4271</v>
      </c>
      <c r="J2924" s="25">
        <v>1</v>
      </c>
      <c r="K2924" s="25">
        <v>1</v>
      </c>
      <c r="L2924" s="25">
        <f t="shared" si="336"/>
        <v>0</v>
      </c>
      <c r="M2924" s="25"/>
      <c r="N2924" s="45">
        <v>45927</v>
      </c>
      <c r="O2924" s="54"/>
      <c r="P2924" s="25" t="s">
        <v>243</v>
      </c>
      <c r="Q2924" s="25">
        <v>58156233800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Mumbai</v>
      </c>
      <c r="W2924" s="56"/>
      <c r="X2924" s="45">
        <v>45929</v>
      </c>
      <c r="Y2924" s="25">
        <f t="shared" si="340"/>
        <v>2</v>
      </c>
      <c r="Z2924" s="25" t="str">
        <f t="shared" si="341"/>
        <v>Saturday</v>
      </c>
      <c r="AA2924" s="25" t="str">
        <f t="shared" si="342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hidden="1" x14ac:dyDescent="0.25">
      <c r="A2925" s="25">
        <f t="shared" si="333"/>
        <v>2924</v>
      </c>
      <c r="B2925" s="25" t="s">
        <v>3744</v>
      </c>
      <c r="C2925" s="45">
        <v>45919</v>
      </c>
      <c r="D2925" s="45">
        <v>45926</v>
      </c>
      <c r="E2925" s="8">
        <v>46.2</v>
      </c>
      <c r="F2925" s="8">
        <f t="shared" si="334"/>
        <v>4065.6000000000004</v>
      </c>
      <c r="G2925" s="54">
        <f t="shared" si="335"/>
        <v>8131.2000000000007</v>
      </c>
      <c r="H2925" s="25">
        <v>302208</v>
      </c>
      <c r="I2925" s="25" t="s">
        <v>4272</v>
      </c>
      <c r="J2925" s="25">
        <v>2</v>
      </c>
      <c r="K2925" s="25">
        <v>2</v>
      </c>
      <c r="L2925" s="25">
        <f t="shared" si="336"/>
        <v>0</v>
      </c>
      <c r="M2925" s="25"/>
      <c r="N2925" s="45">
        <v>45927</v>
      </c>
      <c r="O2925" s="54"/>
      <c r="P2925" s="25" t="s">
        <v>192</v>
      </c>
      <c r="Q2925" s="25" t="s">
        <v>3741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340"/>
        <v>2</v>
      </c>
      <c r="Z2925" s="25" t="str">
        <f t="shared" si="341"/>
        <v>Saturday</v>
      </c>
      <c r="AA2925" s="25" t="str">
        <f t="shared" si="342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hidden="1" x14ac:dyDescent="0.25">
      <c r="A2926" s="25">
        <f t="shared" si="333"/>
        <v>2925</v>
      </c>
      <c r="B2926" s="25" t="s">
        <v>3744</v>
      </c>
      <c r="C2926" s="45">
        <v>45919</v>
      </c>
      <c r="D2926" s="45">
        <v>45926</v>
      </c>
      <c r="E2926" s="8">
        <v>267.39999999999998</v>
      </c>
      <c r="F2926" s="8">
        <f t="shared" si="334"/>
        <v>23531.199999999997</v>
      </c>
      <c r="G2926" s="54">
        <f t="shared" si="335"/>
        <v>23531.199999999997</v>
      </c>
      <c r="H2926" s="25">
        <v>302326</v>
      </c>
      <c r="I2926" s="25" t="s">
        <v>4273</v>
      </c>
      <c r="J2926" s="25">
        <v>1</v>
      </c>
      <c r="K2926" s="25">
        <v>1</v>
      </c>
      <c r="L2926" s="25">
        <f t="shared" si="336"/>
        <v>0</v>
      </c>
      <c r="M2926" s="25"/>
      <c r="N2926" s="45">
        <v>45927</v>
      </c>
      <c r="O2926" s="54"/>
      <c r="P2926" s="25" t="s">
        <v>166</v>
      </c>
      <c r="Q2926" s="25">
        <v>58156229353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Lucknow</v>
      </c>
      <c r="W2926" s="56"/>
      <c r="X2926" s="45">
        <v>45929</v>
      </c>
      <c r="Y2926" s="25">
        <f t="shared" si="340"/>
        <v>2</v>
      </c>
      <c r="Z2926" s="25" t="str">
        <f t="shared" si="341"/>
        <v>Saturday</v>
      </c>
      <c r="AA2926" s="25" t="str">
        <f t="shared" si="342"/>
        <v>Monday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hidden="1" x14ac:dyDescent="0.25">
      <c r="A2927" s="25">
        <f t="shared" si="333"/>
        <v>2926</v>
      </c>
      <c r="B2927" s="25" t="s">
        <v>3744</v>
      </c>
      <c r="C2927" s="45">
        <v>45919</v>
      </c>
      <c r="D2927" s="45">
        <v>45926</v>
      </c>
      <c r="E2927" s="8">
        <v>204.4</v>
      </c>
      <c r="F2927" s="8">
        <f t="shared" si="334"/>
        <v>17987.2</v>
      </c>
      <c r="G2927" s="54">
        <f t="shared" si="335"/>
        <v>17987.2</v>
      </c>
      <c r="H2927" s="25">
        <v>302612</v>
      </c>
      <c r="I2927" s="25" t="s">
        <v>4274</v>
      </c>
      <c r="J2927" s="25">
        <v>1</v>
      </c>
      <c r="K2927" s="25">
        <v>1</v>
      </c>
      <c r="L2927" s="25">
        <f t="shared" si="336"/>
        <v>0</v>
      </c>
      <c r="M2927" s="25"/>
      <c r="N2927" s="45">
        <v>45927</v>
      </c>
      <c r="O2927" s="54"/>
      <c r="P2927" s="25" t="s">
        <v>888</v>
      </c>
      <c r="Q2927" s="25">
        <v>58156225400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Karnataka</v>
      </c>
      <c r="W2927" s="56"/>
      <c r="X2927" s="45">
        <v>45930</v>
      </c>
      <c r="Y2927" s="25">
        <f t="shared" si="340"/>
        <v>3</v>
      </c>
      <c r="Z2927" s="25" t="str">
        <f t="shared" si="341"/>
        <v>Saturday</v>
      </c>
      <c r="AA2927" s="25" t="str">
        <f t="shared" si="342"/>
        <v>Tuesday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hidden="1" x14ac:dyDescent="0.25">
      <c r="A2928" s="25">
        <f t="shared" si="333"/>
        <v>2927</v>
      </c>
      <c r="B2928" s="25" t="s">
        <v>3744</v>
      </c>
      <c r="C2928" s="45">
        <v>45919</v>
      </c>
      <c r="D2928" s="45">
        <v>45926</v>
      </c>
      <c r="E2928" s="8">
        <v>73.5</v>
      </c>
      <c r="F2928" s="8">
        <f t="shared" si="334"/>
        <v>6468</v>
      </c>
      <c r="G2928" s="54">
        <f t="shared" si="335"/>
        <v>6468</v>
      </c>
      <c r="H2928" s="25">
        <v>302808</v>
      </c>
      <c r="I2928" s="25" t="s">
        <v>4275</v>
      </c>
      <c r="J2928" s="25">
        <v>1</v>
      </c>
      <c r="K2928" s="25">
        <v>1</v>
      </c>
      <c r="L2928" s="25">
        <f t="shared" si="336"/>
        <v>0</v>
      </c>
      <c r="M2928" s="25"/>
      <c r="N2928" s="45">
        <v>45927</v>
      </c>
      <c r="O2928" s="54"/>
      <c r="P2928" s="25" t="s">
        <v>192</v>
      </c>
      <c r="Q2928" s="25" t="s">
        <v>3741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Chandigarh</v>
      </c>
      <c r="W2928" s="56"/>
      <c r="X2928" s="45">
        <v>45929</v>
      </c>
      <c r="Y2928" s="25">
        <f t="shared" si="340"/>
        <v>2</v>
      </c>
      <c r="Z2928" s="25" t="str">
        <f t="shared" si="341"/>
        <v>Saturday</v>
      </c>
      <c r="AA2928" s="25" t="str">
        <f t="shared" si="342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hidden="1" x14ac:dyDescent="0.25">
      <c r="A2929" s="25">
        <f t="shared" si="333"/>
        <v>2928</v>
      </c>
      <c r="B2929" s="25" t="s">
        <v>3744</v>
      </c>
      <c r="C2929" s="45">
        <v>45919</v>
      </c>
      <c r="D2929" s="45">
        <v>45926</v>
      </c>
      <c r="E2929" s="8">
        <v>35</v>
      </c>
      <c r="F2929" s="8">
        <f t="shared" si="334"/>
        <v>3080</v>
      </c>
      <c r="G2929" s="54">
        <f t="shared" si="335"/>
        <v>3080</v>
      </c>
      <c r="H2929" s="25">
        <v>302902</v>
      </c>
      <c r="I2929" s="25" t="s">
        <v>4276</v>
      </c>
      <c r="J2929" s="25">
        <v>1</v>
      </c>
      <c r="K2929" s="25">
        <v>1</v>
      </c>
      <c r="L2929" s="25">
        <f t="shared" si="336"/>
        <v>0</v>
      </c>
      <c r="M2929" s="25"/>
      <c r="N2929" s="45">
        <v>45929</v>
      </c>
      <c r="O2929" s="54"/>
      <c r="P2929" s="25" t="s">
        <v>214</v>
      </c>
      <c r="Q2929" s="25" t="s">
        <v>2002</v>
      </c>
      <c r="R2929" s="25" t="s">
        <v>2002</v>
      </c>
      <c r="S2929" s="3">
        <v>4</v>
      </c>
      <c r="T2929" s="55"/>
      <c r="U2929" s="25" t="s">
        <v>19</v>
      </c>
      <c r="V2929" s="25" t="str">
        <f>VLOOKUP(P2929,'Customer List'!B:C,2,)</f>
        <v>Delhi</v>
      </c>
      <c r="W2929" s="56"/>
      <c r="X2929" s="45"/>
      <c r="Y2929" s="25" t="str">
        <f t="shared" si="340"/>
        <v/>
      </c>
      <c r="Z2929" s="25" t="str">
        <f t="shared" si="341"/>
        <v>Monday</v>
      </c>
      <c r="AA2929" s="25" t="str">
        <f t="shared" si="342"/>
        <v/>
      </c>
      <c r="AB2929" s="25" t="str">
        <f>VLOOKUP(U2929,'Currency Sheet'!A:C,3,)</f>
        <v>DOLLAR</v>
      </c>
      <c r="AC2929" s="67" t="str">
        <f>VLOOKUP(P2929,'Customer List'!B:D,3,)</f>
        <v>Local</v>
      </c>
    </row>
    <row r="2930" spans="1:29" hidden="1" x14ac:dyDescent="0.25">
      <c r="A2930" s="25">
        <f t="shared" si="333"/>
        <v>2929</v>
      </c>
      <c r="B2930" s="25" t="s">
        <v>3744</v>
      </c>
      <c r="C2930" s="45">
        <v>45919</v>
      </c>
      <c r="D2930" s="45">
        <v>45926</v>
      </c>
      <c r="E2930" s="8">
        <v>207.9</v>
      </c>
      <c r="F2930" s="8">
        <f t="shared" si="334"/>
        <v>18295.2</v>
      </c>
      <c r="G2930" s="54">
        <f t="shared" si="335"/>
        <v>18295.2</v>
      </c>
      <c r="H2930" s="25">
        <v>302910</v>
      </c>
      <c r="I2930" s="25" t="s">
        <v>4104</v>
      </c>
      <c r="J2930" s="25">
        <v>1</v>
      </c>
      <c r="K2930" s="25">
        <v>1</v>
      </c>
      <c r="L2930" s="25">
        <f t="shared" si="336"/>
        <v>0</v>
      </c>
      <c r="M2930" s="25"/>
      <c r="N2930" s="45">
        <v>45927</v>
      </c>
      <c r="O2930" s="54"/>
      <c r="P2930" s="25" t="s">
        <v>3729</v>
      </c>
      <c r="Q2930" s="25" t="s">
        <v>3742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Chandigarh</v>
      </c>
      <c r="W2930" s="56"/>
      <c r="X2930" s="45">
        <v>45929</v>
      </c>
      <c r="Y2930" s="25">
        <f t="shared" si="340"/>
        <v>2</v>
      </c>
      <c r="Z2930" s="25" t="str">
        <f t="shared" si="341"/>
        <v>Saturday</v>
      </c>
      <c r="AA2930" s="25" t="str">
        <f t="shared" si="342"/>
        <v>Monday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hidden="1" x14ac:dyDescent="0.25">
      <c r="A2931" s="25">
        <f t="shared" si="333"/>
        <v>2930</v>
      </c>
      <c r="B2931" s="25" t="s">
        <v>3744</v>
      </c>
      <c r="C2931" s="45">
        <v>45919</v>
      </c>
      <c r="D2931" s="45">
        <v>45926</v>
      </c>
      <c r="E2931" s="8">
        <v>185.5</v>
      </c>
      <c r="F2931" s="8">
        <f t="shared" si="334"/>
        <v>16324</v>
      </c>
      <c r="G2931" s="54">
        <f t="shared" si="335"/>
        <v>16324</v>
      </c>
      <c r="H2931" s="25">
        <v>303110</v>
      </c>
      <c r="I2931" s="25" t="s">
        <v>4277</v>
      </c>
      <c r="J2931" s="25">
        <v>1</v>
      </c>
      <c r="K2931" s="25">
        <v>1</v>
      </c>
      <c r="L2931" s="25">
        <f t="shared" si="336"/>
        <v>0</v>
      </c>
      <c r="M2931" s="25"/>
      <c r="N2931" s="45">
        <v>45929</v>
      </c>
      <c r="O2931" s="54"/>
      <c r="P2931" s="25" t="s">
        <v>3730</v>
      </c>
      <c r="Q2931" s="25" t="s">
        <v>2078</v>
      </c>
      <c r="R2931" s="25" t="s">
        <v>849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40"/>
        <v/>
      </c>
      <c r="Z2931" s="25" t="str">
        <f t="shared" si="341"/>
        <v>Monday</v>
      </c>
      <c r="AA2931" s="25" t="str">
        <f t="shared" si="342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hidden="1" x14ac:dyDescent="0.25">
      <c r="A2932" s="25">
        <f t="shared" si="333"/>
        <v>2931</v>
      </c>
      <c r="B2932" s="25" t="s">
        <v>3744</v>
      </c>
      <c r="C2932" s="45">
        <v>45919</v>
      </c>
      <c r="D2932" s="45">
        <v>45926</v>
      </c>
      <c r="E2932" s="8">
        <v>285.75</v>
      </c>
      <c r="F2932" s="8">
        <f t="shared" si="334"/>
        <v>25146</v>
      </c>
      <c r="G2932" s="54">
        <f t="shared" si="335"/>
        <v>25146</v>
      </c>
      <c r="H2932" s="25">
        <v>303526</v>
      </c>
      <c r="I2932" s="25" t="s">
        <v>4278</v>
      </c>
      <c r="J2932" s="25">
        <v>1</v>
      </c>
      <c r="K2932" s="25">
        <v>1</v>
      </c>
      <c r="L2932" s="25">
        <f t="shared" si="336"/>
        <v>0</v>
      </c>
      <c r="M2932" s="25"/>
      <c r="N2932" s="45">
        <v>45927</v>
      </c>
      <c r="O2932" s="54"/>
      <c r="P2932" s="25" t="s">
        <v>192</v>
      </c>
      <c r="Q2932" s="25" t="s">
        <v>3741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>
        <v>45929</v>
      </c>
      <c r="Y2932" s="25">
        <f t="shared" si="340"/>
        <v>2</v>
      </c>
      <c r="Z2932" s="25" t="str">
        <f t="shared" si="341"/>
        <v>Saturday</v>
      </c>
      <c r="AA2932" s="25" t="str">
        <f t="shared" si="342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hidden="1" x14ac:dyDescent="0.25">
      <c r="A2933" s="25">
        <f t="shared" ref="A2933:A2996" si="343">A2932+1</f>
        <v>2932</v>
      </c>
      <c r="B2933" s="25" t="s">
        <v>3744</v>
      </c>
      <c r="C2933" s="45">
        <v>45919</v>
      </c>
      <c r="D2933" s="45">
        <v>45926</v>
      </c>
      <c r="E2933" s="8">
        <v>157.5</v>
      </c>
      <c r="F2933" s="8">
        <f t="shared" ref="F2933:F2996" si="344">IF(AB2933="DOLLAR",E2933*88,E2933)</f>
        <v>13860</v>
      </c>
      <c r="G2933" s="54">
        <f t="shared" ref="G2933:G2996" si="345">F2933*J2933</f>
        <v>13860</v>
      </c>
      <c r="H2933" s="25">
        <v>303651</v>
      </c>
      <c r="I2933" s="25" t="s">
        <v>4279</v>
      </c>
      <c r="J2933" s="25">
        <v>1</v>
      </c>
      <c r="K2933" s="25">
        <v>1</v>
      </c>
      <c r="L2933" s="25">
        <f t="shared" ref="L2933:L2996" si="346">J2933-K2933</f>
        <v>0</v>
      </c>
      <c r="M2933" s="25"/>
      <c r="N2933" s="45">
        <v>45936</v>
      </c>
      <c r="O2933" s="54"/>
      <c r="P2933" s="25" t="s">
        <v>229</v>
      </c>
      <c r="Q2933" s="25">
        <v>58156536115</v>
      </c>
      <c r="R2933" s="25" t="s">
        <v>41</v>
      </c>
      <c r="S2933" s="3">
        <v>4</v>
      </c>
      <c r="T2933" s="55"/>
      <c r="U2933" s="25" t="s">
        <v>19</v>
      </c>
      <c r="V2933" s="25" t="str">
        <f>VLOOKUP(P2933,'Customer List'!B:C,2,)</f>
        <v>Kolkata</v>
      </c>
      <c r="W2933" s="56"/>
      <c r="X2933" s="45">
        <v>45937</v>
      </c>
      <c r="Y2933" s="25">
        <f t="shared" si="340"/>
        <v>1</v>
      </c>
      <c r="Z2933" s="25" t="str">
        <f t="shared" si="341"/>
        <v>Monday</v>
      </c>
      <c r="AA2933" s="25" t="str">
        <f t="shared" si="342"/>
        <v>Tuesday</v>
      </c>
      <c r="AB2933" s="25" t="str">
        <f>VLOOKUP(U2933,'Currency Sheet'!A:C,3,)</f>
        <v>DOLLAR</v>
      </c>
      <c r="AC2933" s="67" t="str">
        <f>VLOOKUP(P2933,'Customer List'!B:D,3,)</f>
        <v>OutStation</v>
      </c>
    </row>
    <row r="2934" spans="1:29" hidden="1" x14ac:dyDescent="0.25">
      <c r="A2934" s="25">
        <f t="shared" si="343"/>
        <v>2933</v>
      </c>
      <c r="B2934" s="25" t="s">
        <v>3744</v>
      </c>
      <c r="C2934" s="45">
        <v>45919</v>
      </c>
      <c r="D2934" s="45">
        <v>45926</v>
      </c>
      <c r="E2934" s="8">
        <v>342.75</v>
      </c>
      <c r="F2934" s="8">
        <f t="shared" si="344"/>
        <v>30162</v>
      </c>
      <c r="G2934" s="54">
        <f t="shared" si="345"/>
        <v>30162</v>
      </c>
      <c r="H2934" s="25">
        <v>303744</v>
      </c>
      <c r="I2934" s="25" t="s">
        <v>4280</v>
      </c>
      <c r="J2934" s="25">
        <v>1</v>
      </c>
      <c r="K2934" s="25">
        <v>1</v>
      </c>
      <c r="L2934" s="25">
        <f t="shared" si="346"/>
        <v>0</v>
      </c>
      <c r="M2934" s="25"/>
      <c r="N2934" s="45">
        <v>45938</v>
      </c>
      <c r="O2934" s="54"/>
      <c r="P2934" s="25" t="s">
        <v>255</v>
      </c>
      <c r="Q2934" s="25" t="s">
        <v>637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 t="s">
        <v>3751</v>
      </c>
      <c r="X2934" s="45"/>
      <c r="Y2934" s="25" t="str">
        <f t="shared" si="340"/>
        <v/>
      </c>
      <c r="Z2934" s="25" t="str">
        <f t="shared" si="341"/>
        <v>Wednesday</v>
      </c>
      <c r="AA2934" s="25" t="str">
        <f t="shared" si="342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hidden="1" x14ac:dyDescent="0.25">
      <c r="A2935" s="25">
        <f t="shared" si="343"/>
        <v>2934</v>
      </c>
      <c r="B2935" s="25" t="s">
        <v>3744</v>
      </c>
      <c r="C2935" s="45">
        <v>45919</v>
      </c>
      <c r="D2935" s="45">
        <v>45926</v>
      </c>
      <c r="E2935" s="8">
        <v>50.4</v>
      </c>
      <c r="F2935" s="8">
        <f t="shared" si="344"/>
        <v>4435.2</v>
      </c>
      <c r="G2935" s="54">
        <f t="shared" si="345"/>
        <v>4435.2</v>
      </c>
      <c r="H2935" s="25">
        <v>304006</v>
      </c>
      <c r="I2935" s="25" t="s">
        <v>3975</v>
      </c>
      <c r="J2935" s="25">
        <v>1</v>
      </c>
      <c r="K2935" s="25">
        <v>1</v>
      </c>
      <c r="L2935" s="25">
        <f t="shared" si="346"/>
        <v>0</v>
      </c>
      <c r="M2935" s="25"/>
      <c r="N2935" s="45">
        <v>45927</v>
      </c>
      <c r="O2935" s="54"/>
      <c r="P2935" s="25" t="s">
        <v>166</v>
      </c>
      <c r="Q2935" s="25">
        <v>58156229353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Lucknow</v>
      </c>
      <c r="W2935" s="56"/>
      <c r="X2935" s="45">
        <v>45929</v>
      </c>
      <c r="Y2935" s="25">
        <f t="shared" si="340"/>
        <v>2</v>
      </c>
      <c r="Z2935" s="25" t="str">
        <f t="shared" si="341"/>
        <v>Saturday</v>
      </c>
      <c r="AA2935" s="25" t="str">
        <f t="shared" si="342"/>
        <v>Monday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hidden="1" x14ac:dyDescent="0.25">
      <c r="A2936" s="25">
        <f t="shared" si="343"/>
        <v>2935</v>
      </c>
      <c r="B2936" s="25" t="s">
        <v>3744</v>
      </c>
      <c r="C2936" s="45">
        <v>45919</v>
      </c>
      <c r="D2936" s="45">
        <v>45926</v>
      </c>
      <c r="E2936" s="8">
        <v>289.5</v>
      </c>
      <c r="F2936" s="8">
        <f t="shared" si="344"/>
        <v>25476</v>
      </c>
      <c r="G2936" s="54">
        <f t="shared" si="345"/>
        <v>25476</v>
      </c>
      <c r="H2936" s="25">
        <v>304036</v>
      </c>
      <c r="I2936" s="25" t="s">
        <v>4281</v>
      </c>
      <c r="J2936" s="25">
        <v>1</v>
      </c>
      <c r="K2936" s="25">
        <v>1</v>
      </c>
      <c r="L2936" s="25">
        <f t="shared" si="346"/>
        <v>0</v>
      </c>
      <c r="M2936" s="25"/>
      <c r="N2936" s="45">
        <v>45929</v>
      </c>
      <c r="O2936" s="54"/>
      <c r="P2936" s="25" t="s">
        <v>17</v>
      </c>
      <c r="Q2936" s="25" t="s">
        <v>2078</v>
      </c>
      <c r="R2936" s="25" t="s">
        <v>638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340"/>
        <v/>
      </c>
      <c r="Z2936" s="25" t="str">
        <f t="shared" si="341"/>
        <v>Monday</v>
      </c>
      <c r="AA2936" s="25" t="str">
        <f t="shared" si="342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hidden="1" x14ac:dyDescent="0.25">
      <c r="A2937" s="25">
        <f t="shared" si="343"/>
        <v>2936</v>
      </c>
      <c r="B2937" s="25" t="s">
        <v>3744</v>
      </c>
      <c r="C2937" s="45">
        <v>45919</v>
      </c>
      <c r="D2937" s="45">
        <v>45926</v>
      </c>
      <c r="E2937" s="8">
        <v>203</v>
      </c>
      <c r="F2937" s="8">
        <f t="shared" si="344"/>
        <v>17864</v>
      </c>
      <c r="G2937" s="54">
        <f t="shared" si="345"/>
        <v>17864</v>
      </c>
      <c r="H2937" s="25">
        <v>304096</v>
      </c>
      <c r="I2937" s="25" t="s">
        <v>4282</v>
      </c>
      <c r="J2937" s="25">
        <v>1</v>
      </c>
      <c r="K2937" s="25">
        <v>1</v>
      </c>
      <c r="L2937" s="25">
        <f t="shared" si="346"/>
        <v>0</v>
      </c>
      <c r="M2937" s="25"/>
      <c r="N2937" s="45">
        <v>45929</v>
      </c>
      <c r="O2937" s="54"/>
      <c r="P2937" s="25" t="s">
        <v>3730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340"/>
        <v/>
      </c>
      <c r="Z2937" s="25" t="str">
        <f t="shared" si="341"/>
        <v>Monday</v>
      </c>
      <c r="AA2937" s="25" t="str">
        <f t="shared" si="342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hidden="1" x14ac:dyDescent="0.25">
      <c r="A2938" s="25">
        <f t="shared" si="343"/>
        <v>2937</v>
      </c>
      <c r="B2938" s="25" t="s">
        <v>3744</v>
      </c>
      <c r="C2938" s="45">
        <v>45919</v>
      </c>
      <c r="D2938" s="45">
        <v>45926</v>
      </c>
      <c r="E2938" s="8">
        <v>326.25</v>
      </c>
      <c r="F2938" s="8">
        <f t="shared" si="344"/>
        <v>28710</v>
      </c>
      <c r="G2938" s="54">
        <f t="shared" si="345"/>
        <v>28710</v>
      </c>
      <c r="H2938" s="25">
        <v>304136</v>
      </c>
      <c r="I2938" s="25" t="s">
        <v>4283</v>
      </c>
      <c r="J2938" s="25">
        <v>1</v>
      </c>
      <c r="K2938" s="25">
        <v>1</v>
      </c>
      <c r="L2938" s="25">
        <f t="shared" si="346"/>
        <v>0</v>
      </c>
      <c r="M2938" s="25"/>
      <c r="N2938" s="45">
        <v>45927</v>
      </c>
      <c r="O2938" s="54"/>
      <c r="P2938" s="25" t="s">
        <v>888</v>
      </c>
      <c r="Q2938" s="25">
        <v>58156225400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Karnataka</v>
      </c>
      <c r="W2938" s="56"/>
      <c r="X2938" s="45">
        <v>45930</v>
      </c>
      <c r="Y2938" s="25">
        <f t="shared" si="340"/>
        <v>3</v>
      </c>
      <c r="Z2938" s="25" t="str">
        <f t="shared" si="341"/>
        <v>Saturday</v>
      </c>
      <c r="AA2938" s="25" t="str">
        <f t="shared" si="342"/>
        <v>Tuesday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hidden="1" x14ac:dyDescent="0.25">
      <c r="A2939" s="25">
        <f t="shared" si="343"/>
        <v>2938</v>
      </c>
      <c r="B2939" s="25" t="s">
        <v>3744</v>
      </c>
      <c r="C2939" s="45">
        <v>45919</v>
      </c>
      <c r="D2939" s="45">
        <v>45926</v>
      </c>
      <c r="E2939" s="8">
        <v>285</v>
      </c>
      <c r="F2939" s="8">
        <f t="shared" si="344"/>
        <v>25080</v>
      </c>
      <c r="G2939" s="54">
        <f t="shared" si="345"/>
        <v>25080</v>
      </c>
      <c r="H2939" s="25">
        <v>304142</v>
      </c>
      <c r="I2939" s="25" t="s">
        <v>4284</v>
      </c>
      <c r="J2939" s="25">
        <v>1</v>
      </c>
      <c r="K2939" s="25">
        <v>1</v>
      </c>
      <c r="L2939" s="25">
        <f t="shared" si="346"/>
        <v>0</v>
      </c>
      <c r="M2939" s="25"/>
      <c r="N2939" s="45">
        <v>45927</v>
      </c>
      <c r="O2939" s="54"/>
      <c r="P2939" s="25" t="s">
        <v>192</v>
      </c>
      <c r="Q2939" s="25" t="s">
        <v>3741</v>
      </c>
      <c r="R2939" s="25" t="s">
        <v>41</v>
      </c>
      <c r="S2939" s="3">
        <v>4</v>
      </c>
      <c r="T2939" s="55"/>
      <c r="U2939" s="25" t="s">
        <v>19</v>
      </c>
      <c r="V2939" s="25" t="str">
        <f>VLOOKUP(P2939,'Customer List'!B:C,2,)</f>
        <v>Chandigarh</v>
      </c>
      <c r="W2939" s="56"/>
      <c r="X2939" s="45">
        <v>45929</v>
      </c>
      <c r="Y2939" s="25">
        <f t="shared" si="340"/>
        <v>2</v>
      </c>
      <c r="Z2939" s="25" t="str">
        <f t="shared" si="341"/>
        <v>Saturday</v>
      </c>
      <c r="AA2939" s="25" t="str">
        <f t="shared" si="342"/>
        <v>Monday</v>
      </c>
      <c r="AB2939" s="25" t="str">
        <f>VLOOKUP(U2939,'Currency Sheet'!A:C,3,)</f>
        <v>DOLLAR</v>
      </c>
      <c r="AC2939" s="67" t="str">
        <f>VLOOKUP(P2939,'Customer List'!B:D,3,)</f>
        <v>OutStation</v>
      </c>
    </row>
    <row r="2940" spans="1:29" hidden="1" x14ac:dyDescent="0.25">
      <c r="A2940" s="25">
        <f t="shared" si="343"/>
        <v>2939</v>
      </c>
      <c r="B2940" s="25" t="s">
        <v>3744</v>
      </c>
      <c r="C2940" s="45">
        <v>45919</v>
      </c>
      <c r="D2940" s="45">
        <v>45926</v>
      </c>
      <c r="E2940" s="8">
        <v>71.400000000000006</v>
      </c>
      <c r="F2940" s="8">
        <f t="shared" si="344"/>
        <v>6283.2000000000007</v>
      </c>
      <c r="G2940" s="54">
        <f t="shared" si="345"/>
        <v>6283.2000000000007</v>
      </c>
      <c r="H2940" s="25">
        <v>304402</v>
      </c>
      <c r="I2940" s="25" t="s">
        <v>4285</v>
      </c>
      <c r="J2940" s="25">
        <v>1</v>
      </c>
      <c r="K2940" s="25">
        <v>1</v>
      </c>
      <c r="L2940" s="25">
        <f t="shared" si="346"/>
        <v>0</v>
      </c>
      <c r="M2940" s="25"/>
      <c r="N2940" s="45">
        <v>45929</v>
      </c>
      <c r="O2940" s="54"/>
      <c r="P2940" s="25" t="s">
        <v>3730</v>
      </c>
      <c r="Q2940" s="25" t="s">
        <v>2078</v>
      </c>
      <c r="R2940" s="25" t="s">
        <v>849</v>
      </c>
      <c r="S2940" s="3">
        <v>4</v>
      </c>
      <c r="T2940" s="55"/>
      <c r="U2940" s="25" t="s">
        <v>19</v>
      </c>
      <c r="V2940" s="25" t="str">
        <f>VLOOKUP(P2940,'Customer List'!B:C,2,)</f>
        <v>DELHI</v>
      </c>
      <c r="W2940" s="56"/>
      <c r="X2940" s="45"/>
      <c r="Y2940" s="25" t="str">
        <f t="shared" ref="Y2940:Y2971" si="347">IF(X2940="", "", X2940-N2940)</f>
        <v/>
      </c>
      <c r="Z2940" s="25" t="str">
        <f t="shared" ref="Z2940:Z2971" si="348">IF(N2940="", "", TEXT(N2940, "dddd"))</f>
        <v>Monday</v>
      </c>
      <c r="AA2940" s="25" t="str">
        <f t="shared" ref="AA2940:AA2971" si="349">IF(X2940="", "", TEXT(X2940, "dddd"))</f>
        <v/>
      </c>
      <c r="AB2940" s="25" t="str">
        <f>VLOOKUP(U2940,'Currency Sheet'!A:C,3,)</f>
        <v>DOLLAR</v>
      </c>
      <c r="AC2940" s="67" t="str">
        <f>VLOOKUP(P2940,'Customer List'!B:D,3,)</f>
        <v>LOCAL</v>
      </c>
    </row>
    <row r="2941" spans="1:29" hidden="1" x14ac:dyDescent="0.25">
      <c r="A2941" s="25">
        <f t="shared" si="343"/>
        <v>2940</v>
      </c>
      <c r="B2941" s="25" t="s">
        <v>3744</v>
      </c>
      <c r="C2941" s="45">
        <v>45919</v>
      </c>
      <c r="D2941" s="45">
        <v>45926</v>
      </c>
      <c r="E2941" s="8">
        <v>86.8</v>
      </c>
      <c r="F2941" s="8">
        <f t="shared" si="344"/>
        <v>7638.4</v>
      </c>
      <c r="G2941" s="54">
        <f t="shared" si="345"/>
        <v>7638.4</v>
      </c>
      <c r="H2941" s="25">
        <v>304825</v>
      </c>
      <c r="I2941" s="25" t="s">
        <v>4286</v>
      </c>
      <c r="J2941" s="25">
        <v>1</v>
      </c>
      <c r="K2941" s="25">
        <v>1</v>
      </c>
      <c r="L2941" s="25">
        <f t="shared" si="346"/>
        <v>0</v>
      </c>
      <c r="M2941" s="25"/>
      <c r="N2941" s="45">
        <v>45936</v>
      </c>
      <c r="O2941" s="54"/>
      <c r="P2941" s="25" t="s">
        <v>229</v>
      </c>
      <c r="Q2941" s="25">
        <v>58156536115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Kolkata</v>
      </c>
      <c r="W2941" s="56"/>
      <c r="X2941" s="45">
        <v>45937</v>
      </c>
      <c r="Y2941" s="25">
        <f t="shared" si="347"/>
        <v>1</v>
      </c>
      <c r="Z2941" s="25" t="str">
        <f t="shared" si="348"/>
        <v>Monday</v>
      </c>
      <c r="AA2941" s="25" t="str">
        <f t="shared" si="349"/>
        <v>Tuesday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hidden="1" x14ac:dyDescent="0.25">
      <c r="A2942" s="25">
        <f t="shared" si="343"/>
        <v>2941</v>
      </c>
      <c r="B2942" s="25" t="s">
        <v>3744</v>
      </c>
      <c r="C2942" s="45">
        <v>45919</v>
      </c>
      <c r="D2942" s="45">
        <v>45926</v>
      </c>
      <c r="E2942" s="8">
        <v>226.1</v>
      </c>
      <c r="F2942" s="8">
        <f t="shared" si="344"/>
        <v>19896.8</v>
      </c>
      <c r="G2942" s="54">
        <f t="shared" si="345"/>
        <v>19896.8</v>
      </c>
      <c r="H2942" s="25">
        <v>305114</v>
      </c>
      <c r="I2942" s="25" t="s">
        <v>4287</v>
      </c>
      <c r="J2942" s="25">
        <v>1</v>
      </c>
      <c r="K2942" s="25">
        <v>1</v>
      </c>
      <c r="L2942" s="25">
        <f t="shared" si="346"/>
        <v>0</v>
      </c>
      <c r="M2942" s="25"/>
      <c r="N2942" s="45">
        <v>45929</v>
      </c>
      <c r="O2942" s="54"/>
      <c r="P2942" s="25" t="s">
        <v>17</v>
      </c>
      <c r="Q2942" s="25" t="s">
        <v>2078</v>
      </c>
      <c r="R2942" s="25" t="s">
        <v>638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si="347"/>
        <v/>
      </c>
      <c r="Z2942" s="25" t="str">
        <f t="shared" si="348"/>
        <v>Monday</v>
      </c>
      <c r="AA2942" s="25" t="str">
        <f t="shared" si="349"/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hidden="1" x14ac:dyDescent="0.25">
      <c r="A2943" s="25">
        <f t="shared" si="343"/>
        <v>2942</v>
      </c>
      <c r="B2943" s="25" t="s">
        <v>3744</v>
      </c>
      <c r="C2943" s="45">
        <v>45919</v>
      </c>
      <c r="D2943" s="45">
        <v>45926</v>
      </c>
      <c r="E2943" s="8">
        <v>205.1</v>
      </c>
      <c r="F2943" s="8">
        <f t="shared" si="344"/>
        <v>18048.8</v>
      </c>
      <c r="G2943" s="54">
        <f t="shared" si="345"/>
        <v>18048.8</v>
      </c>
      <c r="H2943" s="25">
        <v>306008</v>
      </c>
      <c r="I2943" s="25" t="s">
        <v>4288</v>
      </c>
      <c r="J2943" s="25">
        <v>1</v>
      </c>
      <c r="K2943" s="25">
        <v>1</v>
      </c>
      <c r="L2943" s="25">
        <f t="shared" si="346"/>
        <v>0</v>
      </c>
      <c r="M2943" s="25"/>
      <c r="N2943" s="45">
        <v>45927</v>
      </c>
      <c r="O2943" s="54"/>
      <c r="P2943" s="25" t="s">
        <v>243</v>
      </c>
      <c r="Q2943" s="25">
        <v>58156233800</v>
      </c>
      <c r="R2943" s="25" t="s">
        <v>41</v>
      </c>
      <c r="S2943" s="3">
        <v>4</v>
      </c>
      <c r="T2943" s="55"/>
      <c r="U2943" s="25" t="s">
        <v>19</v>
      </c>
      <c r="V2943" s="25" t="str">
        <f>VLOOKUP(P2943,'Customer List'!B:C,2,)</f>
        <v>Mumbai</v>
      </c>
      <c r="W2943" s="56"/>
      <c r="X2943" s="45">
        <v>45929</v>
      </c>
      <c r="Y2943" s="25">
        <f t="shared" si="347"/>
        <v>2</v>
      </c>
      <c r="Z2943" s="25" t="str">
        <f t="shared" si="348"/>
        <v>Saturday</v>
      </c>
      <c r="AA2943" s="25" t="str">
        <f t="shared" si="349"/>
        <v>Monday</v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hidden="1" x14ac:dyDescent="0.25">
      <c r="A2944" s="25">
        <f t="shared" si="343"/>
        <v>2943</v>
      </c>
      <c r="B2944" s="25" t="s">
        <v>3744</v>
      </c>
      <c r="C2944" s="45">
        <v>45919</v>
      </c>
      <c r="D2944" s="45">
        <v>45926</v>
      </c>
      <c r="E2944" s="8">
        <v>107.8</v>
      </c>
      <c r="F2944" s="8">
        <f t="shared" si="344"/>
        <v>9486.4</v>
      </c>
      <c r="G2944" s="54">
        <f t="shared" si="345"/>
        <v>9486.4</v>
      </c>
      <c r="H2944" s="25">
        <v>306509</v>
      </c>
      <c r="I2944" s="25" t="s">
        <v>4289</v>
      </c>
      <c r="J2944" s="25">
        <v>1</v>
      </c>
      <c r="K2944" s="25">
        <v>1</v>
      </c>
      <c r="L2944" s="25">
        <f t="shared" si="346"/>
        <v>0</v>
      </c>
      <c r="M2944" s="25"/>
      <c r="N2944" s="45">
        <v>45929</v>
      </c>
      <c r="O2944" s="54"/>
      <c r="P2944" s="25" t="s">
        <v>214</v>
      </c>
      <c r="Q2944" s="25" t="s">
        <v>2002</v>
      </c>
      <c r="R2944" s="25" t="s">
        <v>2002</v>
      </c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47"/>
        <v/>
      </c>
      <c r="Z2944" s="25" t="str">
        <f t="shared" si="348"/>
        <v>Monday</v>
      </c>
      <c r="AA2944" s="25" t="str">
        <f t="shared" si="349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hidden="1" x14ac:dyDescent="0.25">
      <c r="A2945" s="25">
        <f t="shared" si="343"/>
        <v>2944</v>
      </c>
      <c r="B2945" s="25" t="s">
        <v>3744</v>
      </c>
      <c r="C2945" s="45">
        <v>45919</v>
      </c>
      <c r="D2945" s="45">
        <v>45926</v>
      </c>
      <c r="E2945" s="8">
        <v>321.75</v>
      </c>
      <c r="F2945" s="8">
        <f t="shared" si="344"/>
        <v>28314</v>
      </c>
      <c r="G2945" s="54">
        <f t="shared" si="345"/>
        <v>56628</v>
      </c>
      <c r="H2945" s="25">
        <v>307640</v>
      </c>
      <c r="I2945" s="25" t="s">
        <v>4290</v>
      </c>
      <c r="J2945" s="25">
        <v>2</v>
      </c>
      <c r="K2945" s="25">
        <v>2</v>
      </c>
      <c r="L2945" s="25">
        <f t="shared" si="346"/>
        <v>0</v>
      </c>
      <c r="M2945" s="25"/>
      <c r="N2945" s="45">
        <v>45927</v>
      </c>
      <c r="O2945" s="54"/>
      <c r="P2945" s="25" t="s">
        <v>243</v>
      </c>
      <c r="Q2945" s="25">
        <v>58156233800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Mumbai</v>
      </c>
      <c r="W2945" s="56"/>
      <c r="X2945" s="45">
        <v>45929</v>
      </c>
      <c r="Y2945" s="25">
        <f t="shared" si="347"/>
        <v>2</v>
      </c>
      <c r="Z2945" s="25" t="str">
        <f t="shared" si="348"/>
        <v>Saturday</v>
      </c>
      <c r="AA2945" s="25" t="str">
        <f t="shared" si="349"/>
        <v>Monday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hidden="1" x14ac:dyDescent="0.25">
      <c r="A2946" s="25">
        <f t="shared" si="343"/>
        <v>2945</v>
      </c>
      <c r="B2946" s="25" t="s">
        <v>3744</v>
      </c>
      <c r="C2946" s="45">
        <v>45919</v>
      </c>
      <c r="D2946" s="45">
        <v>45926</v>
      </c>
      <c r="E2946" s="8">
        <v>242.9</v>
      </c>
      <c r="F2946" s="8">
        <f t="shared" si="344"/>
        <v>21375.200000000001</v>
      </c>
      <c r="G2946" s="54">
        <f t="shared" si="345"/>
        <v>21375.200000000001</v>
      </c>
      <c r="H2946" s="25">
        <v>307654</v>
      </c>
      <c r="I2946" s="25" t="s">
        <v>4291</v>
      </c>
      <c r="J2946" s="25">
        <v>1</v>
      </c>
      <c r="K2946" s="25">
        <v>1</v>
      </c>
      <c r="L2946" s="25">
        <f t="shared" si="346"/>
        <v>0</v>
      </c>
      <c r="M2946" s="25"/>
      <c r="N2946" s="45">
        <v>45929</v>
      </c>
      <c r="O2946" s="54"/>
      <c r="P2946" s="25" t="s">
        <v>17</v>
      </c>
      <c r="Q2946" s="25" t="s">
        <v>2078</v>
      </c>
      <c r="R2946" s="25" t="s">
        <v>638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347"/>
        <v/>
      </c>
      <c r="Z2946" s="25" t="str">
        <f t="shared" si="348"/>
        <v>Monday</v>
      </c>
      <c r="AA2946" s="25" t="str">
        <f t="shared" si="349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hidden="1" x14ac:dyDescent="0.25">
      <c r="A2947" s="25">
        <f t="shared" si="343"/>
        <v>2946</v>
      </c>
      <c r="B2947" s="25" t="s">
        <v>3744</v>
      </c>
      <c r="C2947" s="45">
        <v>45919</v>
      </c>
      <c r="D2947" s="45">
        <v>45926</v>
      </c>
      <c r="E2947" s="8">
        <v>267.39999999999998</v>
      </c>
      <c r="F2947" s="8">
        <f t="shared" si="344"/>
        <v>23531.199999999997</v>
      </c>
      <c r="G2947" s="54">
        <f t="shared" si="345"/>
        <v>23531.199999999997</v>
      </c>
      <c r="H2947" s="25">
        <v>310718</v>
      </c>
      <c r="I2947" s="25" t="s">
        <v>4292</v>
      </c>
      <c r="J2947" s="25">
        <v>1</v>
      </c>
      <c r="K2947" s="25">
        <v>1</v>
      </c>
      <c r="L2947" s="25">
        <f t="shared" si="346"/>
        <v>0</v>
      </c>
      <c r="M2947" s="25"/>
      <c r="N2947" s="45">
        <v>45927</v>
      </c>
      <c r="O2947" s="54"/>
      <c r="P2947" s="25" t="s">
        <v>192</v>
      </c>
      <c r="Q2947" s="25" t="s">
        <v>3741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Chandigarh</v>
      </c>
      <c r="W2947" s="56"/>
      <c r="X2947" s="45">
        <v>45929</v>
      </c>
      <c r="Y2947" s="25">
        <f t="shared" si="347"/>
        <v>2</v>
      </c>
      <c r="Z2947" s="25" t="str">
        <f t="shared" si="348"/>
        <v>Saturday</v>
      </c>
      <c r="AA2947" s="25" t="str">
        <f t="shared" si="349"/>
        <v>Monday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hidden="1" x14ac:dyDescent="0.25">
      <c r="A2948" s="25">
        <f t="shared" si="343"/>
        <v>2947</v>
      </c>
      <c r="B2948" s="25" t="s">
        <v>3744</v>
      </c>
      <c r="C2948" s="45">
        <v>45919</v>
      </c>
      <c r="D2948" s="45">
        <v>45926</v>
      </c>
      <c r="E2948" s="8">
        <v>242.9</v>
      </c>
      <c r="F2948" s="8">
        <f t="shared" si="344"/>
        <v>21375.200000000001</v>
      </c>
      <c r="G2948" s="54">
        <f t="shared" si="345"/>
        <v>21375.200000000001</v>
      </c>
      <c r="H2948" s="25">
        <v>310946</v>
      </c>
      <c r="I2948" s="25" t="s">
        <v>4293</v>
      </c>
      <c r="J2948" s="25">
        <v>1</v>
      </c>
      <c r="K2948" s="25">
        <v>1</v>
      </c>
      <c r="L2948" s="25">
        <f t="shared" si="346"/>
        <v>0</v>
      </c>
      <c r="M2948" s="25"/>
      <c r="N2948" s="45">
        <v>45927</v>
      </c>
      <c r="O2948" s="54"/>
      <c r="P2948" s="25" t="s">
        <v>888</v>
      </c>
      <c r="Q2948" s="25">
        <v>58156225400</v>
      </c>
      <c r="R2948" s="25" t="s">
        <v>41</v>
      </c>
      <c r="S2948" s="3">
        <v>4</v>
      </c>
      <c r="T2948" s="55"/>
      <c r="U2948" s="25" t="s">
        <v>19</v>
      </c>
      <c r="V2948" s="25" t="str">
        <f>VLOOKUP(P2948,'Customer List'!B:C,2,)</f>
        <v>Karnataka</v>
      </c>
      <c r="W2948" s="56"/>
      <c r="X2948" s="45">
        <v>45930</v>
      </c>
      <c r="Y2948" s="25">
        <f t="shared" si="347"/>
        <v>3</v>
      </c>
      <c r="Z2948" s="25" t="str">
        <f t="shared" si="348"/>
        <v>Saturday</v>
      </c>
      <c r="AA2948" s="25" t="str">
        <f t="shared" si="349"/>
        <v>Tuesday</v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hidden="1" x14ac:dyDescent="0.25">
      <c r="A2949" s="25">
        <f t="shared" si="343"/>
        <v>2948</v>
      </c>
      <c r="B2949" s="25" t="s">
        <v>3744</v>
      </c>
      <c r="C2949" s="45">
        <v>45919</v>
      </c>
      <c r="D2949" s="45">
        <v>45926</v>
      </c>
      <c r="E2949" s="8">
        <v>304.5</v>
      </c>
      <c r="F2949" s="8">
        <f t="shared" si="344"/>
        <v>26796</v>
      </c>
      <c r="G2949" s="54">
        <f t="shared" si="345"/>
        <v>26796</v>
      </c>
      <c r="H2949" s="25">
        <v>311136</v>
      </c>
      <c r="I2949" s="25" t="s">
        <v>4294</v>
      </c>
      <c r="J2949" s="25">
        <v>1</v>
      </c>
      <c r="K2949" s="25">
        <v>1</v>
      </c>
      <c r="L2949" s="25">
        <f t="shared" si="346"/>
        <v>0</v>
      </c>
      <c r="M2949" s="25"/>
      <c r="N2949" s="45">
        <v>45938</v>
      </c>
      <c r="O2949" s="54"/>
      <c r="P2949" s="25" t="s">
        <v>255</v>
      </c>
      <c r="Q2949" s="25" t="s">
        <v>637</v>
      </c>
      <c r="R2949" s="25" t="s">
        <v>849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 t="s">
        <v>3751</v>
      </c>
      <c r="X2949" s="45"/>
      <c r="Y2949" s="25" t="str">
        <f t="shared" si="347"/>
        <v/>
      </c>
      <c r="Z2949" s="25" t="str">
        <f t="shared" si="348"/>
        <v>Wednesday</v>
      </c>
      <c r="AA2949" s="25" t="str">
        <f t="shared" si="349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hidden="1" x14ac:dyDescent="0.25">
      <c r="A2950" s="25">
        <f t="shared" si="343"/>
        <v>2949</v>
      </c>
      <c r="B2950" s="25" t="s">
        <v>3744</v>
      </c>
      <c r="C2950" s="45">
        <v>45919</v>
      </c>
      <c r="D2950" s="45">
        <v>45926</v>
      </c>
      <c r="E2950" s="8">
        <v>297</v>
      </c>
      <c r="F2950" s="8">
        <f t="shared" si="344"/>
        <v>26136</v>
      </c>
      <c r="G2950" s="54">
        <f t="shared" si="345"/>
        <v>26136</v>
      </c>
      <c r="H2950" s="25">
        <v>312238</v>
      </c>
      <c r="I2950" s="25" t="s">
        <v>4295</v>
      </c>
      <c r="J2950" s="25">
        <v>1</v>
      </c>
      <c r="K2950" s="25">
        <v>1</v>
      </c>
      <c r="L2950" s="25">
        <f t="shared" si="346"/>
        <v>0</v>
      </c>
      <c r="M2950" s="25"/>
      <c r="N2950" s="45">
        <v>45929</v>
      </c>
      <c r="O2950" s="54"/>
      <c r="P2950" s="25" t="s">
        <v>17</v>
      </c>
      <c r="Q2950" s="25" t="s">
        <v>2078</v>
      </c>
      <c r="R2950" s="25" t="s">
        <v>638</v>
      </c>
      <c r="S2950" s="3">
        <v>4</v>
      </c>
      <c r="T2950" s="55"/>
      <c r="U2950" s="25" t="s">
        <v>19</v>
      </c>
      <c r="V2950" s="25" t="str">
        <f>VLOOKUP(P2950,'Customer List'!B:C,2,)</f>
        <v>Delhi</v>
      </c>
      <c r="W2950" s="56"/>
      <c r="X2950" s="45"/>
      <c r="Y2950" s="25" t="str">
        <f t="shared" si="347"/>
        <v/>
      </c>
      <c r="Z2950" s="25" t="str">
        <f t="shared" si="348"/>
        <v>Monday</v>
      </c>
      <c r="AA2950" s="25" t="str">
        <f t="shared" si="349"/>
        <v/>
      </c>
      <c r="AB2950" s="25" t="str">
        <f>VLOOKUP(U2950,'Currency Sheet'!A:C,3,)</f>
        <v>DOLLAR</v>
      </c>
      <c r="AC2950" s="67" t="str">
        <f>VLOOKUP(P2950,'Customer List'!B:D,3,)</f>
        <v>Local</v>
      </c>
    </row>
    <row r="2951" spans="1:29" hidden="1" x14ac:dyDescent="0.25">
      <c r="A2951" s="25">
        <f t="shared" si="343"/>
        <v>2950</v>
      </c>
      <c r="B2951" s="25" t="s">
        <v>3744</v>
      </c>
      <c r="C2951" s="45">
        <v>45919</v>
      </c>
      <c r="D2951" s="45">
        <v>45926</v>
      </c>
      <c r="E2951" s="8">
        <v>86.8</v>
      </c>
      <c r="F2951" s="8">
        <f t="shared" si="344"/>
        <v>7638.4</v>
      </c>
      <c r="G2951" s="54">
        <f t="shared" si="345"/>
        <v>7638.4</v>
      </c>
      <c r="H2951" s="25">
        <v>317313</v>
      </c>
      <c r="I2951" s="25" t="s">
        <v>4296</v>
      </c>
      <c r="J2951" s="25">
        <v>1</v>
      </c>
      <c r="K2951" s="25">
        <v>1</v>
      </c>
      <c r="L2951" s="25">
        <f t="shared" si="346"/>
        <v>0</v>
      </c>
      <c r="M2951" s="25"/>
      <c r="N2951" s="45">
        <v>45936</v>
      </c>
      <c r="O2951" s="54"/>
      <c r="P2951" s="25" t="s">
        <v>229</v>
      </c>
      <c r="Q2951" s="25">
        <v>58156536115</v>
      </c>
      <c r="R2951" s="25" t="s">
        <v>41</v>
      </c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/>
      <c r="X2951" s="45">
        <v>45937</v>
      </c>
      <c r="Y2951" s="25">
        <f t="shared" si="347"/>
        <v>1</v>
      </c>
      <c r="Z2951" s="25" t="str">
        <f t="shared" si="348"/>
        <v>Monday</v>
      </c>
      <c r="AA2951" s="25" t="str">
        <f t="shared" si="349"/>
        <v>Tuesday</v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hidden="1" x14ac:dyDescent="0.25">
      <c r="A2952" s="25">
        <f t="shared" si="343"/>
        <v>2951</v>
      </c>
      <c r="B2952" s="25" t="s">
        <v>3744</v>
      </c>
      <c r="C2952" s="45">
        <v>45919</v>
      </c>
      <c r="D2952" s="45">
        <v>45926</v>
      </c>
      <c r="E2952" s="8">
        <v>19.600000000000001</v>
      </c>
      <c r="F2952" s="8">
        <f t="shared" si="344"/>
        <v>1724.8000000000002</v>
      </c>
      <c r="G2952" s="54">
        <f t="shared" si="345"/>
        <v>1724.8000000000002</v>
      </c>
      <c r="H2952" s="25">
        <v>317409</v>
      </c>
      <c r="I2952" s="25" t="s">
        <v>4297</v>
      </c>
      <c r="J2952" s="25">
        <v>1</v>
      </c>
      <c r="K2952" s="25">
        <v>1</v>
      </c>
      <c r="L2952" s="25">
        <f t="shared" si="346"/>
        <v>0</v>
      </c>
      <c r="M2952" s="25"/>
      <c r="N2952" s="45">
        <v>45936</v>
      </c>
      <c r="O2952" s="54"/>
      <c r="P2952" s="25" t="s">
        <v>229</v>
      </c>
      <c r="Q2952" s="25">
        <v>58156536115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Kolkata</v>
      </c>
      <c r="W2952" s="56"/>
      <c r="X2952" s="45">
        <v>45937</v>
      </c>
      <c r="Y2952" s="25">
        <f t="shared" si="347"/>
        <v>1</v>
      </c>
      <c r="Z2952" s="25" t="str">
        <f t="shared" si="348"/>
        <v>Monday</v>
      </c>
      <c r="AA2952" s="25" t="str">
        <f t="shared" si="349"/>
        <v>Tuesday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hidden="1" x14ac:dyDescent="0.25">
      <c r="A2953" s="25">
        <f t="shared" si="343"/>
        <v>2952</v>
      </c>
      <c r="B2953" s="25" t="s">
        <v>3744</v>
      </c>
      <c r="C2953" s="45">
        <v>45919</v>
      </c>
      <c r="D2953" s="45">
        <v>45926</v>
      </c>
      <c r="E2953" s="8">
        <v>141.4</v>
      </c>
      <c r="F2953" s="8">
        <f t="shared" si="344"/>
        <v>12443.2</v>
      </c>
      <c r="G2953" s="54">
        <f t="shared" si="345"/>
        <v>12443.2</v>
      </c>
      <c r="H2953" s="25">
        <v>323512</v>
      </c>
      <c r="I2953" s="25" t="s">
        <v>4298</v>
      </c>
      <c r="J2953" s="25">
        <v>1</v>
      </c>
      <c r="K2953" s="25">
        <v>1</v>
      </c>
      <c r="L2953" s="25">
        <f t="shared" si="346"/>
        <v>0</v>
      </c>
      <c r="M2953" s="25"/>
      <c r="N2953" s="45">
        <v>45927</v>
      </c>
      <c r="O2953" s="54"/>
      <c r="P2953" s="25" t="s">
        <v>166</v>
      </c>
      <c r="Q2953" s="25">
        <v>58156229353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Lucknow</v>
      </c>
      <c r="W2953" s="56"/>
      <c r="X2953" s="45">
        <v>45929</v>
      </c>
      <c r="Y2953" s="25">
        <f t="shared" si="347"/>
        <v>2</v>
      </c>
      <c r="Z2953" s="25" t="str">
        <f t="shared" si="348"/>
        <v>Saturday</v>
      </c>
      <c r="AA2953" s="25" t="str">
        <f t="shared" si="349"/>
        <v>Monday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hidden="1" x14ac:dyDescent="0.25">
      <c r="A2954" s="25">
        <f t="shared" si="343"/>
        <v>2953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344"/>
        <v>15400</v>
      </c>
      <c r="G2954" s="54">
        <f t="shared" si="345"/>
        <v>15400</v>
      </c>
      <c r="H2954" s="25">
        <v>324206</v>
      </c>
      <c r="I2954" s="25" t="s">
        <v>4299</v>
      </c>
      <c r="J2954" s="25">
        <v>1</v>
      </c>
      <c r="K2954" s="25">
        <v>1</v>
      </c>
      <c r="L2954" s="25">
        <f t="shared" si="346"/>
        <v>0</v>
      </c>
      <c r="M2954" s="25"/>
      <c r="N2954" s="45">
        <v>45929</v>
      </c>
      <c r="O2954" s="54"/>
      <c r="P2954" s="25" t="s">
        <v>3730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347"/>
        <v/>
      </c>
      <c r="Z2954" s="25" t="str">
        <f t="shared" si="348"/>
        <v>Monday</v>
      </c>
      <c r="AA2954" s="25" t="str">
        <f t="shared" si="349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hidden="1" x14ac:dyDescent="0.25">
      <c r="A2955" s="25">
        <f t="shared" si="343"/>
        <v>2954</v>
      </c>
      <c r="B2955" s="25" t="s">
        <v>3744</v>
      </c>
      <c r="C2955" s="45">
        <v>45919</v>
      </c>
      <c r="D2955" s="45">
        <v>45926</v>
      </c>
      <c r="E2955" s="8">
        <v>175</v>
      </c>
      <c r="F2955" s="8">
        <f t="shared" si="344"/>
        <v>15400</v>
      </c>
      <c r="G2955" s="54">
        <f t="shared" si="345"/>
        <v>15400</v>
      </c>
      <c r="H2955" s="25">
        <v>324206</v>
      </c>
      <c r="I2955" s="25" t="s">
        <v>4299</v>
      </c>
      <c r="J2955" s="25">
        <v>1</v>
      </c>
      <c r="K2955" s="25">
        <v>1</v>
      </c>
      <c r="L2955" s="25">
        <f t="shared" si="346"/>
        <v>0</v>
      </c>
      <c r="M2955" s="25"/>
      <c r="N2955" s="45">
        <v>45927</v>
      </c>
      <c r="O2955" s="54"/>
      <c r="P2955" s="25" t="s">
        <v>166</v>
      </c>
      <c r="Q2955" s="25">
        <v>58156229353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Lucknow</v>
      </c>
      <c r="W2955" s="56"/>
      <c r="X2955" s="45">
        <v>45929</v>
      </c>
      <c r="Y2955" s="25">
        <f t="shared" si="347"/>
        <v>2</v>
      </c>
      <c r="Z2955" s="25" t="str">
        <f t="shared" si="348"/>
        <v>Saturday</v>
      </c>
      <c r="AA2955" s="25" t="str">
        <f t="shared" si="349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hidden="1" x14ac:dyDescent="0.25">
      <c r="A2956" s="25">
        <f t="shared" si="343"/>
        <v>2955</v>
      </c>
      <c r="B2956" s="25" t="s">
        <v>3744</v>
      </c>
      <c r="C2956" s="45">
        <v>45919</v>
      </c>
      <c r="D2956" s="45">
        <v>45926</v>
      </c>
      <c r="E2956" s="8">
        <v>65.8</v>
      </c>
      <c r="F2956" s="8">
        <f t="shared" si="344"/>
        <v>5790.4</v>
      </c>
      <c r="G2956" s="54">
        <f t="shared" si="345"/>
        <v>5790.4</v>
      </c>
      <c r="H2956" s="25">
        <v>327005</v>
      </c>
      <c r="I2956" s="25" t="s">
        <v>4300</v>
      </c>
      <c r="J2956" s="25">
        <v>1</v>
      </c>
      <c r="K2956" s="25">
        <v>1</v>
      </c>
      <c r="L2956" s="25">
        <f t="shared" si="346"/>
        <v>0</v>
      </c>
      <c r="M2956" s="25"/>
      <c r="N2956" s="45">
        <v>45927</v>
      </c>
      <c r="O2956" s="54"/>
      <c r="P2956" s="25" t="s">
        <v>2497</v>
      </c>
      <c r="Q2956" s="25">
        <v>58156228675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Chennai</v>
      </c>
      <c r="W2956" s="56"/>
      <c r="X2956" s="45">
        <v>45929</v>
      </c>
      <c r="Y2956" s="25">
        <f t="shared" si="347"/>
        <v>2</v>
      </c>
      <c r="Z2956" s="25" t="str">
        <f t="shared" si="348"/>
        <v>Saturday</v>
      </c>
      <c r="AA2956" s="25" t="str">
        <f t="shared" si="349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hidden="1" x14ac:dyDescent="0.25">
      <c r="A2957" s="25">
        <f t="shared" si="343"/>
        <v>2956</v>
      </c>
      <c r="B2957" s="25" t="s">
        <v>3744</v>
      </c>
      <c r="C2957" s="45">
        <v>45919</v>
      </c>
      <c r="D2957" s="45">
        <v>45926</v>
      </c>
      <c r="E2957" s="8">
        <v>219.8</v>
      </c>
      <c r="F2957" s="8">
        <f t="shared" si="344"/>
        <v>19342.400000000001</v>
      </c>
      <c r="G2957" s="54">
        <f t="shared" si="345"/>
        <v>19342.400000000001</v>
      </c>
      <c r="H2957" s="25">
        <v>328114</v>
      </c>
      <c r="I2957" s="25" t="s">
        <v>4301</v>
      </c>
      <c r="J2957" s="25">
        <v>1</v>
      </c>
      <c r="K2957" s="25">
        <v>1</v>
      </c>
      <c r="L2957" s="25">
        <f t="shared" si="346"/>
        <v>0</v>
      </c>
      <c r="M2957" s="25"/>
      <c r="N2957" s="45">
        <v>45929</v>
      </c>
      <c r="O2957" s="54"/>
      <c r="P2957" s="25" t="s">
        <v>3730</v>
      </c>
      <c r="Q2957" s="25" t="s">
        <v>2078</v>
      </c>
      <c r="R2957" s="25" t="s">
        <v>849</v>
      </c>
      <c r="S2957" s="3">
        <v>4</v>
      </c>
      <c r="T2957" s="55"/>
      <c r="U2957" s="25" t="s">
        <v>19</v>
      </c>
      <c r="V2957" s="25" t="str">
        <f>VLOOKUP(P2957,'Customer List'!B:C,2,)</f>
        <v>DELHI</v>
      </c>
      <c r="W2957" s="56"/>
      <c r="X2957" s="45"/>
      <c r="Y2957" s="25" t="str">
        <f t="shared" si="347"/>
        <v/>
      </c>
      <c r="Z2957" s="25" t="str">
        <f t="shared" si="348"/>
        <v>Monday</v>
      </c>
      <c r="AA2957" s="25" t="str">
        <f t="shared" si="349"/>
        <v/>
      </c>
      <c r="AB2957" s="25" t="str">
        <f>VLOOKUP(U2957,'Currency Sheet'!A:C,3,)</f>
        <v>DOLLAR</v>
      </c>
      <c r="AC2957" s="67" t="str">
        <f>VLOOKUP(P2957,'Customer List'!B:D,3,)</f>
        <v>LOCAL</v>
      </c>
    </row>
    <row r="2958" spans="1:29" hidden="1" x14ac:dyDescent="0.25">
      <c r="A2958" s="25">
        <f t="shared" si="343"/>
        <v>2957</v>
      </c>
      <c r="B2958" s="25" t="s">
        <v>3744</v>
      </c>
      <c r="C2958" s="45">
        <v>45919</v>
      </c>
      <c r="D2958" s="45">
        <v>45926</v>
      </c>
      <c r="E2958" s="8">
        <v>267.39999999999998</v>
      </c>
      <c r="F2958" s="8">
        <f t="shared" si="344"/>
        <v>23531.199999999997</v>
      </c>
      <c r="G2958" s="54">
        <f t="shared" si="345"/>
        <v>23531.199999999997</v>
      </c>
      <c r="H2958" s="25">
        <v>329918</v>
      </c>
      <c r="I2958" s="25" t="s">
        <v>3985</v>
      </c>
      <c r="J2958" s="25">
        <v>1</v>
      </c>
      <c r="K2958" s="25">
        <v>1</v>
      </c>
      <c r="L2958" s="25">
        <f t="shared" si="346"/>
        <v>0</v>
      </c>
      <c r="M2958" s="25"/>
      <c r="N2958" s="45">
        <v>45927</v>
      </c>
      <c r="O2958" s="54"/>
      <c r="P2958" s="25" t="s">
        <v>888</v>
      </c>
      <c r="Q2958" s="25">
        <v>58156225400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Karnataka</v>
      </c>
      <c r="W2958" s="56"/>
      <c r="X2958" s="45">
        <v>45930</v>
      </c>
      <c r="Y2958" s="25">
        <f t="shared" si="347"/>
        <v>3</v>
      </c>
      <c r="Z2958" s="25" t="str">
        <f t="shared" si="348"/>
        <v>Saturday</v>
      </c>
      <c r="AA2958" s="25" t="str">
        <f t="shared" si="349"/>
        <v>Tuesday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hidden="1" x14ac:dyDescent="0.25">
      <c r="A2959" s="25">
        <f t="shared" si="343"/>
        <v>2958</v>
      </c>
      <c r="B2959" s="25" t="s">
        <v>3744</v>
      </c>
      <c r="C2959" s="45">
        <v>45919</v>
      </c>
      <c r="D2959" s="45">
        <v>45926</v>
      </c>
      <c r="E2959" s="8">
        <v>175</v>
      </c>
      <c r="F2959" s="8">
        <f t="shared" si="344"/>
        <v>15400</v>
      </c>
      <c r="G2959" s="54">
        <f t="shared" si="345"/>
        <v>15400</v>
      </c>
      <c r="H2959" s="25">
        <v>330610</v>
      </c>
      <c r="I2959" s="25" t="s">
        <v>4302</v>
      </c>
      <c r="J2959" s="25">
        <v>1</v>
      </c>
      <c r="K2959" s="25">
        <v>1</v>
      </c>
      <c r="L2959" s="25">
        <f t="shared" si="346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347"/>
        <v>2</v>
      </c>
      <c r="Z2959" s="25" t="str">
        <f t="shared" si="348"/>
        <v>Saturday</v>
      </c>
      <c r="AA2959" s="25" t="str">
        <f t="shared" si="349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hidden="1" x14ac:dyDescent="0.25">
      <c r="A2960" s="25">
        <f t="shared" si="343"/>
        <v>2959</v>
      </c>
      <c r="B2960" s="25" t="s">
        <v>3744</v>
      </c>
      <c r="C2960" s="45">
        <v>45919</v>
      </c>
      <c r="D2960" s="45">
        <v>45926</v>
      </c>
      <c r="E2960" s="8">
        <v>214.9</v>
      </c>
      <c r="F2960" s="8">
        <f t="shared" si="344"/>
        <v>18911.2</v>
      </c>
      <c r="G2960" s="54">
        <f t="shared" si="345"/>
        <v>18911.2</v>
      </c>
      <c r="H2960" s="25">
        <v>330706</v>
      </c>
      <c r="I2960" s="25" t="s">
        <v>4303</v>
      </c>
      <c r="J2960" s="25">
        <v>1</v>
      </c>
      <c r="K2960" s="25">
        <v>1</v>
      </c>
      <c r="L2960" s="25">
        <f t="shared" si="346"/>
        <v>0</v>
      </c>
      <c r="M2960" s="25"/>
      <c r="N2960" s="45">
        <v>45927</v>
      </c>
      <c r="O2960" s="54"/>
      <c r="P2960" s="25" t="s">
        <v>243</v>
      </c>
      <c r="Q2960" s="25">
        <v>58156233800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Mumbai</v>
      </c>
      <c r="W2960" s="56"/>
      <c r="X2960" s="45">
        <v>45929</v>
      </c>
      <c r="Y2960" s="25">
        <f t="shared" si="347"/>
        <v>2</v>
      </c>
      <c r="Z2960" s="25" t="str">
        <f t="shared" si="348"/>
        <v>Saturday</v>
      </c>
      <c r="AA2960" s="25" t="str">
        <f t="shared" si="349"/>
        <v>Monday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hidden="1" x14ac:dyDescent="0.25">
      <c r="A2961" s="25">
        <f t="shared" si="343"/>
        <v>2960</v>
      </c>
      <c r="B2961" s="25" t="s">
        <v>3744</v>
      </c>
      <c r="C2961" s="45">
        <v>45919</v>
      </c>
      <c r="D2961" s="45">
        <v>45926</v>
      </c>
      <c r="E2961" s="8">
        <v>315</v>
      </c>
      <c r="F2961" s="8">
        <f t="shared" si="344"/>
        <v>27720</v>
      </c>
      <c r="G2961" s="54">
        <f t="shared" si="345"/>
        <v>27720</v>
      </c>
      <c r="H2961" s="25">
        <v>333648</v>
      </c>
      <c r="I2961" s="25" t="s">
        <v>4304</v>
      </c>
      <c r="J2961" s="25">
        <v>1</v>
      </c>
      <c r="K2961" s="25">
        <v>1</v>
      </c>
      <c r="L2961" s="25">
        <f t="shared" si="346"/>
        <v>0</v>
      </c>
      <c r="M2961" s="25"/>
      <c r="N2961" s="45">
        <v>45929</v>
      </c>
      <c r="O2961" s="54"/>
      <c r="P2961" s="25" t="s">
        <v>17</v>
      </c>
      <c r="Q2961" s="25" t="s">
        <v>2078</v>
      </c>
      <c r="R2961" s="25" t="s">
        <v>638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347"/>
        <v/>
      </c>
      <c r="Z2961" s="25" t="str">
        <f t="shared" si="348"/>
        <v>Monday</v>
      </c>
      <c r="AA2961" s="25" t="str">
        <f t="shared" si="349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hidden="1" x14ac:dyDescent="0.25">
      <c r="A2962" s="25">
        <f t="shared" si="343"/>
        <v>2961</v>
      </c>
      <c r="B2962" s="25" t="s">
        <v>3744</v>
      </c>
      <c r="C2962" s="45">
        <v>45919</v>
      </c>
      <c r="D2962" s="45">
        <v>45926</v>
      </c>
      <c r="E2962" s="8">
        <v>267.39999999999998</v>
      </c>
      <c r="F2962" s="8">
        <f t="shared" si="344"/>
        <v>23531.199999999997</v>
      </c>
      <c r="G2962" s="54">
        <f t="shared" si="345"/>
        <v>23531.199999999997</v>
      </c>
      <c r="H2962" s="25">
        <v>334114</v>
      </c>
      <c r="I2962" s="25" t="s">
        <v>4305</v>
      </c>
      <c r="J2962" s="25">
        <v>1</v>
      </c>
      <c r="K2962" s="25">
        <v>1</v>
      </c>
      <c r="L2962" s="25">
        <f t="shared" si="346"/>
        <v>0</v>
      </c>
      <c r="M2962" s="25"/>
      <c r="N2962" s="45">
        <v>45927</v>
      </c>
      <c r="O2962" s="54"/>
      <c r="P2962" s="25" t="s">
        <v>888</v>
      </c>
      <c r="Q2962" s="25">
        <v>58156225400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Karnataka</v>
      </c>
      <c r="W2962" s="56"/>
      <c r="X2962" s="45">
        <v>45930</v>
      </c>
      <c r="Y2962" s="25">
        <f t="shared" si="347"/>
        <v>3</v>
      </c>
      <c r="Z2962" s="25" t="str">
        <f t="shared" si="348"/>
        <v>Saturday</v>
      </c>
      <c r="AA2962" s="25" t="str">
        <f t="shared" si="349"/>
        <v>Tuesday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hidden="1" x14ac:dyDescent="0.25">
      <c r="A2963" s="25">
        <f t="shared" si="343"/>
        <v>2962</v>
      </c>
      <c r="B2963" s="25" t="s">
        <v>3744</v>
      </c>
      <c r="C2963" s="45">
        <v>45919</v>
      </c>
      <c r="D2963" s="45">
        <v>45926</v>
      </c>
      <c r="E2963" s="8">
        <v>246.4</v>
      </c>
      <c r="F2963" s="8">
        <f t="shared" si="344"/>
        <v>21683.200000000001</v>
      </c>
      <c r="G2963" s="54">
        <f t="shared" si="345"/>
        <v>21683.200000000001</v>
      </c>
      <c r="H2963" s="25">
        <v>336220</v>
      </c>
      <c r="I2963" s="25" t="s">
        <v>4306</v>
      </c>
      <c r="J2963" s="25">
        <v>1</v>
      </c>
      <c r="K2963" s="25">
        <v>1</v>
      </c>
      <c r="L2963" s="25">
        <f t="shared" si="346"/>
        <v>0</v>
      </c>
      <c r="M2963" s="25"/>
      <c r="N2963" s="45">
        <v>45927</v>
      </c>
      <c r="O2963" s="54"/>
      <c r="P2963" s="25" t="s">
        <v>3731</v>
      </c>
      <c r="Q2963" s="25">
        <v>58156229014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AHMEDABAD</v>
      </c>
      <c r="W2963" s="56"/>
      <c r="X2963" s="45">
        <v>45929</v>
      </c>
      <c r="Y2963" s="25">
        <f t="shared" si="347"/>
        <v>2</v>
      </c>
      <c r="Z2963" s="25" t="str">
        <f t="shared" si="348"/>
        <v>Saturday</v>
      </c>
      <c r="AA2963" s="25" t="str">
        <f t="shared" si="349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hidden="1" x14ac:dyDescent="0.25">
      <c r="A2964" s="25">
        <f t="shared" si="343"/>
        <v>2963</v>
      </c>
      <c r="B2964" s="25" t="s">
        <v>3744</v>
      </c>
      <c r="C2964" s="45">
        <v>45919</v>
      </c>
      <c r="D2964" s="45">
        <v>45926</v>
      </c>
      <c r="E2964" s="8">
        <v>107.1</v>
      </c>
      <c r="F2964" s="8">
        <f t="shared" si="344"/>
        <v>9424.7999999999993</v>
      </c>
      <c r="G2964" s="54">
        <f t="shared" si="345"/>
        <v>9424.7999999999993</v>
      </c>
      <c r="H2964" s="25">
        <v>343513</v>
      </c>
      <c r="I2964" s="25" t="s">
        <v>4307</v>
      </c>
      <c r="J2964" s="25">
        <v>1</v>
      </c>
      <c r="K2964" s="25">
        <v>1</v>
      </c>
      <c r="L2964" s="25">
        <f t="shared" si="346"/>
        <v>0</v>
      </c>
      <c r="M2964" s="25"/>
      <c r="N2964" s="45">
        <v>45929</v>
      </c>
      <c r="O2964" s="54"/>
      <c r="P2964" s="25" t="s">
        <v>214</v>
      </c>
      <c r="Q2964" s="25" t="s">
        <v>2002</v>
      </c>
      <c r="R2964" s="25" t="s">
        <v>2002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347"/>
        <v/>
      </c>
      <c r="Z2964" s="25" t="str">
        <f t="shared" si="348"/>
        <v>Monday</v>
      </c>
      <c r="AA2964" s="25" t="str">
        <f t="shared" si="349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hidden="1" x14ac:dyDescent="0.25">
      <c r="A2965" s="25">
        <f t="shared" si="343"/>
        <v>2964</v>
      </c>
      <c r="B2965" s="25" t="s">
        <v>3744</v>
      </c>
      <c r="C2965" s="45">
        <v>45919</v>
      </c>
      <c r="D2965" s="45">
        <v>45926</v>
      </c>
      <c r="E2965" s="8">
        <v>84.7</v>
      </c>
      <c r="F2965" s="8">
        <f t="shared" si="344"/>
        <v>7453.6</v>
      </c>
      <c r="G2965" s="54">
        <f t="shared" si="345"/>
        <v>7453.6</v>
      </c>
      <c r="H2965" s="25">
        <v>344703</v>
      </c>
      <c r="I2965" s="25" t="s">
        <v>4308</v>
      </c>
      <c r="J2965" s="25">
        <v>1</v>
      </c>
      <c r="K2965" s="25">
        <v>1</v>
      </c>
      <c r="L2965" s="25">
        <f t="shared" si="346"/>
        <v>0</v>
      </c>
      <c r="M2965" s="25"/>
      <c r="N2965" s="45">
        <v>45936</v>
      </c>
      <c r="O2965" s="54"/>
      <c r="P2965" s="25" t="s">
        <v>229</v>
      </c>
      <c r="Q2965" s="25">
        <v>58156536115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/>
      <c r="X2965" s="45">
        <v>45937</v>
      </c>
      <c r="Y2965" s="25">
        <f t="shared" si="347"/>
        <v>1</v>
      </c>
      <c r="Z2965" s="25" t="str">
        <f t="shared" si="348"/>
        <v>Monday</v>
      </c>
      <c r="AA2965" s="25" t="str">
        <f t="shared" si="349"/>
        <v>Tuesday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hidden="1" x14ac:dyDescent="0.25">
      <c r="A2966" s="25">
        <f t="shared" si="343"/>
        <v>2965</v>
      </c>
      <c r="B2966" s="25" t="s">
        <v>3744</v>
      </c>
      <c r="C2966" s="45">
        <v>45919</v>
      </c>
      <c r="D2966" s="45">
        <v>45926</v>
      </c>
      <c r="E2966" s="8">
        <v>100.1</v>
      </c>
      <c r="F2966" s="8">
        <f t="shared" si="344"/>
        <v>8808.7999999999993</v>
      </c>
      <c r="G2966" s="54">
        <f t="shared" si="345"/>
        <v>8808.7999999999993</v>
      </c>
      <c r="H2966" s="25">
        <v>344813</v>
      </c>
      <c r="I2966" s="25" t="s">
        <v>4309</v>
      </c>
      <c r="J2966" s="25">
        <v>1</v>
      </c>
      <c r="K2966" s="25">
        <v>1</v>
      </c>
      <c r="L2966" s="25">
        <f t="shared" si="346"/>
        <v>0</v>
      </c>
      <c r="M2966" s="25"/>
      <c r="N2966" s="45">
        <v>45927</v>
      </c>
      <c r="O2966" s="54"/>
      <c r="P2966" s="25" t="s">
        <v>192</v>
      </c>
      <c r="Q2966" s="25" t="s">
        <v>3741</v>
      </c>
      <c r="R2966" s="25" t="s">
        <v>41</v>
      </c>
      <c r="S2966" s="3">
        <v>4</v>
      </c>
      <c r="T2966" s="55"/>
      <c r="U2966" s="25" t="s">
        <v>19</v>
      </c>
      <c r="V2966" s="25" t="str">
        <f>VLOOKUP(P2966,'Customer List'!B:C,2,)</f>
        <v>Chandigarh</v>
      </c>
      <c r="W2966" s="56"/>
      <c r="X2966" s="45">
        <v>45929</v>
      </c>
      <c r="Y2966" s="25">
        <f t="shared" si="347"/>
        <v>2</v>
      </c>
      <c r="Z2966" s="25" t="str">
        <f t="shared" si="348"/>
        <v>Saturday</v>
      </c>
      <c r="AA2966" s="25" t="str">
        <f t="shared" si="349"/>
        <v>Monday</v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hidden="1" x14ac:dyDescent="0.25">
      <c r="A2967" s="25">
        <f t="shared" si="343"/>
        <v>2966</v>
      </c>
      <c r="B2967" s="25" t="s">
        <v>3744</v>
      </c>
      <c r="C2967" s="45">
        <v>45919</v>
      </c>
      <c r="D2967" s="45">
        <v>45926</v>
      </c>
      <c r="E2967" s="8">
        <v>313.5</v>
      </c>
      <c r="F2967" s="8">
        <f t="shared" si="344"/>
        <v>27588</v>
      </c>
      <c r="G2967" s="54">
        <f t="shared" si="345"/>
        <v>27588</v>
      </c>
      <c r="H2967" s="25">
        <v>344846</v>
      </c>
      <c r="I2967" s="25" t="s">
        <v>4310</v>
      </c>
      <c r="J2967" s="25">
        <v>1</v>
      </c>
      <c r="K2967" s="25">
        <v>1</v>
      </c>
      <c r="L2967" s="25">
        <f t="shared" si="346"/>
        <v>0</v>
      </c>
      <c r="M2967" s="25" t="s">
        <v>3747</v>
      </c>
      <c r="N2967" s="45">
        <v>45929</v>
      </c>
      <c r="O2967" s="54">
        <v>39124.800000000003</v>
      </c>
      <c r="P2967" s="25" t="s">
        <v>626</v>
      </c>
      <c r="Q2967" s="25" t="s">
        <v>2078</v>
      </c>
      <c r="R2967" s="25" t="s">
        <v>638</v>
      </c>
      <c r="S2967" s="3">
        <v>4</v>
      </c>
      <c r="T2967" s="55"/>
      <c r="U2967" s="25" t="s">
        <v>19</v>
      </c>
      <c r="V2967" s="25" t="str">
        <f>VLOOKUP(P2967,'Customer List'!B:C,2,)</f>
        <v>Delhi</v>
      </c>
      <c r="W2967" s="56"/>
      <c r="X2967" s="45"/>
      <c r="Y2967" s="25" t="str">
        <f t="shared" si="347"/>
        <v/>
      </c>
      <c r="Z2967" s="25" t="str">
        <f t="shared" si="348"/>
        <v>Monday</v>
      </c>
      <c r="AA2967" s="25" t="str">
        <f t="shared" si="349"/>
        <v/>
      </c>
      <c r="AB2967" s="25" t="str">
        <f>VLOOKUP(U2967,'Currency Sheet'!A:C,3,)</f>
        <v>DOLLAR</v>
      </c>
      <c r="AC2967" s="67" t="str">
        <f>VLOOKUP(P2967,'Customer List'!B:D,3,)</f>
        <v>Local</v>
      </c>
    </row>
    <row r="2968" spans="1:29" hidden="1" x14ac:dyDescent="0.25">
      <c r="A2968" s="25">
        <f t="shared" si="343"/>
        <v>2967</v>
      </c>
      <c r="B2968" s="25" t="s">
        <v>3744</v>
      </c>
      <c r="C2968" s="45">
        <v>45919</v>
      </c>
      <c r="D2968" s="45">
        <v>45926</v>
      </c>
      <c r="E2968" s="8">
        <v>102.9</v>
      </c>
      <c r="F2968" s="8">
        <f t="shared" si="344"/>
        <v>9055.2000000000007</v>
      </c>
      <c r="G2968" s="54">
        <f t="shared" si="345"/>
        <v>9055.2000000000007</v>
      </c>
      <c r="H2968" s="25">
        <v>345013</v>
      </c>
      <c r="I2968" s="25" t="s">
        <v>4311</v>
      </c>
      <c r="J2968" s="25">
        <v>1</v>
      </c>
      <c r="K2968" s="25">
        <v>1</v>
      </c>
      <c r="L2968" s="25">
        <f t="shared" si="346"/>
        <v>0</v>
      </c>
      <c r="M2968" s="25"/>
      <c r="N2968" s="45">
        <v>45936</v>
      </c>
      <c r="O2968" s="54"/>
      <c r="P2968" s="25" t="s">
        <v>229</v>
      </c>
      <c r="Q2968" s="25">
        <v>58156536115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Kolkata</v>
      </c>
      <c r="W2968" s="56"/>
      <c r="X2968" s="45">
        <v>45937</v>
      </c>
      <c r="Y2968" s="25">
        <f t="shared" si="347"/>
        <v>1</v>
      </c>
      <c r="Z2968" s="25" t="str">
        <f t="shared" si="348"/>
        <v>Monday</v>
      </c>
      <c r="AA2968" s="25" t="str">
        <f t="shared" si="349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hidden="1" x14ac:dyDescent="0.25">
      <c r="A2969" s="25">
        <f t="shared" si="343"/>
        <v>2968</v>
      </c>
      <c r="B2969" s="25" t="s">
        <v>3744</v>
      </c>
      <c r="C2969" s="45">
        <v>45919</v>
      </c>
      <c r="D2969" s="45">
        <v>45926</v>
      </c>
      <c r="E2969" s="8">
        <v>259</v>
      </c>
      <c r="F2969" s="8">
        <f t="shared" si="344"/>
        <v>22792</v>
      </c>
      <c r="G2969" s="54">
        <f t="shared" si="345"/>
        <v>22792</v>
      </c>
      <c r="H2969" s="25">
        <v>305044</v>
      </c>
      <c r="I2969" s="25" t="s">
        <v>4372</v>
      </c>
      <c r="J2969" s="25">
        <v>1</v>
      </c>
      <c r="K2969" s="25">
        <v>1</v>
      </c>
      <c r="L2969" s="25">
        <f t="shared" si="346"/>
        <v>0</v>
      </c>
      <c r="M2969" s="25"/>
      <c r="N2969" s="45">
        <v>45927</v>
      </c>
      <c r="O2969" s="54"/>
      <c r="P2969" s="25" t="s">
        <v>888</v>
      </c>
      <c r="Q2969" s="25">
        <v>58156225400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Karnataka</v>
      </c>
      <c r="W2969" s="56"/>
      <c r="X2969" s="45">
        <v>45930</v>
      </c>
      <c r="Y2969" s="25">
        <f t="shared" si="347"/>
        <v>3</v>
      </c>
      <c r="Z2969" s="25" t="str">
        <f t="shared" si="348"/>
        <v>Saturday</v>
      </c>
      <c r="AA2969" s="25" t="str">
        <f t="shared" si="349"/>
        <v>Tuesday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hidden="1" x14ac:dyDescent="0.25">
      <c r="A2970" s="25">
        <f t="shared" si="343"/>
        <v>2969</v>
      </c>
      <c r="B2970" s="25" t="s">
        <v>3744</v>
      </c>
      <c r="C2970" s="45">
        <v>45919</v>
      </c>
      <c r="D2970" s="45">
        <v>45926</v>
      </c>
      <c r="E2970" s="8">
        <v>309.75</v>
      </c>
      <c r="F2970" s="8">
        <f t="shared" si="344"/>
        <v>27258</v>
      </c>
      <c r="G2970" s="54">
        <f t="shared" si="345"/>
        <v>27258</v>
      </c>
      <c r="H2970" s="25">
        <v>347318</v>
      </c>
      <c r="I2970" s="25" t="s">
        <v>4312</v>
      </c>
      <c r="J2970" s="25">
        <v>1</v>
      </c>
      <c r="K2970" s="25">
        <v>1</v>
      </c>
      <c r="L2970" s="25">
        <f t="shared" si="346"/>
        <v>0</v>
      </c>
      <c r="M2970" s="25"/>
      <c r="N2970" s="45">
        <v>45936</v>
      </c>
      <c r="O2970" s="54"/>
      <c r="P2970" s="25" t="s">
        <v>618</v>
      </c>
      <c r="Q2970" s="25">
        <v>58156534575</v>
      </c>
      <c r="R2970" s="25"/>
      <c r="S2970" s="3">
        <v>4</v>
      </c>
      <c r="T2970" s="55"/>
      <c r="U2970" s="25" t="s">
        <v>19</v>
      </c>
      <c r="V2970" s="25" t="str">
        <f>VLOOKUP(P2970,'Customer List'!B:C,2,)</f>
        <v>Bhuvneshwar</v>
      </c>
      <c r="W2970" s="56"/>
      <c r="X2970" s="45"/>
      <c r="Y2970" s="25" t="str">
        <f t="shared" si="347"/>
        <v/>
      </c>
      <c r="Z2970" s="25" t="str">
        <f t="shared" si="348"/>
        <v>Monday</v>
      </c>
      <c r="AA2970" s="25" t="str">
        <f t="shared" si="349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hidden="1" x14ac:dyDescent="0.25">
      <c r="A2971" s="25">
        <f t="shared" si="343"/>
        <v>2970</v>
      </c>
      <c r="B2971" s="25" t="s">
        <v>3744</v>
      </c>
      <c r="C2971" s="45">
        <v>45919</v>
      </c>
      <c r="D2971" s="45">
        <v>45926</v>
      </c>
      <c r="E2971" s="8">
        <v>111.3</v>
      </c>
      <c r="F2971" s="8">
        <f t="shared" si="344"/>
        <v>9794.4</v>
      </c>
      <c r="G2971" s="54">
        <f t="shared" si="345"/>
        <v>9794.4</v>
      </c>
      <c r="H2971" s="25">
        <v>351729</v>
      </c>
      <c r="I2971" s="25" t="s">
        <v>4313</v>
      </c>
      <c r="J2971" s="25">
        <v>1</v>
      </c>
      <c r="K2971" s="25">
        <v>1</v>
      </c>
      <c r="L2971" s="25">
        <f t="shared" si="346"/>
        <v>0</v>
      </c>
      <c r="M2971" s="25"/>
      <c r="N2971" s="45">
        <v>45929</v>
      </c>
      <c r="O2971" s="54"/>
      <c r="P2971" s="25" t="s">
        <v>209</v>
      </c>
      <c r="Q2971" s="25" t="s">
        <v>2002</v>
      </c>
      <c r="R2971" s="25" t="s">
        <v>2002</v>
      </c>
      <c r="S2971" s="3">
        <v>4</v>
      </c>
      <c r="T2971" s="55"/>
      <c r="U2971" s="25" t="s">
        <v>19</v>
      </c>
      <c r="V2971" s="25" t="str">
        <f>VLOOKUP(P2971,'Customer List'!B:C,2,)</f>
        <v>Delhi</v>
      </c>
      <c r="W2971" s="56"/>
      <c r="X2971" s="45"/>
      <c r="Y2971" s="25" t="str">
        <f t="shared" si="347"/>
        <v/>
      </c>
      <c r="Z2971" s="25" t="str">
        <f t="shared" si="348"/>
        <v>Monday</v>
      </c>
      <c r="AA2971" s="25" t="str">
        <f t="shared" si="349"/>
        <v/>
      </c>
      <c r="AB2971" s="25" t="str">
        <f>VLOOKUP(U2971,'Currency Sheet'!A:C,3,)</f>
        <v>DOLLAR</v>
      </c>
      <c r="AC2971" s="67" t="str">
        <f>VLOOKUP(P2971,'Customer List'!B:D,3,)</f>
        <v>Local</v>
      </c>
    </row>
    <row r="2972" spans="1:29" hidden="1" x14ac:dyDescent="0.25">
      <c r="A2972" s="25">
        <f t="shared" si="343"/>
        <v>2971</v>
      </c>
      <c r="B2972" s="25" t="s">
        <v>3744</v>
      </c>
      <c r="C2972" s="45">
        <v>45919</v>
      </c>
      <c r="D2972" s="45">
        <v>45926</v>
      </c>
      <c r="E2972" s="8">
        <v>236.6</v>
      </c>
      <c r="F2972" s="8">
        <f t="shared" si="344"/>
        <v>20820.8</v>
      </c>
      <c r="G2972" s="54">
        <f t="shared" si="345"/>
        <v>20820.8</v>
      </c>
      <c r="H2972" s="25">
        <v>353606</v>
      </c>
      <c r="I2972" s="25" t="s">
        <v>4314</v>
      </c>
      <c r="J2972" s="25">
        <v>1</v>
      </c>
      <c r="K2972" s="25">
        <v>1</v>
      </c>
      <c r="L2972" s="25">
        <f t="shared" si="346"/>
        <v>0</v>
      </c>
      <c r="M2972" s="25"/>
      <c r="N2972" s="45">
        <v>45927</v>
      </c>
      <c r="O2972" s="54"/>
      <c r="P2972" s="25" t="s">
        <v>631</v>
      </c>
      <c r="Q2972" s="25">
        <v>58156228491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Telangana</v>
      </c>
      <c r="W2972" s="56"/>
      <c r="X2972" s="45">
        <v>45929</v>
      </c>
      <c r="Y2972" s="25">
        <f t="shared" ref="Y2972:Y3003" si="350">IF(X2972="", "", X2972-N2972)</f>
        <v>2</v>
      </c>
      <c r="Z2972" s="25" t="str">
        <f t="shared" ref="Z2972:Z3003" si="351">IF(N2972="", "", TEXT(N2972, "dddd"))</f>
        <v>Saturday</v>
      </c>
      <c r="AA2972" s="25" t="str">
        <f t="shared" ref="AA2972:AA3003" si="352">IF(X2972="", "", TEXT(X2972, "dddd"))</f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hidden="1" x14ac:dyDescent="0.25">
      <c r="A2973" s="25">
        <f t="shared" si="343"/>
        <v>2972</v>
      </c>
      <c r="B2973" s="25" t="s">
        <v>3744</v>
      </c>
      <c r="C2973" s="45">
        <v>45919</v>
      </c>
      <c r="D2973" s="45">
        <v>45926</v>
      </c>
      <c r="E2973" s="8">
        <v>305.25</v>
      </c>
      <c r="F2973" s="8">
        <f t="shared" si="344"/>
        <v>26862</v>
      </c>
      <c r="G2973" s="54">
        <f t="shared" si="345"/>
        <v>80586</v>
      </c>
      <c r="H2973" s="25">
        <v>353726</v>
      </c>
      <c r="I2973" s="25" t="s">
        <v>4315</v>
      </c>
      <c r="J2973" s="25">
        <v>3</v>
      </c>
      <c r="K2973" s="25">
        <v>3</v>
      </c>
      <c r="L2973" s="25">
        <f t="shared" si="346"/>
        <v>0</v>
      </c>
      <c r="M2973" s="25"/>
      <c r="N2973" s="45">
        <v>45927</v>
      </c>
      <c r="O2973" s="54"/>
      <c r="P2973" s="25" t="s">
        <v>243</v>
      </c>
      <c r="Q2973" s="25">
        <v>58156233800</v>
      </c>
      <c r="R2973" s="25" t="s">
        <v>41</v>
      </c>
      <c r="S2973" s="3">
        <v>4</v>
      </c>
      <c r="T2973" s="55"/>
      <c r="U2973" s="25" t="s">
        <v>19</v>
      </c>
      <c r="V2973" s="25" t="str">
        <f>VLOOKUP(P2973,'Customer List'!B:C,2,)</f>
        <v>Mumbai</v>
      </c>
      <c r="W2973" s="56"/>
      <c r="X2973" s="45">
        <v>45929</v>
      </c>
      <c r="Y2973" s="25">
        <f t="shared" si="350"/>
        <v>2</v>
      </c>
      <c r="Z2973" s="25" t="str">
        <f t="shared" si="351"/>
        <v>Saturday</v>
      </c>
      <c r="AA2973" s="25" t="str">
        <f t="shared" si="352"/>
        <v>Monday</v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hidden="1" x14ac:dyDescent="0.25">
      <c r="A2974" s="25">
        <f t="shared" si="343"/>
        <v>2973</v>
      </c>
      <c r="B2974" s="25" t="s">
        <v>3744</v>
      </c>
      <c r="C2974" s="45">
        <v>45919</v>
      </c>
      <c r="D2974" s="45">
        <v>45926</v>
      </c>
      <c r="E2974" s="8">
        <v>151.19999999999999</v>
      </c>
      <c r="F2974" s="8">
        <f t="shared" si="344"/>
        <v>13305.599999999999</v>
      </c>
      <c r="G2974" s="54">
        <f t="shared" si="345"/>
        <v>13305.599999999999</v>
      </c>
      <c r="H2974" s="25">
        <v>356110</v>
      </c>
      <c r="I2974" s="25" t="s">
        <v>3766</v>
      </c>
      <c r="J2974" s="25">
        <v>1</v>
      </c>
      <c r="K2974" s="25">
        <v>1</v>
      </c>
      <c r="L2974" s="25">
        <f t="shared" si="346"/>
        <v>0</v>
      </c>
      <c r="M2974" s="25"/>
      <c r="N2974" s="45">
        <v>45936</v>
      </c>
      <c r="O2974" s="54"/>
      <c r="P2974" s="25" t="s">
        <v>229</v>
      </c>
      <c r="Q2974" s="25">
        <v>58156536115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Kolkata</v>
      </c>
      <c r="W2974" s="56"/>
      <c r="X2974" s="45">
        <v>45937</v>
      </c>
      <c r="Y2974" s="25">
        <f t="shared" si="350"/>
        <v>1</v>
      </c>
      <c r="Z2974" s="25" t="str">
        <f t="shared" si="351"/>
        <v>Monday</v>
      </c>
      <c r="AA2974" s="25" t="str">
        <f t="shared" si="352"/>
        <v>Tuesday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hidden="1" x14ac:dyDescent="0.25">
      <c r="A2975" s="25">
        <f t="shared" si="343"/>
        <v>2974</v>
      </c>
      <c r="B2975" s="25" t="s">
        <v>3744</v>
      </c>
      <c r="C2975" s="45">
        <v>45919</v>
      </c>
      <c r="D2975" s="45">
        <v>45926</v>
      </c>
      <c r="E2975" s="8">
        <v>245.70000000000002</v>
      </c>
      <c r="F2975" s="8">
        <f t="shared" si="344"/>
        <v>21621.600000000002</v>
      </c>
      <c r="G2975" s="54">
        <f t="shared" si="345"/>
        <v>64864.800000000003</v>
      </c>
      <c r="H2975" s="25">
        <v>356422</v>
      </c>
      <c r="I2975" s="25" t="s">
        <v>4316</v>
      </c>
      <c r="J2975" s="25">
        <v>3</v>
      </c>
      <c r="K2975" s="25">
        <v>3</v>
      </c>
      <c r="L2975" s="25">
        <f t="shared" si="346"/>
        <v>0</v>
      </c>
      <c r="M2975" s="25"/>
      <c r="N2975" s="45">
        <v>45927</v>
      </c>
      <c r="O2975" s="54"/>
      <c r="P2975" s="25" t="s">
        <v>893</v>
      </c>
      <c r="Q2975" s="25">
        <v>58156226575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Banglore</v>
      </c>
      <c r="W2975" s="56"/>
      <c r="X2975" s="45">
        <v>45929</v>
      </c>
      <c r="Y2975" s="25">
        <f t="shared" si="350"/>
        <v>2</v>
      </c>
      <c r="Z2975" s="25" t="str">
        <f t="shared" si="351"/>
        <v>Saturday</v>
      </c>
      <c r="AA2975" s="25" t="str">
        <f t="shared" si="352"/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hidden="1" x14ac:dyDescent="0.25">
      <c r="A2976" s="25">
        <f t="shared" si="343"/>
        <v>2975</v>
      </c>
      <c r="B2976" s="25" t="s">
        <v>3744</v>
      </c>
      <c r="C2976" s="45">
        <v>45919</v>
      </c>
      <c r="D2976" s="45">
        <v>45926</v>
      </c>
      <c r="E2976" s="8">
        <v>86.8</v>
      </c>
      <c r="F2976" s="8">
        <f t="shared" si="344"/>
        <v>7638.4</v>
      </c>
      <c r="G2976" s="54">
        <f t="shared" si="345"/>
        <v>7638.4</v>
      </c>
      <c r="H2976" s="25">
        <v>357415</v>
      </c>
      <c r="I2976" s="25" t="s">
        <v>4086</v>
      </c>
      <c r="J2976" s="25">
        <v>1</v>
      </c>
      <c r="K2976" s="25">
        <v>1</v>
      </c>
      <c r="L2976" s="25">
        <f t="shared" si="346"/>
        <v>0</v>
      </c>
      <c r="M2976" s="25"/>
      <c r="N2976" s="45">
        <v>45936</v>
      </c>
      <c r="O2976" s="54"/>
      <c r="P2976" s="25" t="s">
        <v>229</v>
      </c>
      <c r="Q2976" s="25">
        <v>58156536115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/>
      <c r="X2976" s="45">
        <v>45937</v>
      </c>
      <c r="Y2976" s="25">
        <f t="shared" si="350"/>
        <v>1</v>
      </c>
      <c r="Z2976" s="25" t="str">
        <f t="shared" si="351"/>
        <v>Monday</v>
      </c>
      <c r="AA2976" s="25" t="str">
        <f t="shared" si="352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hidden="1" x14ac:dyDescent="0.25">
      <c r="A2977" s="25">
        <f t="shared" si="343"/>
        <v>2976</v>
      </c>
      <c r="B2977" s="25" t="s">
        <v>3744</v>
      </c>
      <c r="C2977" s="45">
        <v>45919</v>
      </c>
      <c r="D2977" s="45">
        <v>45926</v>
      </c>
      <c r="E2977" s="8">
        <v>252</v>
      </c>
      <c r="F2977" s="8">
        <f t="shared" si="344"/>
        <v>22176</v>
      </c>
      <c r="G2977" s="54">
        <f t="shared" si="345"/>
        <v>66528</v>
      </c>
      <c r="H2977" s="25">
        <v>357304</v>
      </c>
      <c r="I2977" s="25" t="s">
        <v>4317</v>
      </c>
      <c r="J2977" s="25">
        <v>3</v>
      </c>
      <c r="K2977" s="25">
        <v>3</v>
      </c>
      <c r="L2977" s="25">
        <f t="shared" si="346"/>
        <v>0</v>
      </c>
      <c r="M2977" s="25"/>
      <c r="N2977" s="45">
        <v>45927</v>
      </c>
      <c r="O2977" s="54"/>
      <c r="P2977" s="25" t="s">
        <v>888</v>
      </c>
      <c r="Q2977" s="25">
        <v>58156225400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Karnataka</v>
      </c>
      <c r="W2977" s="56"/>
      <c r="X2977" s="45">
        <v>45930</v>
      </c>
      <c r="Y2977" s="25">
        <f t="shared" si="350"/>
        <v>3</v>
      </c>
      <c r="Z2977" s="25" t="str">
        <f t="shared" si="351"/>
        <v>Saturday</v>
      </c>
      <c r="AA2977" s="25" t="str">
        <f t="shared" si="352"/>
        <v>Tuesday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hidden="1" x14ac:dyDescent="0.25">
      <c r="A2978" s="25">
        <f t="shared" si="343"/>
        <v>2977</v>
      </c>
      <c r="B2978" s="25" t="s">
        <v>3744</v>
      </c>
      <c r="C2978" s="45">
        <v>45919</v>
      </c>
      <c r="D2978" s="45">
        <v>45926</v>
      </c>
      <c r="E2978" s="8">
        <v>326.25</v>
      </c>
      <c r="F2978" s="8">
        <f t="shared" si="344"/>
        <v>28710</v>
      </c>
      <c r="G2978" s="54">
        <f t="shared" si="345"/>
        <v>28710</v>
      </c>
      <c r="H2978" s="25">
        <v>358610</v>
      </c>
      <c r="I2978" s="25" t="s">
        <v>4318</v>
      </c>
      <c r="J2978" s="25">
        <v>1</v>
      </c>
      <c r="K2978" s="25">
        <v>1</v>
      </c>
      <c r="L2978" s="25">
        <f t="shared" si="346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350"/>
        <v/>
      </c>
      <c r="Z2978" s="25" t="str">
        <f t="shared" si="351"/>
        <v>Monday</v>
      </c>
      <c r="AA2978" s="25" t="str">
        <f t="shared" si="352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hidden="1" x14ac:dyDescent="0.25">
      <c r="A2979" s="25">
        <f t="shared" si="343"/>
        <v>2978</v>
      </c>
      <c r="B2979" s="25" t="s">
        <v>3744</v>
      </c>
      <c r="C2979" s="45">
        <v>45919</v>
      </c>
      <c r="D2979" s="45">
        <v>45926</v>
      </c>
      <c r="E2979" s="8">
        <v>107.1</v>
      </c>
      <c r="F2979" s="8">
        <f t="shared" si="344"/>
        <v>9424.7999999999993</v>
      </c>
      <c r="G2979" s="54">
        <f t="shared" si="345"/>
        <v>9424.7999999999993</v>
      </c>
      <c r="H2979" s="25">
        <v>363203</v>
      </c>
      <c r="I2979" s="25" t="s">
        <v>4319</v>
      </c>
      <c r="J2979" s="25">
        <v>1</v>
      </c>
      <c r="K2979" s="25">
        <v>1</v>
      </c>
      <c r="L2979" s="25">
        <f t="shared" si="346"/>
        <v>0</v>
      </c>
      <c r="M2979" s="25"/>
      <c r="N2979" s="45">
        <v>45936</v>
      </c>
      <c r="O2979" s="54"/>
      <c r="P2979" s="25" t="s">
        <v>229</v>
      </c>
      <c r="Q2979" s="25">
        <v>58156536115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Kolkata</v>
      </c>
      <c r="W2979" s="56"/>
      <c r="X2979" s="45">
        <v>45937</v>
      </c>
      <c r="Y2979" s="25">
        <f t="shared" si="350"/>
        <v>1</v>
      </c>
      <c r="Z2979" s="25" t="str">
        <f t="shared" si="351"/>
        <v>Monday</v>
      </c>
      <c r="AA2979" s="25" t="str">
        <f t="shared" si="352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hidden="1" x14ac:dyDescent="0.25">
      <c r="A2980" s="25">
        <f t="shared" si="343"/>
        <v>2979</v>
      </c>
      <c r="B2980" s="25" t="s">
        <v>3744</v>
      </c>
      <c r="C2980" s="45">
        <v>45919</v>
      </c>
      <c r="D2980" s="45">
        <v>45926</v>
      </c>
      <c r="E2980" s="8">
        <v>259</v>
      </c>
      <c r="F2980" s="8">
        <f t="shared" si="344"/>
        <v>22792</v>
      </c>
      <c r="G2980" s="54">
        <f t="shared" si="345"/>
        <v>22792</v>
      </c>
      <c r="H2980" s="25">
        <v>363210</v>
      </c>
      <c r="I2980" s="25" t="s">
        <v>4320</v>
      </c>
      <c r="J2980" s="25">
        <v>1</v>
      </c>
      <c r="K2980" s="25">
        <v>1</v>
      </c>
      <c r="L2980" s="25">
        <f t="shared" si="346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350"/>
        <v/>
      </c>
      <c r="Z2980" s="25" t="str">
        <f t="shared" si="351"/>
        <v>Monday</v>
      </c>
      <c r="AA2980" s="25" t="str">
        <f t="shared" si="352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hidden="1" x14ac:dyDescent="0.25">
      <c r="A2981" s="25">
        <f t="shared" si="343"/>
        <v>2980</v>
      </c>
      <c r="B2981" s="25" t="s">
        <v>3744</v>
      </c>
      <c r="C2981" s="45">
        <v>45919</v>
      </c>
      <c r="D2981" s="45">
        <v>45926</v>
      </c>
      <c r="E2981" s="8">
        <v>410.2</v>
      </c>
      <c r="F2981" s="8">
        <f t="shared" si="344"/>
        <v>36097.599999999999</v>
      </c>
      <c r="G2981" s="54">
        <f t="shared" si="345"/>
        <v>36097.599999999999</v>
      </c>
      <c r="H2981" s="25">
        <v>363601</v>
      </c>
      <c r="I2981" s="25" t="s">
        <v>4321</v>
      </c>
      <c r="J2981" s="25">
        <v>1</v>
      </c>
      <c r="K2981" s="25">
        <v>1</v>
      </c>
      <c r="L2981" s="25">
        <f t="shared" si="346"/>
        <v>0</v>
      </c>
      <c r="M2981" s="25"/>
      <c r="N2981" s="45">
        <v>45929</v>
      </c>
      <c r="O2981" s="54"/>
      <c r="P2981" s="25" t="s">
        <v>17</v>
      </c>
      <c r="Q2981" s="25" t="s">
        <v>2078</v>
      </c>
      <c r="R2981" s="25" t="s">
        <v>638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350"/>
        <v/>
      </c>
      <c r="Z2981" s="25" t="str">
        <f t="shared" si="351"/>
        <v>Monday</v>
      </c>
      <c r="AA2981" s="25" t="str">
        <f t="shared" si="352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hidden="1" x14ac:dyDescent="0.25">
      <c r="A2982" s="25">
        <f t="shared" si="343"/>
        <v>2981</v>
      </c>
      <c r="B2982" s="25" t="s">
        <v>3744</v>
      </c>
      <c r="C2982" s="45">
        <v>45919</v>
      </c>
      <c r="D2982" s="45">
        <v>45926</v>
      </c>
      <c r="E2982" s="8">
        <v>252</v>
      </c>
      <c r="F2982" s="8">
        <f t="shared" si="344"/>
        <v>22176</v>
      </c>
      <c r="G2982" s="54">
        <f t="shared" si="345"/>
        <v>22176</v>
      </c>
      <c r="H2982" s="25">
        <v>366704</v>
      </c>
      <c r="I2982" s="25" t="s">
        <v>4322</v>
      </c>
      <c r="J2982" s="25">
        <v>1</v>
      </c>
      <c r="K2982" s="25">
        <v>1</v>
      </c>
      <c r="L2982" s="25">
        <f t="shared" si="346"/>
        <v>0</v>
      </c>
      <c r="M2982" s="25"/>
      <c r="N2982" s="45">
        <v>45927</v>
      </c>
      <c r="O2982" s="54"/>
      <c r="P2982" s="25" t="s">
        <v>243</v>
      </c>
      <c r="Q2982" s="25">
        <v>58156233800</v>
      </c>
      <c r="R2982" s="25" t="s">
        <v>41</v>
      </c>
      <c r="S2982" s="3">
        <v>4</v>
      </c>
      <c r="T2982" s="55"/>
      <c r="U2982" s="25" t="s">
        <v>19</v>
      </c>
      <c r="V2982" s="25" t="str">
        <f>VLOOKUP(P2982,'Customer List'!B:C,2,)</f>
        <v>Mumbai</v>
      </c>
      <c r="W2982" s="56"/>
      <c r="X2982" s="45">
        <v>45929</v>
      </c>
      <c r="Y2982" s="25">
        <f t="shared" si="350"/>
        <v>2</v>
      </c>
      <c r="Z2982" s="25" t="str">
        <f t="shared" si="351"/>
        <v>Saturday</v>
      </c>
      <c r="AA2982" s="25" t="str">
        <f t="shared" si="352"/>
        <v>Monday</v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hidden="1" x14ac:dyDescent="0.25">
      <c r="A2983" s="25">
        <f t="shared" si="343"/>
        <v>2982</v>
      </c>
      <c r="B2983" s="25" t="s">
        <v>3744</v>
      </c>
      <c r="C2983" s="45">
        <v>45919</v>
      </c>
      <c r="D2983" s="45">
        <v>45926</v>
      </c>
      <c r="E2983" s="8">
        <v>104.3</v>
      </c>
      <c r="F2983" s="8">
        <f t="shared" si="344"/>
        <v>9178.4</v>
      </c>
      <c r="G2983" s="54">
        <f t="shared" si="345"/>
        <v>9178.4</v>
      </c>
      <c r="H2983" s="25">
        <v>367405</v>
      </c>
      <c r="I2983" s="25" t="s">
        <v>4116</v>
      </c>
      <c r="J2983" s="25">
        <v>1</v>
      </c>
      <c r="K2983" s="25">
        <v>1</v>
      </c>
      <c r="L2983" s="25">
        <f t="shared" si="346"/>
        <v>0</v>
      </c>
      <c r="M2983" s="25"/>
      <c r="N2983" s="45">
        <v>45936</v>
      </c>
      <c r="O2983" s="54"/>
      <c r="P2983" s="25" t="s">
        <v>229</v>
      </c>
      <c r="Q2983" s="25">
        <v>58156536115</v>
      </c>
      <c r="R2983" s="25" t="s">
        <v>41</v>
      </c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/>
      <c r="X2983" s="45">
        <v>45937</v>
      </c>
      <c r="Y2983" s="25">
        <f t="shared" si="350"/>
        <v>1</v>
      </c>
      <c r="Z2983" s="25" t="str">
        <f t="shared" si="351"/>
        <v>Monday</v>
      </c>
      <c r="AA2983" s="25" t="str">
        <f t="shared" si="352"/>
        <v>Tuesday</v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hidden="1" x14ac:dyDescent="0.25">
      <c r="A2984" s="25">
        <f t="shared" si="343"/>
        <v>2983</v>
      </c>
      <c r="B2984" s="25" t="s">
        <v>3744</v>
      </c>
      <c r="C2984" s="45">
        <v>45919</v>
      </c>
      <c r="D2984" s="45">
        <v>45926</v>
      </c>
      <c r="E2984" s="8">
        <v>102.9</v>
      </c>
      <c r="F2984" s="8">
        <f t="shared" si="344"/>
        <v>9055.2000000000007</v>
      </c>
      <c r="G2984" s="54">
        <f t="shared" si="345"/>
        <v>9055.2000000000007</v>
      </c>
      <c r="H2984" s="25">
        <v>368503</v>
      </c>
      <c r="I2984" s="25" t="s">
        <v>4323</v>
      </c>
      <c r="J2984" s="25">
        <v>1</v>
      </c>
      <c r="K2984" s="25">
        <v>1</v>
      </c>
      <c r="L2984" s="25">
        <f t="shared" si="346"/>
        <v>0</v>
      </c>
      <c r="M2984" s="25"/>
      <c r="N2984" s="45">
        <v>45929</v>
      </c>
      <c r="O2984" s="54"/>
      <c r="P2984" s="25" t="s">
        <v>214</v>
      </c>
      <c r="Q2984" s="25" t="s">
        <v>2002</v>
      </c>
      <c r="R2984" s="25" t="s">
        <v>2002</v>
      </c>
      <c r="S2984" s="3">
        <v>4</v>
      </c>
      <c r="T2984" s="55"/>
      <c r="U2984" s="25" t="s">
        <v>19</v>
      </c>
      <c r="V2984" s="25" t="str">
        <f>VLOOKUP(P2984,'Customer List'!B:C,2,)</f>
        <v>Delhi</v>
      </c>
      <c r="W2984" s="56"/>
      <c r="X2984" s="45"/>
      <c r="Y2984" s="25" t="str">
        <f t="shared" si="350"/>
        <v/>
      </c>
      <c r="Z2984" s="25" t="str">
        <f t="shared" si="351"/>
        <v>Monday</v>
      </c>
      <c r="AA2984" s="25" t="str">
        <f t="shared" si="352"/>
        <v/>
      </c>
      <c r="AB2984" s="25" t="str">
        <f>VLOOKUP(U2984,'Currency Sheet'!A:C,3,)</f>
        <v>DOLLAR</v>
      </c>
      <c r="AC2984" s="67" t="str">
        <f>VLOOKUP(P2984,'Customer List'!B:D,3,)</f>
        <v>Local</v>
      </c>
    </row>
    <row r="2985" spans="1:29" hidden="1" x14ac:dyDescent="0.25">
      <c r="A2985" s="25">
        <f t="shared" si="343"/>
        <v>2984</v>
      </c>
      <c r="B2985" s="25" t="s">
        <v>3744</v>
      </c>
      <c r="C2985" s="45">
        <v>45919</v>
      </c>
      <c r="D2985" s="45">
        <v>45926</v>
      </c>
      <c r="E2985" s="8">
        <v>96.6</v>
      </c>
      <c r="F2985" s="8">
        <f t="shared" si="344"/>
        <v>8500.7999999999993</v>
      </c>
      <c r="G2985" s="54">
        <f t="shared" si="345"/>
        <v>8500.7999999999993</v>
      </c>
      <c r="H2985" s="25">
        <v>368508</v>
      </c>
      <c r="I2985" s="25" t="s">
        <v>3975</v>
      </c>
      <c r="J2985" s="25">
        <v>1</v>
      </c>
      <c r="K2985" s="25">
        <v>1</v>
      </c>
      <c r="L2985" s="25">
        <f t="shared" si="346"/>
        <v>0</v>
      </c>
      <c r="M2985" s="25"/>
      <c r="N2985" s="45">
        <v>45936</v>
      </c>
      <c r="O2985" s="54"/>
      <c r="P2985" s="25" t="s">
        <v>229</v>
      </c>
      <c r="Q2985" s="25">
        <v>58156536115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>
        <v>45937</v>
      </c>
      <c r="Y2985" s="25">
        <f t="shared" si="350"/>
        <v>1</v>
      </c>
      <c r="Z2985" s="25" t="str">
        <f t="shared" si="351"/>
        <v>Monday</v>
      </c>
      <c r="AA2985" s="25" t="str">
        <f t="shared" si="352"/>
        <v>Tuesday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hidden="1" x14ac:dyDescent="0.25">
      <c r="A2986" s="25">
        <f t="shared" si="343"/>
        <v>2985</v>
      </c>
      <c r="B2986" s="25" t="s">
        <v>3744</v>
      </c>
      <c r="C2986" s="45">
        <v>45919</v>
      </c>
      <c r="D2986" s="45">
        <v>45926</v>
      </c>
      <c r="E2986" s="8">
        <v>42.7</v>
      </c>
      <c r="F2986" s="8">
        <f t="shared" si="344"/>
        <v>3757.6000000000004</v>
      </c>
      <c r="G2986" s="54">
        <f t="shared" si="345"/>
        <v>3757.6000000000004</v>
      </c>
      <c r="H2986" s="25">
        <v>368509</v>
      </c>
      <c r="I2986" s="25" t="s">
        <v>4324</v>
      </c>
      <c r="J2986" s="25">
        <v>1</v>
      </c>
      <c r="K2986" s="25">
        <v>1</v>
      </c>
      <c r="L2986" s="25">
        <f t="shared" si="346"/>
        <v>0</v>
      </c>
      <c r="M2986" s="25"/>
      <c r="N2986" s="45">
        <v>45936</v>
      </c>
      <c r="O2986" s="54"/>
      <c r="P2986" s="25" t="s">
        <v>229</v>
      </c>
      <c r="Q2986" s="25">
        <v>58156536115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Kolkata</v>
      </c>
      <c r="W2986" s="56"/>
      <c r="X2986" s="45">
        <v>45937</v>
      </c>
      <c r="Y2986" s="25">
        <f t="shared" si="350"/>
        <v>1</v>
      </c>
      <c r="Z2986" s="25" t="str">
        <f t="shared" si="351"/>
        <v>Monday</v>
      </c>
      <c r="AA2986" s="25" t="str">
        <f t="shared" si="352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hidden="1" x14ac:dyDescent="0.25">
      <c r="A2987" s="25">
        <f t="shared" si="343"/>
        <v>2986</v>
      </c>
      <c r="B2987" s="25" t="s">
        <v>3744</v>
      </c>
      <c r="C2987" s="45">
        <v>45919</v>
      </c>
      <c r="D2987" s="45">
        <v>45926</v>
      </c>
      <c r="E2987" s="8">
        <v>210</v>
      </c>
      <c r="F2987" s="8">
        <f t="shared" si="344"/>
        <v>18480</v>
      </c>
      <c r="G2987" s="54">
        <f t="shared" si="345"/>
        <v>18480</v>
      </c>
      <c r="H2987" s="25">
        <v>369312</v>
      </c>
      <c r="I2987" s="25" t="s">
        <v>4325</v>
      </c>
      <c r="J2987" s="25">
        <v>1</v>
      </c>
      <c r="K2987" s="25">
        <v>1</v>
      </c>
      <c r="L2987" s="25">
        <f t="shared" si="346"/>
        <v>0</v>
      </c>
      <c r="M2987" s="25"/>
      <c r="N2987" s="45">
        <v>45927</v>
      </c>
      <c r="O2987" s="54"/>
      <c r="P2987" s="25" t="s">
        <v>888</v>
      </c>
      <c r="Q2987" s="25">
        <v>58156225400</v>
      </c>
      <c r="R2987" s="25" t="s">
        <v>41</v>
      </c>
      <c r="S2987" s="3">
        <v>4</v>
      </c>
      <c r="T2987" s="55"/>
      <c r="U2987" s="25" t="s">
        <v>19</v>
      </c>
      <c r="V2987" s="25" t="str">
        <f>VLOOKUP(P2987,'Customer List'!B:C,2,)</f>
        <v>Karnataka</v>
      </c>
      <c r="W2987" s="56"/>
      <c r="X2987" s="45">
        <v>45930</v>
      </c>
      <c r="Y2987" s="25">
        <f t="shared" si="350"/>
        <v>3</v>
      </c>
      <c r="Z2987" s="25" t="str">
        <f t="shared" si="351"/>
        <v>Saturday</v>
      </c>
      <c r="AA2987" s="25" t="str">
        <f t="shared" si="352"/>
        <v>Tuesday</v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hidden="1" x14ac:dyDescent="0.25">
      <c r="A2988" s="25">
        <f t="shared" si="343"/>
        <v>2987</v>
      </c>
      <c r="B2988" s="25" t="s">
        <v>3744</v>
      </c>
      <c r="C2988" s="45">
        <v>45919</v>
      </c>
      <c r="D2988" s="45">
        <v>45926</v>
      </c>
      <c r="E2988" s="8">
        <v>161.25</v>
      </c>
      <c r="F2988" s="8">
        <f t="shared" si="344"/>
        <v>14190</v>
      </c>
      <c r="G2988" s="54">
        <f t="shared" si="345"/>
        <v>14190</v>
      </c>
      <c r="H2988" s="25">
        <v>369321</v>
      </c>
      <c r="I2988" s="25" t="s">
        <v>4326</v>
      </c>
      <c r="J2988" s="25">
        <v>1</v>
      </c>
      <c r="K2988" s="25">
        <v>1</v>
      </c>
      <c r="L2988" s="25">
        <f t="shared" si="346"/>
        <v>0</v>
      </c>
      <c r="M2988" s="25"/>
      <c r="N2988" s="45">
        <v>45936</v>
      </c>
      <c r="O2988" s="54"/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350"/>
        <v>1</v>
      </c>
      <c r="Z2988" s="25" t="str">
        <f t="shared" si="351"/>
        <v>Monday</v>
      </c>
      <c r="AA2988" s="25" t="str">
        <f t="shared" si="352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hidden="1" x14ac:dyDescent="0.25">
      <c r="A2989" s="25">
        <f t="shared" si="343"/>
        <v>2988</v>
      </c>
      <c r="B2989" s="25" t="s">
        <v>3744</v>
      </c>
      <c r="C2989" s="45">
        <v>45919</v>
      </c>
      <c r="D2989" s="45">
        <v>45926</v>
      </c>
      <c r="E2989" s="8">
        <v>226.1</v>
      </c>
      <c r="F2989" s="8">
        <f t="shared" si="344"/>
        <v>19896.8</v>
      </c>
      <c r="G2989" s="54">
        <f t="shared" si="345"/>
        <v>19896.8</v>
      </c>
      <c r="H2989" s="25">
        <v>372002</v>
      </c>
      <c r="I2989" s="25" t="s">
        <v>4327</v>
      </c>
      <c r="J2989" s="25">
        <v>1</v>
      </c>
      <c r="K2989" s="25">
        <v>1</v>
      </c>
      <c r="L2989" s="25">
        <f t="shared" si="346"/>
        <v>0</v>
      </c>
      <c r="M2989" s="25" t="s">
        <v>3746</v>
      </c>
      <c r="N2989" s="45">
        <v>45929</v>
      </c>
      <c r="O2989" s="54">
        <v>35045.5</v>
      </c>
      <c r="P2989" s="25" t="s">
        <v>3745</v>
      </c>
      <c r="Q2989" s="25" t="s">
        <v>2078</v>
      </c>
      <c r="R2989" s="25" t="s">
        <v>638</v>
      </c>
      <c r="S2989" s="3">
        <v>4</v>
      </c>
      <c r="T2989" s="55"/>
      <c r="U2989" s="25" t="s">
        <v>19</v>
      </c>
      <c r="V2989" s="25" t="str">
        <f>VLOOKUP(P2989,'Customer List'!B:C,2,)</f>
        <v>Delhi</v>
      </c>
      <c r="W2989" s="56"/>
      <c r="X2989" s="45"/>
      <c r="Y2989" s="25" t="str">
        <f t="shared" si="350"/>
        <v/>
      </c>
      <c r="Z2989" s="25" t="str">
        <f t="shared" si="351"/>
        <v>Monday</v>
      </c>
      <c r="AA2989" s="25" t="str">
        <f t="shared" si="352"/>
        <v/>
      </c>
      <c r="AB2989" s="25" t="str">
        <f>VLOOKUP(U2989,'Currency Sheet'!A:C,3,)</f>
        <v>DOLLAR</v>
      </c>
      <c r="AC2989" s="67" t="str">
        <f>VLOOKUP(P2989,'Customer List'!B:D,3,)</f>
        <v>Local</v>
      </c>
    </row>
    <row r="2990" spans="1:29" hidden="1" x14ac:dyDescent="0.25">
      <c r="A2990" s="25">
        <f t="shared" si="343"/>
        <v>2989</v>
      </c>
      <c r="B2990" s="25" t="s">
        <v>3744</v>
      </c>
      <c r="C2990" s="45">
        <v>45919</v>
      </c>
      <c r="D2990" s="45">
        <v>45926</v>
      </c>
      <c r="E2990" s="8">
        <v>87.5</v>
      </c>
      <c r="F2990" s="8">
        <f t="shared" si="344"/>
        <v>7700</v>
      </c>
      <c r="G2990" s="54">
        <f t="shared" si="345"/>
        <v>7700</v>
      </c>
      <c r="H2990" s="25">
        <v>372203</v>
      </c>
      <c r="I2990" s="25" t="s">
        <v>4328</v>
      </c>
      <c r="J2990" s="25">
        <v>1</v>
      </c>
      <c r="K2990" s="25">
        <v>1</v>
      </c>
      <c r="L2990" s="25">
        <f t="shared" si="346"/>
        <v>0</v>
      </c>
      <c r="M2990" s="25"/>
      <c r="N2990" s="45">
        <v>45936</v>
      </c>
      <c r="O2990" s="54"/>
      <c r="P2990" s="25" t="s">
        <v>229</v>
      </c>
      <c r="Q2990" s="25">
        <v>58156536115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/>
      <c r="X2990" s="45">
        <v>45937</v>
      </c>
      <c r="Y2990" s="25">
        <f t="shared" si="350"/>
        <v>1</v>
      </c>
      <c r="Z2990" s="25" t="str">
        <f t="shared" si="351"/>
        <v>Monday</v>
      </c>
      <c r="AA2990" s="25" t="str">
        <f t="shared" si="352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hidden="1" x14ac:dyDescent="0.25">
      <c r="A2991" s="25">
        <f t="shared" si="343"/>
        <v>2990</v>
      </c>
      <c r="B2991" s="25" t="s">
        <v>3744</v>
      </c>
      <c r="C2991" s="45">
        <v>45919</v>
      </c>
      <c r="D2991" s="45">
        <v>45926</v>
      </c>
      <c r="E2991" s="8">
        <v>234.5</v>
      </c>
      <c r="F2991" s="8">
        <f t="shared" si="344"/>
        <v>20636</v>
      </c>
      <c r="G2991" s="54">
        <f t="shared" si="345"/>
        <v>20636</v>
      </c>
      <c r="H2991" s="25">
        <v>372208</v>
      </c>
      <c r="I2991" s="25" t="s">
        <v>4001</v>
      </c>
      <c r="J2991" s="25">
        <v>1</v>
      </c>
      <c r="K2991" s="25">
        <v>1</v>
      </c>
      <c r="L2991" s="25">
        <f t="shared" si="346"/>
        <v>0</v>
      </c>
      <c r="M2991" s="25"/>
      <c r="N2991" s="45">
        <v>45938</v>
      </c>
      <c r="O2991" s="54"/>
      <c r="P2991" s="25" t="s">
        <v>255</v>
      </c>
      <c r="Q2991" s="25" t="s">
        <v>637</v>
      </c>
      <c r="R2991" s="25" t="s">
        <v>849</v>
      </c>
      <c r="S2991" s="3">
        <v>4</v>
      </c>
      <c r="T2991" s="55"/>
      <c r="U2991" s="25" t="s">
        <v>19</v>
      </c>
      <c r="V2991" s="25" t="str">
        <f>VLOOKUP(P2991,'Customer List'!B:C,2,)</f>
        <v>Delhi</v>
      </c>
      <c r="W2991" s="56" t="s">
        <v>3751</v>
      </c>
      <c r="X2991" s="45"/>
      <c r="Y2991" s="25" t="str">
        <f t="shared" si="350"/>
        <v/>
      </c>
      <c r="Z2991" s="25" t="str">
        <f t="shared" si="351"/>
        <v>Wednesday</v>
      </c>
      <c r="AA2991" s="25" t="str">
        <f t="shared" si="352"/>
        <v/>
      </c>
      <c r="AB2991" s="25" t="str">
        <f>VLOOKUP(U2991,'Currency Sheet'!A:C,3,)</f>
        <v>DOLLAR</v>
      </c>
      <c r="AC2991" s="67" t="str">
        <f>VLOOKUP(P2991,'Customer List'!B:D,3,)</f>
        <v>Local</v>
      </c>
    </row>
    <row r="2992" spans="1:29" hidden="1" x14ac:dyDescent="0.25">
      <c r="A2992" s="25">
        <f t="shared" si="343"/>
        <v>2991</v>
      </c>
      <c r="B2992" s="25" t="s">
        <v>3744</v>
      </c>
      <c r="C2992" s="45">
        <v>45919</v>
      </c>
      <c r="D2992" s="45">
        <v>45926</v>
      </c>
      <c r="E2992" s="8">
        <v>300.3</v>
      </c>
      <c r="F2992" s="8">
        <f t="shared" si="344"/>
        <v>26426.400000000001</v>
      </c>
      <c r="G2992" s="54">
        <f t="shared" si="345"/>
        <v>26426.400000000001</v>
      </c>
      <c r="H2992" s="25">
        <v>372716</v>
      </c>
      <c r="I2992" s="25" t="s">
        <v>4329</v>
      </c>
      <c r="J2992" s="25">
        <v>1</v>
      </c>
      <c r="K2992" s="25">
        <v>1</v>
      </c>
      <c r="L2992" s="25">
        <f t="shared" si="346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>
        <v>45930</v>
      </c>
      <c r="Y2992" s="25">
        <f t="shared" si="350"/>
        <v>3</v>
      </c>
      <c r="Z2992" s="25" t="str">
        <f t="shared" si="351"/>
        <v>Saturday</v>
      </c>
      <c r="AA2992" s="25" t="str">
        <f t="shared" si="352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hidden="1" x14ac:dyDescent="0.25">
      <c r="A2993" s="25">
        <f t="shared" si="343"/>
        <v>2992</v>
      </c>
      <c r="B2993" s="25" t="s">
        <v>3744</v>
      </c>
      <c r="C2993" s="45">
        <v>45919</v>
      </c>
      <c r="D2993" s="45">
        <v>45926</v>
      </c>
      <c r="E2993" s="8">
        <v>56</v>
      </c>
      <c r="F2993" s="8">
        <f t="shared" si="344"/>
        <v>4928</v>
      </c>
      <c r="G2993" s="54">
        <f t="shared" si="345"/>
        <v>4928</v>
      </c>
      <c r="H2993" s="25">
        <v>384813</v>
      </c>
      <c r="I2993" s="25" t="s">
        <v>4330</v>
      </c>
      <c r="J2993" s="25">
        <v>1</v>
      </c>
      <c r="K2993" s="25">
        <v>1</v>
      </c>
      <c r="L2993" s="25">
        <f t="shared" si="346"/>
        <v>0</v>
      </c>
      <c r="M2993" s="25"/>
      <c r="N2993" s="45">
        <v>45936</v>
      </c>
      <c r="O2993" s="54"/>
      <c r="P2993" s="25" t="s">
        <v>229</v>
      </c>
      <c r="Q2993" s="25">
        <v>58156536115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Kolkata</v>
      </c>
      <c r="W2993" s="56"/>
      <c r="X2993" s="45">
        <v>45937</v>
      </c>
      <c r="Y2993" s="25">
        <f t="shared" si="350"/>
        <v>1</v>
      </c>
      <c r="Z2993" s="25" t="str">
        <f t="shared" si="351"/>
        <v>Monday</v>
      </c>
      <c r="AA2993" s="25" t="str">
        <f t="shared" si="352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hidden="1" x14ac:dyDescent="0.25">
      <c r="A2994" s="25">
        <f t="shared" si="343"/>
        <v>2993</v>
      </c>
      <c r="B2994" s="25" t="s">
        <v>3744</v>
      </c>
      <c r="C2994" s="45">
        <v>45919</v>
      </c>
      <c r="D2994" s="45">
        <v>45926</v>
      </c>
      <c r="E2994" s="8">
        <v>268.5</v>
      </c>
      <c r="F2994" s="8">
        <f t="shared" si="344"/>
        <v>23628</v>
      </c>
      <c r="G2994" s="54">
        <f t="shared" si="345"/>
        <v>70884</v>
      </c>
      <c r="H2994" s="25">
        <v>400158</v>
      </c>
      <c r="I2994" s="25" t="s">
        <v>3830</v>
      </c>
      <c r="J2994" s="25">
        <v>3</v>
      </c>
      <c r="K2994" s="25">
        <v>3</v>
      </c>
      <c r="L2994" s="25">
        <f t="shared" si="346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350"/>
        <v>3</v>
      </c>
      <c r="Z2994" s="25" t="str">
        <f t="shared" si="351"/>
        <v>Saturday</v>
      </c>
      <c r="AA2994" s="25" t="str">
        <f t="shared" si="352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hidden="1" x14ac:dyDescent="0.25">
      <c r="A2995" s="25">
        <f t="shared" si="343"/>
        <v>2994</v>
      </c>
      <c r="B2995" s="25" t="s">
        <v>3744</v>
      </c>
      <c r="C2995" s="45">
        <v>45919</v>
      </c>
      <c r="D2995" s="45">
        <v>45926</v>
      </c>
      <c r="E2995" s="8">
        <v>64.400000000000006</v>
      </c>
      <c r="F2995" s="8">
        <f t="shared" si="344"/>
        <v>5667.2000000000007</v>
      </c>
      <c r="G2995" s="54">
        <f t="shared" si="345"/>
        <v>11334.400000000001</v>
      </c>
      <c r="H2995" s="25">
        <v>400212</v>
      </c>
      <c r="I2995" s="25" t="s">
        <v>4331</v>
      </c>
      <c r="J2995" s="25">
        <v>2</v>
      </c>
      <c r="K2995" s="25">
        <v>2</v>
      </c>
      <c r="L2995" s="25">
        <f t="shared" si="346"/>
        <v>0</v>
      </c>
      <c r="M2995" s="25"/>
      <c r="N2995" s="45">
        <v>45927</v>
      </c>
      <c r="O2995" s="54"/>
      <c r="P2995" s="25" t="s">
        <v>888</v>
      </c>
      <c r="Q2995" s="25">
        <v>58156225400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Karnataka</v>
      </c>
      <c r="W2995" s="56"/>
      <c r="X2995" s="45">
        <v>45930</v>
      </c>
      <c r="Y2995" s="25">
        <f t="shared" si="350"/>
        <v>3</v>
      </c>
      <c r="Z2995" s="25" t="str">
        <f t="shared" si="351"/>
        <v>Saturday</v>
      </c>
      <c r="AA2995" s="25" t="str">
        <f t="shared" si="352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hidden="1" x14ac:dyDescent="0.25">
      <c r="A2996" s="25">
        <f t="shared" si="343"/>
        <v>2995</v>
      </c>
      <c r="B2996" s="25" t="s">
        <v>3744</v>
      </c>
      <c r="C2996" s="45">
        <v>45919</v>
      </c>
      <c r="D2996" s="45">
        <v>45926</v>
      </c>
      <c r="E2996" s="8">
        <v>81.900000000000006</v>
      </c>
      <c r="F2996" s="8">
        <f t="shared" si="344"/>
        <v>7207.2000000000007</v>
      </c>
      <c r="G2996" s="54">
        <f t="shared" si="345"/>
        <v>7207.2000000000007</v>
      </c>
      <c r="H2996" s="25">
        <v>401319</v>
      </c>
      <c r="I2996" s="25" t="s">
        <v>4332</v>
      </c>
      <c r="J2996" s="25">
        <v>1</v>
      </c>
      <c r="K2996" s="25">
        <v>1</v>
      </c>
      <c r="L2996" s="25">
        <f t="shared" si="346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>
        <v>45929</v>
      </c>
      <c r="Y2996" s="25">
        <f t="shared" si="350"/>
        <v>2</v>
      </c>
      <c r="Z2996" s="25" t="str">
        <f t="shared" si="351"/>
        <v>Saturday</v>
      </c>
      <c r="AA2996" s="25" t="str">
        <f t="shared" si="352"/>
        <v>Monday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hidden="1" x14ac:dyDescent="0.25">
      <c r="A2997" s="25">
        <f t="shared" ref="A2997:A3050" si="353">A2996+1</f>
        <v>2996</v>
      </c>
      <c r="B2997" s="25" t="s">
        <v>3744</v>
      </c>
      <c r="C2997" s="45">
        <v>45919</v>
      </c>
      <c r="D2997" s="45">
        <v>45926</v>
      </c>
      <c r="E2997" s="8">
        <v>144.19999999999999</v>
      </c>
      <c r="F2997" s="8">
        <f t="shared" ref="F2997:F3050" si="354">IF(AB2997="DOLLAR",E2997*88,E2997)</f>
        <v>12689.599999999999</v>
      </c>
      <c r="G2997" s="54">
        <f t="shared" ref="G2997:G3050" si="355">F2997*J2997</f>
        <v>12689.599999999999</v>
      </c>
      <c r="H2997" s="25">
        <v>405206</v>
      </c>
      <c r="I2997" s="25" t="s">
        <v>4333</v>
      </c>
      <c r="J2997" s="25">
        <v>1</v>
      </c>
      <c r="K2997" s="25">
        <v>1</v>
      </c>
      <c r="L2997" s="25">
        <f t="shared" ref="L2997:L3050" si="356">J2997-K2997</f>
        <v>0</v>
      </c>
      <c r="M2997" s="25" t="s">
        <v>3747</v>
      </c>
      <c r="N2997" s="45">
        <v>45929</v>
      </c>
      <c r="O2997" s="54">
        <v>19281.599999999999</v>
      </c>
      <c r="P2997" s="25" t="s">
        <v>626</v>
      </c>
      <c r="Q2997" s="25" t="s">
        <v>2078</v>
      </c>
      <c r="R2997" s="25" t="s">
        <v>638</v>
      </c>
      <c r="S2997" s="3">
        <v>4</v>
      </c>
      <c r="T2997" s="55"/>
      <c r="U2997" s="25" t="s">
        <v>19</v>
      </c>
      <c r="V2997" s="25" t="str">
        <f>VLOOKUP(P2997,'Customer List'!B:C,2,)</f>
        <v>Delhi</v>
      </c>
      <c r="W2997" s="56"/>
      <c r="X2997" s="45"/>
      <c r="Y2997" s="25" t="str">
        <f t="shared" si="350"/>
        <v/>
      </c>
      <c r="Z2997" s="25" t="str">
        <f t="shared" si="351"/>
        <v>Monday</v>
      </c>
      <c r="AA2997" s="25" t="str">
        <f t="shared" si="352"/>
        <v/>
      </c>
      <c r="AB2997" s="25" t="str">
        <f>VLOOKUP(U2997,'Currency Sheet'!A:C,3,)</f>
        <v>DOLLAR</v>
      </c>
      <c r="AC2997" s="67" t="str">
        <f>VLOOKUP(P2997,'Customer List'!B:D,3,)</f>
        <v>Local</v>
      </c>
    </row>
    <row r="2998" spans="1:29" hidden="1" x14ac:dyDescent="0.25">
      <c r="A2998" s="25">
        <f t="shared" si="353"/>
        <v>2997</v>
      </c>
      <c r="B2998" s="25" t="s">
        <v>3744</v>
      </c>
      <c r="C2998" s="45">
        <v>45919</v>
      </c>
      <c r="D2998" s="45">
        <v>45926</v>
      </c>
      <c r="E2998" s="8">
        <v>78.400000000000006</v>
      </c>
      <c r="F2998" s="8">
        <f t="shared" si="354"/>
        <v>6899.2000000000007</v>
      </c>
      <c r="G2998" s="54">
        <f t="shared" si="355"/>
        <v>6899.2000000000007</v>
      </c>
      <c r="H2998" s="25">
        <v>405326</v>
      </c>
      <c r="I2998" s="25" t="s">
        <v>4334</v>
      </c>
      <c r="J2998" s="25">
        <v>1</v>
      </c>
      <c r="K2998" s="25">
        <v>1</v>
      </c>
      <c r="L2998" s="25">
        <f t="shared" si="356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350"/>
        <v>2</v>
      </c>
      <c r="Z2998" s="25" t="str">
        <f t="shared" si="351"/>
        <v>Saturday</v>
      </c>
      <c r="AA2998" s="25" t="str">
        <f t="shared" si="352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hidden="1" x14ac:dyDescent="0.25">
      <c r="A2999" s="25">
        <f t="shared" si="353"/>
        <v>2998</v>
      </c>
      <c r="B2999" s="25" t="s">
        <v>3744</v>
      </c>
      <c r="C2999" s="45">
        <v>45919</v>
      </c>
      <c r="D2999" s="45">
        <v>45926</v>
      </c>
      <c r="E2999" s="8">
        <v>58.1</v>
      </c>
      <c r="F2999" s="8">
        <f t="shared" si="354"/>
        <v>5112.8</v>
      </c>
      <c r="G2999" s="54">
        <f t="shared" si="355"/>
        <v>5112.8</v>
      </c>
      <c r="H2999" s="25">
        <v>406605</v>
      </c>
      <c r="I2999" s="25" t="s">
        <v>4335</v>
      </c>
      <c r="J2999" s="25">
        <v>1</v>
      </c>
      <c r="K2999" s="25">
        <v>1</v>
      </c>
      <c r="L2999" s="25">
        <f t="shared" si="356"/>
        <v>0</v>
      </c>
      <c r="M2999" s="25"/>
      <c r="N2999" s="45">
        <v>45927</v>
      </c>
      <c r="O2999" s="54"/>
      <c r="P2999" s="25" t="s">
        <v>166</v>
      </c>
      <c r="Q2999" s="25">
        <v>58156229353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Lucknow</v>
      </c>
      <c r="W2999" s="56"/>
      <c r="X2999" s="45">
        <v>45929</v>
      </c>
      <c r="Y2999" s="25">
        <f t="shared" si="350"/>
        <v>2</v>
      </c>
      <c r="Z2999" s="25" t="str">
        <f t="shared" si="351"/>
        <v>Saturday</v>
      </c>
      <c r="AA2999" s="25" t="str">
        <f t="shared" si="352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hidden="1" x14ac:dyDescent="0.25">
      <c r="A3000" s="25">
        <f t="shared" si="353"/>
        <v>2999</v>
      </c>
      <c r="B3000" s="25" t="s">
        <v>3744</v>
      </c>
      <c r="C3000" s="45">
        <v>45919</v>
      </c>
      <c r="D3000" s="45">
        <v>45926</v>
      </c>
      <c r="E3000" s="8">
        <v>79.099999999999994</v>
      </c>
      <c r="F3000" s="8">
        <f t="shared" si="354"/>
        <v>6960.7999999999993</v>
      </c>
      <c r="G3000" s="54">
        <f t="shared" si="355"/>
        <v>6960.7999999999993</v>
      </c>
      <c r="H3000" s="25">
        <v>406609</v>
      </c>
      <c r="I3000" s="25" t="s">
        <v>4336</v>
      </c>
      <c r="J3000" s="25">
        <v>1</v>
      </c>
      <c r="K3000" s="25">
        <v>1</v>
      </c>
      <c r="L3000" s="25">
        <f t="shared" si="356"/>
        <v>0</v>
      </c>
      <c r="M3000" s="25"/>
      <c r="N3000" s="45">
        <v>45927</v>
      </c>
      <c r="O3000" s="54"/>
      <c r="P3000" s="25" t="s">
        <v>2053</v>
      </c>
      <c r="Q3000" s="25">
        <v>58156226041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350"/>
        <v>2</v>
      </c>
      <c r="Z3000" s="25" t="str">
        <f t="shared" si="351"/>
        <v>Saturday</v>
      </c>
      <c r="AA3000" s="25" t="str">
        <f t="shared" si="352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hidden="1" x14ac:dyDescent="0.25">
      <c r="A3001" s="25">
        <f t="shared" si="353"/>
        <v>3000</v>
      </c>
      <c r="B3001" s="25" t="s">
        <v>3744</v>
      </c>
      <c r="C3001" s="45">
        <v>45919</v>
      </c>
      <c r="D3001" s="45">
        <v>45926</v>
      </c>
      <c r="E3001" s="8">
        <v>41.3</v>
      </c>
      <c r="F3001" s="8">
        <f t="shared" si="354"/>
        <v>3634.3999999999996</v>
      </c>
      <c r="G3001" s="54">
        <f t="shared" si="355"/>
        <v>7268.7999999999993</v>
      </c>
      <c r="H3001" s="25">
        <v>420404</v>
      </c>
      <c r="I3001" s="25" t="s">
        <v>3774</v>
      </c>
      <c r="J3001" s="25">
        <v>2</v>
      </c>
      <c r="K3001" s="25">
        <v>2</v>
      </c>
      <c r="L3001" s="25">
        <f t="shared" si="356"/>
        <v>0</v>
      </c>
      <c r="M3001" s="25"/>
      <c r="N3001" s="45">
        <v>45927</v>
      </c>
      <c r="O3001" s="54"/>
      <c r="P3001" s="25" t="s">
        <v>893</v>
      </c>
      <c r="Q3001" s="25">
        <v>58156226575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350"/>
        <v>2</v>
      </c>
      <c r="Z3001" s="25" t="str">
        <f t="shared" si="351"/>
        <v>Saturday</v>
      </c>
      <c r="AA3001" s="25" t="str">
        <f t="shared" si="352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hidden="1" x14ac:dyDescent="0.25">
      <c r="A3002" s="25">
        <f t="shared" si="353"/>
        <v>3001</v>
      </c>
      <c r="B3002" s="25" t="s">
        <v>3744</v>
      </c>
      <c r="C3002" s="45">
        <v>45919</v>
      </c>
      <c r="D3002" s="45">
        <v>45926</v>
      </c>
      <c r="E3002" s="8">
        <v>160.30000000000001</v>
      </c>
      <c r="F3002" s="8">
        <f t="shared" si="354"/>
        <v>14106.400000000001</v>
      </c>
      <c r="G3002" s="54">
        <f t="shared" si="355"/>
        <v>28212.800000000003</v>
      </c>
      <c r="H3002" s="25">
        <v>422302</v>
      </c>
      <c r="I3002" s="25" t="s">
        <v>3838</v>
      </c>
      <c r="J3002" s="25">
        <v>2</v>
      </c>
      <c r="K3002" s="25">
        <v>2</v>
      </c>
      <c r="L3002" s="25">
        <f t="shared" si="356"/>
        <v>0</v>
      </c>
      <c r="M3002" s="25"/>
      <c r="N3002" s="45">
        <v>45927</v>
      </c>
      <c r="O3002" s="54"/>
      <c r="P3002" s="25" t="s">
        <v>2053</v>
      </c>
      <c r="Q3002" s="25">
        <v>58156226041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Banglore</v>
      </c>
      <c r="W3002" s="56"/>
      <c r="X3002" s="45">
        <v>45929</v>
      </c>
      <c r="Y3002" s="25">
        <f t="shared" si="350"/>
        <v>2</v>
      </c>
      <c r="Z3002" s="25" t="str">
        <f t="shared" si="351"/>
        <v>Saturday</v>
      </c>
      <c r="AA3002" s="25" t="str">
        <f t="shared" si="352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hidden="1" x14ac:dyDescent="0.25">
      <c r="A3003" s="25">
        <f t="shared" si="353"/>
        <v>3002</v>
      </c>
      <c r="B3003" s="25" t="s">
        <v>3744</v>
      </c>
      <c r="C3003" s="45">
        <v>45919</v>
      </c>
      <c r="D3003" s="45">
        <v>45926</v>
      </c>
      <c r="E3003" s="8">
        <v>62.3</v>
      </c>
      <c r="F3003" s="8">
        <f t="shared" si="354"/>
        <v>5482.4</v>
      </c>
      <c r="G3003" s="54">
        <f t="shared" si="355"/>
        <v>5482.4</v>
      </c>
      <c r="H3003" s="25">
        <v>423115</v>
      </c>
      <c r="I3003" s="25" t="s">
        <v>4337</v>
      </c>
      <c r="J3003" s="25">
        <v>1</v>
      </c>
      <c r="K3003" s="25">
        <v>1</v>
      </c>
      <c r="L3003" s="25">
        <f t="shared" si="356"/>
        <v>0</v>
      </c>
      <c r="M3003" s="25"/>
      <c r="N3003" s="45">
        <v>45927</v>
      </c>
      <c r="O3003" s="54"/>
      <c r="P3003" s="25" t="s">
        <v>622</v>
      </c>
      <c r="Q3003" s="25">
        <v>58156227076</v>
      </c>
      <c r="R3003" s="25" t="s">
        <v>41</v>
      </c>
      <c r="S3003" s="3">
        <v>-20</v>
      </c>
      <c r="T3003" s="55"/>
      <c r="U3003" s="25" t="s">
        <v>19</v>
      </c>
      <c r="V3003" s="25" t="str">
        <f>VLOOKUP(P3003,'Customer List'!B:C,2,)</f>
        <v>Hyderabad</v>
      </c>
      <c r="W3003" s="56"/>
      <c r="X3003" s="45">
        <v>45929</v>
      </c>
      <c r="Y3003" s="25">
        <f t="shared" si="350"/>
        <v>2</v>
      </c>
      <c r="Z3003" s="25" t="str">
        <f t="shared" si="351"/>
        <v>Saturday</v>
      </c>
      <c r="AA3003" s="25" t="str">
        <f t="shared" si="352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hidden="1" x14ac:dyDescent="0.25">
      <c r="A3004" s="25">
        <f t="shared" si="353"/>
        <v>3003</v>
      </c>
      <c r="B3004" s="25" t="s">
        <v>3744</v>
      </c>
      <c r="C3004" s="45">
        <v>45919</v>
      </c>
      <c r="D3004" s="45">
        <v>45926</v>
      </c>
      <c r="E3004" s="8">
        <v>29.4</v>
      </c>
      <c r="F3004" s="8">
        <f t="shared" si="354"/>
        <v>2587.1999999999998</v>
      </c>
      <c r="G3004" s="54">
        <f t="shared" si="355"/>
        <v>2587.1999999999998</v>
      </c>
      <c r="H3004" s="25">
        <v>423501</v>
      </c>
      <c r="I3004" s="25" t="s">
        <v>4338</v>
      </c>
      <c r="J3004" s="25">
        <v>1</v>
      </c>
      <c r="K3004" s="25">
        <v>1</v>
      </c>
      <c r="L3004" s="25">
        <f t="shared" si="356"/>
        <v>0</v>
      </c>
      <c r="M3004" s="25"/>
      <c r="N3004" s="45">
        <v>45936</v>
      </c>
      <c r="O3004" s="54"/>
      <c r="P3004" s="25" t="s">
        <v>2520</v>
      </c>
      <c r="Q3004" s="25" t="s">
        <v>4778</v>
      </c>
      <c r="R3004" s="25"/>
      <c r="S3004" s="3" t="s">
        <v>300</v>
      </c>
      <c r="T3004" s="55"/>
      <c r="U3004" s="25" t="s">
        <v>19</v>
      </c>
      <c r="V3004" s="25" t="str">
        <f>VLOOKUP(P3004,'Customer List'!B:C,2,)</f>
        <v>MOHALI (PUNJAB)</v>
      </c>
      <c r="W3004" s="56" t="s">
        <v>3749</v>
      </c>
      <c r="X3004" s="45"/>
      <c r="Y3004" s="25" t="str">
        <f t="shared" ref="Y3004:Y3035" si="357">IF(X3004="", "", X3004-N3004)</f>
        <v/>
      </c>
      <c r="Z3004" s="25" t="str">
        <f t="shared" ref="Z3004:Z3035" si="358">IF(N3004="", "", TEXT(N3004, "dddd"))</f>
        <v>Monday</v>
      </c>
      <c r="AA3004" s="25" t="str">
        <f t="shared" ref="AA3004:AA3035" si="359">IF(X3004="", "", TEXT(X3004, "dddd"))</f>
        <v/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hidden="1" x14ac:dyDescent="0.25">
      <c r="A3005" s="25">
        <f t="shared" si="353"/>
        <v>3004</v>
      </c>
      <c r="B3005" s="25" t="s">
        <v>3744</v>
      </c>
      <c r="C3005" s="45">
        <v>45919</v>
      </c>
      <c r="D3005" s="45">
        <v>45926</v>
      </c>
      <c r="E3005" s="8">
        <v>147.69999999999999</v>
      </c>
      <c r="F3005" s="8">
        <f t="shared" si="354"/>
        <v>12997.599999999999</v>
      </c>
      <c r="G3005" s="54">
        <f t="shared" si="355"/>
        <v>12997.599999999999</v>
      </c>
      <c r="H3005" s="25">
        <v>425305</v>
      </c>
      <c r="I3005" s="25" t="s">
        <v>4339</v>
      </c>
      <c r="J3005" s="25">
        <v>1</v>
      </c>
      <c r="K3005" s="25">
        <v>1</v>
      </c>
      <c r="L3005" s="25">
        <f t="shared" si="356"/>
        <v>0</v>
      </c>
      <c r="M3005" s="25"/>
      <c r="N3005" s="45">
        <v>45927</v>
      </c>
      <c r="O3005" s="54"/>
      <c r="P3005" s="25" t="s">
        <v>888</v>
      </c>
      <c r="Q3005" s="25">
        <v>58156225400</v>
      </c>
      <c r="R3005" s="25" t="s">
        <v>41</v>
      </c>
      <c r="S3005" s="3">
        <v>-20</v>
      </c>
      <c r="T3005" s="55"/>
      <c r="U3005" s="25" t="s">
        <v>19</v>
      </c>
      <c r="V3005" s="25" t="str">
        <f>VLOOKUP(P3005,'Customer List'!B:C,2,)</f>
        <v>Karnataka</v>
      </c>
      <c r="W3005" s="56"/>
      <c r="X3005" s="45">
        <v>45930</v>
      </c>
      <c r="Y3005" s="25">
        <f t="shared" si="357"/>
        <v>3</v>
      </c>
      <c r="Z3005" s="25" t="str">
        <f t="shared" si="358"/>
        <v>Saturday</v>
      </c>
      <c r="AA3005" s="25" t="str">
        <f t="shared" si="359"/>
        <v>Tuesday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hidden="1" x14ac:dyDescent="0.25">
      <c r="A3006" s="25">
        <f t="shared" si="353"/>
        <v>3005</v>
      </c>
      <c r="B3006" s="25" t="s">
        <v>3744</v>
      </c>
      <c r="C3006" s="45">
        <v>45919</v>
      </c>
      <c r="D3006" s="45">
        <v>45926</v>
      </c>
      <c r="E3006" s="8">
        <v>164.5</v>
      </c>
      <c r="F3006" s="8">
        <f t="shared" si="354"/>
        <v>14476</v>
      </c>
      <c r="G3006" s="54">
        <f t="shared" si="355"/>
        <v>14476</v>
      </c>
      <c r="H3006" s="25">
        <v>500304</v>
      </c>
      <c r="I3006" s="25" t="s">
        <v>4340</v>
      </c>
      <c r="J3006" s="25">
        <v>1</v>
      </c>
      <c r="K3006" s="25">
        <v>1</v>
      </c>
      <c r="L3006" s="25">
        <f t="shared" si="356"/>
        <v>0</v>
      </c>
      <c r="M3006" s="25"/>
      <c r="N3006" s="45">
        <v>45927</v>
      </c>
      <c r="O3006" s="54"/>
      <c r="P3006" s="25" t="s">
        <v>243</v>
      </c>
      <c r="Q3006" s="25">
        <v>58156233800</v>
      </c>
      <c r="R3006" s="25" t="s">
        <v>41</v>
      </c>
      <c r="S3006" s="3">
        <v>4</v>
      </c>
      <c r="T3006" s="55"/>
      <c r="U3006" s="25" t="s">
        <v>19</v>
      </c>
      <c r="V3006" s="25" t="str">
        <f>VLOOKUP(P3006,'Customer List'!B:C,2,)</f>
        <v>Mumbai</v>
      </c>
      <c r="W3006" s="56"/>
      <c r="X3006" s="45">
        <v>45929</v>
      </c>
      <c r="Y3006" s="25">
        <f t="shared" si="357"/>
        <v>2</v>
      </c>
      <c r="Z3006" s="25" t="str">
        <f t="shared" si="358"/>
        <v>Saturday</v>
      </c>
      <c r="AA3006" s="25" t="str">
        <f t="shared" si="359"/>
        <v>Monday</v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hidden="1" x14ac:dyDescent="0.25">
      <c r="A3007" s="25">
        <f t="shared" si="353"/>
        <v>3006</v>
      </c>
      <c r="B3007" s="25" t="s">
        <v>3744</v>
      </c>
      <c r="C3007" s="45">
        <v>45919</v>
      </c>
      <c r="D3007" s="45">
        <v>45926</v>
      </c>
      <c r="E3007" s="8">
        <v>58.1</v>
      </c>
      <c r="F3007" s="8">
        <f t="shared" si="354"/>
        <v>5112.8</v>
      </c>
      <c r="G3007" s="54">
        <f t="shared" si="355"/>
        <v>5112.8</v>
      </c>
      <c r="H3007" s="25">
        <v>500701</v>
      </c>
      <c r="I3007" s="25" t="s">
        <v>4341</v>
      </c>
      <c r="J3007" s="25">
        <v>1</v>
      </c>
      <c r="K3007" s="25">
        <v>1</v>
      </c>
      <c r="L3007" s="25">
        <f t="shared" si="356"/>
        <v>0</v>
      </c>
      <c r="M3007" s="25"/>
      <c r="N3007" s="45">
        <v>45929</v>
      </c>
      <c r="O3007" s="54"/>
      <c r="P3007" s="25" t="s">
        <v>214</v>
      </c>
      <c r="Q3007" s="25" t="s">
        <v>2002</v>
      </c>
      <c r="R3007" s="25" t="s">
        <v>2002</v>
      </c>
      <c r="S3007" s="3">
        <v>4</v>
      </c>
      <c r="T3007" s="55"/>
      <c r="U3007" s="25" t="s">
        <v>19</v>
      </c>
      <c r="V3007" s="25" t="str">
        <f>VLOOKUP(P3007,'Customer List'!B:C,2,)</f>
        <v>Delhi</v>
      </c>
      <c r="W3007" s="56"/>
      <c r="X3007" s="45"/>
      <c r="Y3007" s="25" t="str">
        <f t="shared" si="357"/>
        <v/>
      </c>
      <c r="Z3007" s="25" t="str">
        <f t="shared" si="358"/>
        <v>Monday</v>
      </c>
      <c r="AA3007" s="25" t="str">
        <f t="shared" si="359"/>
        <v/>
      </c>
      <c r="AB3007" s="25" t="str">
        <f>VLOOKUP(U3007,'Currency Sheet'!A:C,3,)</f>
        <v>DOLLAR</v>
      </c>
      <c r="AC3007" s="67" t="str">
        <f>VLOOKUP(P3007,'Customer List'!B:D,3,)</f>
        <v>Local</v>
      </c>
    </row>
    <row r="3008" spans="1:29" hidden="1" x14ac:dyDescent="0.25">
      <c r="A3008" s="25">
        <f t="shared" si="353"/>
        <v>3007</v>
      </c>
      <c r="B3008" s="25" t="s">
        <v>3744</v>
      </c>
      <c r="C3008" s="45">
        <v>45919</v>
      </c>
      <c r="D3008" s="45">
        <v>45926</v>
      </c>
      <c r="E3008" s="8">
        <v>164.5</v>
      </c>
      <c r="F3008" s="8">
        <f t="shared" si="354"/>
        <v>14476</v>
      </c>
      <c r="G3008" s="54">
        <f t="shared" si="355"/>
        <v>14476</v>
      </c>
      <c r="H3008" s="25">
        <v>500806</v>
      </c>
      <c r="I3008" s="25" t="s">
        <v>4342</v>
      </c>
      <c r="J3008" s="25">
        <v>1</v>
      </c>
      <c r="K3008" s="25">
        <v>1</v>
      </c>
      <c r="L3008" s="25">
        <f t="shared" si="356"/>
        <v>0</v>
      </c>
      <c r="M3008" s="25"/>
      <c r="N3008" s="45">
        <v>45927</v>
      </c>
      <c r="O3008" s="54"/>
      <c r="P3008" s="25" t="s">
        <v>243</v>
      </c>
      <c r="Q3008" s="25">
        <v>58156233800</v>
      </c>
      <c r="R3008" s="25" t="s">
        <v>41</v>
      </c>
      <c r="S3008" s="3">
        <v>4</v>
      </c>
      <c r="T3008" s="55"/>
      <c r="U3008" s="25" t="s">
        <v>19</v>
      </c>
      <c r="V3008" s="25" t="str">
        <f>VLOOKUP(P3008,'Customer List'!B:C,2,)</f>
        <v>Mumbai</v>
      </c>
      <c r="W3008" s="56"/>
      <c r="X3008" s="45">
        <v>45929</v>
      </c>
      <c r="Y3008" s="25">
        <f t="shared" si="357"/>
        <v>2</v>
      </c>
      <c r="Z3008" s="25" t="str">
        <f t="shared" si="358"/>
        <v>Saturday</v>
      </c>
      <c r="AA3008" s="25" t="str">
        <f t="shared" si="359"/>
        <v>Monday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hidden="1" x14ac:dyDescent="0.25">
      <c r="A3009" s="25">
        <f t="shared" si="353"/>
        <v>3008</v>
      </c>
      <c r="B3009" s="25" t="s">
        <v>3744</v>
      </c>
      <c r="C3009" s="45">
        <v>45919</v>
      </c>
      <c r="D3009" s="45">
        <v>45926</v>
      </c>
      <c r="E3009" s="8">
        <v>241.5</v>
      </c>
      <c r="F3009" s="8">
        <f t="shared" si="354"/>
        <v>21252</v>
      </c>
      <c r="G3009" s="54">
        <f t="shared" si="355"/>
        <v>21252</v>
      </c>
      <c r="H3009" s="25">
        <v>500832</v>
      </c>
      <c r="I3009" s="25" t="s">
        <v>4343</v>
      </c>
      <c r="J3009" s="25">
        <v>1</v>
      </c>
      <c r="K3009" s="25">
        <v>1</v>
      </c>
      <c r="L3009" s="25">
        <f t="shared" si="356"/>
        <v>0</v>
      </c>
      <c r="M3009" s="25"/>
      <c r="N3009" s="45">
        <v>45938</v>
      </c>
      <c r="O3009" s="54"/>
      <c r="P3009" s="25" t="s">
        <v>255</v>
      </c>
      <c r="Q3009" s="25" t="s">
        <v>637</v>
      </c>
      <c r="R3009" s="25" t="s">
        <v>849</v>
      </c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 t="s">
        <v>3751</v>
      </c>
      <c r="X3009" s="45"/>
      <c r="Y3009" s="25" t="str">
        <f t="shared" si="357"/>
        <v/>
      </c>
      <c r="Z3009" s="25" t="str">
        <f t="shared" si="358"/>
        <v>Wednesday</v>
      </c>
      <c r="AA3009" s="25" t="str">
        <f t="shared" si="359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hidden="1" x14ac:dyDescent="0.25">
      <c r="A3010" s="25">
        <f t="shared" si="353"/>
        <v>3009</v>
      </c>
      <c r="B3010" s="25" t="s">
        <v>3744</v>
      </c>
      <c r="C3010" s="45">
        <v>45919</v>
      </c>
      <c r="D3010" s="45">
        <v>45926</v>
      </c>
      <c r="E3010" s="8">
        <v>86.8</v>
      </c>
      <c r="F3010" s="8">
        <f t="shared" si="354"/>
        <v>7638.4</v>
      </c>
      <c r="G3010" s="54">
        <f t="shared" si="355"/>
        <v>7638.4</v>
      </c>
      <c r="H3010" s="25">
        <v>502521</v>
      </c>
      <c r="I3010" s="25" t="s">
        <v>4344</v>
      </c>
      <c r="J3010" s="25">
        <v>1</v>
      </c>
      <c r="K3010" s="25">
        <v>1</v>
      </c>
      <c r="L3010" s="25">
        <f t="shared" si="356"/>
        <v>0</v>
      </c>
      <c r="M3010" s="25"/>
      <c r="N3010" s="45">
        <v>45936</v>
      </c>
      <c r="O3010" s="54"/>
      <c r="P3010" s="25" t="s">
        <v>229</v>
      </c>
      <c r="Q3010" s="25">
        <v>58156536115</v>
      </c>
      <c r="R3010" s="25" t="s">
        <v>41</v>
      </c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/>
      <c r="X3010" s="45">
        <v>45937</v>
      </c>
      <c r="Y3010" s="25">
        <f t="shared" si="357"/>
        <v>1</v>
      </c>
      <c r="Z3010" s="25" t="str">
        <f t="shared" si="358"/>
        <v>Monday</v>
      </c>
      <c r="AA3010" s="25" t="str">
        <f t="shared" si="359"/>
        <v>Tuesday</v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hidden="1" x14ac:dyDescent="0.25">
      <c r="A3011" s="25">
        <f t="shared" si="353"/>
        <v>3010</v>
      </c>
      <c r="B3011" s="25" t="s">
        <v>3744</v>
      </c>
      <c r="C3011" s="45">
        <v>45919</v>
      </c>
      <c r="D3011" s="45">
        <v>45926</v>
      </c>
      <c r="E3011" s="8">
        <v>90.3</v>
      </c>
      <c r="F3011" s="8">
        <f t="shared" si="354"/>
        <v>7946.4</v>
      </c>
      <c r="G3011" s="54">
        <f t="shared" si="355"/>
        <v>7946.4</v>
      </c>
      <c r="H3011" s="25">
        <v>502929</v>
      </c>
      <c r="I3011" s="25" t="s">
        <v>4345</v>
      </c>
      <c r="J3011" s="25">
        <v>1</v>
      </c>
      <c r="K3011" s="25">
        <v>1</v>
      </c>
      <c r="L3011" s="25">
        <f t="shared" si="356"/>
        <v>0</v>
      </c>
      <c r="M3011" s="25"/>
      <c r="N3011" s="45">
        <v>45936</v>
      </c>
      <c r="O3011" s="54"/>
      <c r="P3011" s="25" t="s">
        <v>229</v>
      </c>
      <c r="Q3011" s="25">
        <v>58156536115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Kolkata</v>
      </c>
      <c r="W3011" s="56"/>
      <c r="X3011" s="45">
        <v>45937</v>
      </c>
      <c r="Y3011" s="25">
        <f t="shared" si="357"/>
        <v>1</v>
      </c>
      <c r="Z3011" s="25" t="str">
        <f t="shared" si="358"/>
        <v>Monday</v>
      </c>
      <c r="AA3011" s="25" t="str">
        <f t="shared" si="359"/>
        <v>Tuesday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hidden="1" x14ac:dyDescent="0.25">
      <c r="A3012" s="25">
        <f t="shared" si="353"/>
        <v>3011</v>
      </c>
      <c r="B3012" s="25" t="s">
        <v>3744</v>
      </c>
      <c r="C3012" s="45">
        <v>45919</v>
      </c>
      <c r="D3012" s="45">
        <v>45926</v>
      </c>
      <c r="E3012" s="8">
        <v>321.75</v>
      </c>
      <c r="F3012" s="8">
        <f t="shared" si="354"/>
        <v>28314</v>
      </c>
      <c r="G3012" s="54">
        <f t="shared" si="355"/>
        <v>28314</v>
      </c>
      <c r="H3012" s="25">
        <v>502948</v>
      </c>
      <c r="I3012" s="25" t="s">
        <v>4346</v>
      </c>
      <c r="J3012" s="25">
        <v>1</v>
      </c>
      <c r="K3012" s="25">
        <v>1</v>
      </c>
      <c r="L3012" s="25">
        <f t="shared" si="356"/>
        <v>0</v>
      </c>
      <c r="M3012" s="25"/>
      <c r="N3012" s="45">
        <v>45936</v>
      </c>
      <c r="O3012" s="54"/>
      <c r="P3012" s="25" t="s">
        <v>618</v>
      </c>
      <c r="Q3012" s="25">
        <v>58156534575</v>
      </c>
      <c r="R3012" s="25"/>
      <c r="S3012" s="3">
        <v>4</v>
      </c>
      <c r="T3012" s="55"/>
      <c r="U3012" s="25" t="s">
        <v>19</v>
      </c>
      <c r="V3012" s="25" t="str">
        <f>VLOOKUP(P3012,'Customer List'!B:C,2,)</f>
        <v>Bhuvneshwar</v>
      </c>
      <c r="W3012" s="56"/>
      <c r="X3012" s="45"/>
      <c r="Y3012" s="25" t="str">
        <f t="shared" si="357"/>
        <v/>
      </c>
      <c r="Z3012" s="25" t="str">
        <f t="shared" si="358"/>
        <v>Monday</v>
      </c>
      <c r="AA3012" s="25" t="str">
        <f t="shared" si="359"/>
        <v/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hidden="1" x14ac:dyDescent="0.25">
      <c r="A3013" s="25">
        <f t="shared" si="353"/>
        <v>3012</v>
      </c>
      <c r="B3013" s="25" t="s">
        <v>3744</v>
      </c>
      <c r="C3013" s="45">
        <v>45919</v>
      </c>
      <c r="D3013" s="45">
        <v>45926</v>
      </c>
      <c r="E3013" s="8">
        <v>65.8</v>
      </c>
      <c r="F3013" s="8">
        <f t="shared" si="354"/>
        <v>5790.4</v>
      </c>
      <c r="G3013" s="54">
        <f t="shared" si="355"/>
        <v>5790.4</v>
      </c>
      <c r="H3013" s="25">
        <v>506501</v>
      </c>
      <c r="I3013" s="25" t="s">
        <v>4347</v>
      </c>
      <c r="J3013" s="25">
        <v>1</v>
      </c>
      <c r="K3013" s="25">
        <v>1</v>
      </c>
      <c r="L3013" s="25">
        <f t="shared" si="356"/>
        <v>0</v>
      </c>
      <c r="M3013" s="25"/>
      <c r="N3013" s="45">
        <v>45929</v>
      </c>
      <c r="O3013" s="54"/>
      <c r="P3013" s="25" t="s">
        <v>214</v>
      </c>
      <c r="Q3013" s="25" t="s">
        <v>2002</v>
      </c>
      <c r="R3013" s="25" t="s">
        <v>2002</v>
      </c>
      <c r="S3013" s="3">
        <v>4</v>
      </c>
      <c r="T3013" s="55"/>
      <c r="U3013" s="25" t="s">
        <v>19</v>
      </c>
      <c r="V3013" s="25" t="str">
        <f>VLOOKUP(P3013,'Customer List'!B:C,2,)</f>
        <v>Delhi</v>
      </c>
      <c r="W3013" s="56"/>
      <c r="X3013" s="45"/>
      <c r="Y3013" s="25" t="str">
        <f t="shared" si="357"/>
        <v/>
      </c>
      <c r="Z3013" s="25" t="str">
        <f t="shared" si="358"/>
        <v>Monday</v>
      </c>
      <c r="AA3013" s="25" t="str">
        <f t="shared" si="359"/>
        <v/>
      </c>
      <c r="AB3013" s="25" t="str">
        <f>VLOOKUP(U3013,'Currency Sheet'!A:C,3,)</f>
        <v>DOLLAR</v>
      </c>
      <c r="AC3013" s="67" t="str">
        <f>VLOOKUP(P3013,'Customer List'!B:D,3,)</f>
        <v>Local</v>
      </c>
    </row>
    <row r="3014" spans="1:29" hidden="1" x14ac:dyDescent="0.25">
      <c r="A3014" s="25">
        <f t="shared" si="353"/>
        <v>3013</v>
      </c>
      <c r="B3014" s="25" t="s">
        <v>3744</v>
      </c>
      <c r="C3014" s="45">
        <v>45919</v>
      </c>
      <c r="D3014" s="45">
        <v>45926</v>
      </c>
      <c r="E3014" s="8">
        <v>212.8</v>
      </c>
      <c r="F3014" s="8">
        <f t="shared" si="354"/>
        <v>18726.400000000001</v>
      </c>
      <c r="G3014" s="54">
        <f t="shared" si="355"/>
        <v>18726.400000000001</v>
      </c>
      <c r="H3014" s="25">
        <v>507605</v>
      </c>
      <c r="I3014" s="25" t="s">
        <v>4348</v>
      </c>
      <c r="J3014" s="25">
        <v>1</v>
      </c>
      <c r="K3014" s="25">
        <v>1</v>
      </c>
      <c r="L3014" s="25">
        <f t="shared" si="356"/>
        <v>0</v>
      </c>
      <c r="M3014" s="25"/>
      <c r="N3014" s="45">
        <v>45927</v>
      </c>
      <c r="O3014" s="54"/>
      <c r="P3014" s="25" t="s">
        <v>243</v>
      </c>
      <c r="Q3014" s="25">
        <v>58156233800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Mumbai</v>
      </c>
      <c r="W3014" s="56"/>
      <c r="X3014" s="45">
        <v>45929</v>
      </c>
      <c r="Y3014" s="25">
        <f t="shared" si="357"/>
        <v>2</v>
      </c>
      <c r="Z3014" s="25" t="str">
        <f t="shared" si="358"/>
        <v>Saturday</v>
      </c>
      <c r="AA3014" s="25" t="str">
        <f t="shared" si="359"/>
        <v>Monday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hidden="1" x14ac:dyDescent="0.25">
      <c r="A3015" s="25">
        <f t="shared" si="353"/>
        <v>3014</v>
      </c>
      <c r="B3015" s="25" t="s">
        <v>3744</v>
      </c>
      <c r="C3015" s="45">
        <v>45919</v>
      </c>
      <c r="D3015" s="45">
        <v>45926</v>
      </c>
      <c r="E3015" s="8">
        <v>102.2</v>
      </c>
      <c r="F3015" s="8">
        <f t="shared" si="354"/>
        <v>8993.6</v>
      </c>
      <c r="G3015" s="54">
        <f t="shared" si="355"/>
        <v>8993.6</v>
      </c>
      <c r="H3015" s="25">
        <v>512305</v>
      </c>
      <c r="I3015" s="25" t="s">
        <v>4349</v>
      </c>
      <c r="J3015" s="25">
        <v>1</v>
      </c>
      <c r="K3015" s="25">
        <v>1</v>
      </c>
      <c r="L3015" s="25">
        <f t="shared" si="356"/>
        <v>0</v>
      </c>
      <c r="M3015" s="25"/>
      <c r="N3015" s="45">
        <v>45929</v>
      </c>
      <c r="O3015" s="54"/>
      <c r="P3015" s="25" t="s">
        <v>209</v>
      </c>
      <c r="Q3015" s="25" t="s">
        <v>2002</v>
      </c>
      <c r="R3015" s="25" t="s">
        <v>2002</v>
      </c>
      <c r="S3015" s="3">
        <v>4</v>
      </c>
      <c r="T3015" s="55"/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357"/>
        <v/>
      </c>
      <c r="Z3015" s="25" t="str">
        <f t="shared" si="358"/>
        <v>Monday</v>
      </c>
      <c r="AA3015" s="25" t="str">
        <f t="shared" si="359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hidden="1" x14ac:dyDescent="0.25">
      <c r="A3016" s="25">
        <f t="shared" si="353"/>
        <v>3015</v>
      </c>
      <c r="B3016" s="25" t="s">
        <v>3744</v>
      </c>
      <c r="C3016" s="45">
        <v>45919</v>
      </c>
      <c r="D3016" s="45">
        <v>45926</v>
      </c>
      <c r="E3016" s="8">
        <v>177.1</v>
      </c>
      <c r="F3016" s="8">
        <f t="shared" si="354"/>
        <v>15584.8</v>
      </c>
      <c r="G3016" s="54">
        <f t="shared" si="355"/>
        <v>15584.8</v>
      </c>
      <c r="H3016" s="25">
        <v>570804</v>
      </c>
      <c r="I3016" s="25" t="s">
        <v>3929</v>
      </c>
      <c r="J3016" s="25">
        <v>1</v>
      </c>
      <c r="K3016" s="25">
        <v>1</v>
      </c>
      <c r="L3016" s="25">
        <f t="shared" si="356"/>
        <v>0</v>
      </c>
      <c r="M3016" s="25"/>
      <c r="N3016" s="45">
        <v>45927</v>
      </c>
      <c r="O3016" s="54"/>
      <c r="P3016" s="25" t="s">
        <v>2052</v>
      </c>
      <c r="Q3016" s="25">
        <v>58156227345</v>
      </c>
      <c r="R3016" s="25" t="s">
        <v>41</v>
      </c>
      <c r="S3016" s="3">
        <v>-20</v>
      </c>
      <c r="T3016" s="55"/>
      <c r="U3016" s="25" t="s">
        <v>19</v>
      </c>
      <c r="V3016" s="25" t="str">
        <f>VLOOKUP(P3016,'Customer List'!B:C,2,)</f>
        <v>Pune</v>
      </c>
      <c r="W3016" s="56"/>
      <c r="X3016" s="45">
        <v>45929</v>
      </c>
      <c r="Y3016" s="25">
        <f t="shared" si="357"/>
        <v>2</v>
      </c>
      <c r="Z3016" s="25" t="str">
        <f t="shared" si="358"/>
        <v>Saturday</v>
      </c>
      <c r="AA3016" s="25" t="str">
        <f t="shared" si="359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hidden="1" x14ac:dyDescent="0.25">
      <c r="A3017" s="25">
        <f t="shared" si="353"/>
        <v>3016</v>
      </c>
      <c r="B3017" s="25" t="s">
        <v>3744</v>
      </c>
      <c r="C3017" s="45">
        <v>45919</v>
      </c>
      <c r="D3017" s="45">
        <v>45926</v>
      </c>
      <c r="E3017" s="8">
        <v>259</v>
      </c>
      <c r="F3017" s="8">
        <f t="shared" si="354"/>
        <v>22792</v>
      </c>
      <c r="G3017" s="54">
        <f t="shared" si="355"/>
        <v>22792</v>
      </c>
      <c r="H3017" s="25">
        <v>621616</v>
      </c>
      <c r="I3017" s="25" t="s">
        <v>3985</v>
      </c>
      <c r="J3017" s="25">
        <v>1</v>
      </c>
      <c r="K3017" s="25">
        <v>1</v>
      </c>
      <c r="L3017" s="25">
        <f t="shared" si="356"/>
        <v>0</v>
      </c>
      <c r="M3017" s="25"/>
      <c r="N3017" s="45">
        <v>45927</v>
      </c>
      <c r="O3017" s="54"/>
      <c r="P3017" s="25" t="s">
        <v>2053</v>
      </c>
      <c r="Q3017" s="25">
        <v>58156226041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Banglore</v>
      </c>
      <c r="W3017" s="56"/>
      <c r="X3017" s="45">
        <v>45929</v>
      </c>
      <c r="Y3017" s="25">
        <f t="shared" si="357"/>
        <v>2</v>
      </c>
      <c r="Z3017" s="25" t="str">
        <f t="shared" si="358"/>
        <v>Saturday</v>
      </c>
      <c r="AA3017" s="25" t="str">
        <f t="shared" si="359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hidden="1" x14ac:dyDescent="0.25">
      <c r="A3018" s="25">
        <f t="shared" si="353"/>
        <v>3017</v>
      </c>
      <c r="B3018" s="25" t="s">
        <v>3744</v>
      </c>
      <c r="C3018" s="45">
        <v>45919</v>
      </c>
      <c r="D3018" s="45">
        <v>45926</v>
      </c>
      <c r="E3018" s="8">
        <v>70.7</v>
      </c>
      <c r="F3018" s="8">
        <f t="shared" si="354"/>
        <v>6221.6</v>
      </c>
      <c r="G3018" s="54">
        <f t="shared" si="355"/>
        <v>6221.6</v>
      </c>
      <c r="H3018" s="25">
        <v>626801</v>
      </c>
      <c r="I3018" s="25" t="s">
        <v>4350</v>
      </c>
      <c r="J3018" s="25">
        <v>1</v>
      </c>
      <c r="K3018" s="25">
        <v>1</v>
      </c>
      <c r="L3018" s="25">
        <f t="shared" si="356"/>
        <v>0</v>
      </c>
      <c r="M3018" s="25"/>
      <c r="N3018" s="45">
        <v>45926</v>
      </c>
      <c r="O3018" s="54"/>
      <c r="P3018" s="25" t="s">
        <v>626</v>
      </c>
      <c r="Q3018" s="25" t="s">
        <v>2002</v>
      </c>
      <c r="R3018" s="25" t="s">
        <v>2002</v>
      </c>
      <c r="S3018" s="3">
        <v>4</v>
      </c>
      <c r="T3018" s="55" t="s">
        <v>3748</v>
      </c>
      <c r="U3018" s="25" t="s">
        <v>19</v>
      </c>
      <c r="V3018" s="25" t="str">
        <f>VLOOKUP(P3018,'Customer List'!B:C,2,)</f>
        <v>Delhi</v>
      </c>
      <c r="W3018" s="56"/>
      <c r="X3018" s="45"/>
      <c r="Y3018" s="25" t="str">
        <f t="shared" si="357"/>
        <v/>
      </c>
      <c r="Z3018" s="25" t="str">
        <f t="shared" si="358"/>
        <v>Friday</v>
      </c>
      <c r="AA3018" s="25" t="str">
        <f t="shared" si="359"/>
        <v/>
      </c>
      <c r="AB3018" s="25" t="str">
        <f>VLOOKUP(U3018,'Currency Sheet'!A:C,3,)</f>
        <v>DOLLAR</v>
      </c>
      <c r="AC3018" s="67" t="str">
        <f>VLOOKUP(P3018,'Customer List'!B:D,3,)</f>
        <v>Local</v>
      </c>
    </row>
    <row r="3019" spans="1:29" hidden="1" x14ac:dyDescent="0.25">
      <c r="A3019" s="25">
        <f t="shared" si="353"/>
        <v>3018</v>
      </c>
      <c r="B3019" s="25" t="s">
        <v>3744</v>
      </c>
      <c r="C3019" s="45">
        <v>45919</v>
      </c>
      <c r="D3019" s="45">
        <v>45926</v>
      </c>
      <c r="E3019" s="8">
        <v>267.39999999999998</v>
      </c>
      <c r="F3019" s="8">
        <f t="shared" si="354"/>
        <v>23531.199999999997</v>
      </c>
      <c r="G3019" s="54">
        <f t="shared" si="355"/>
        <v>47062.399999999994</v>
      </c>
      <c r="H3019" s="25">
        <v>626810</v>
      </c>
      <c r="I3019" s="25" t="s">
        <v>4129</v>
      </c>
      <c r="J3019" s="25">
        <v>2</v>
      </c>
      <c r="K3019" s="25">
        <v>2</v>
      </c>
      <c r="L3019" s="25">
        <f t="shared" si="356"/>
        <v>0</v>
      </c>
      <c r="M3019" s="25"/>
      <c r="N3019" s="45">
        <v>45927</v>
      </c>
      <c r="O3019" s="54"/>
      <c r="P3019" s="25" t="s">
        <v>2053</v>
      </c>
      <c r="Q3019" s="25">
        <v>58156226041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>
        <v>45929</v>
      </c>
      <c r="Y3019" s="25">
        <f t="shared" si="357"/>
        <v>2</v>
      </c>
      <c r="Z3019" s="25" t="str">
        <f t="shared" si="358"/>
        <v>Saturday</v>
      </c>
      <c r="AA3019" s="25" t="str">
        <f t="shared" si="359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hidden="1" x14ac:dyDescent="0.25">
      <c r="A3020" s="25">
        <f t="shared" si="353"/>
        <v>3019</v>
      </c>
      <c r="B3020" s="25" t="s">
        <v>3744</v>
      </c>
      <c r="C3020" s="45">
        <v>45919</v>
      </c>
      <c r="D3020" s="45">
        <v>45926</v>
      </c>
      <c r="E3020" s="8">
        <v>234.5</v>
      </c>
      <c r="F3020" s="8">
        <f t="shared" si="354"/>
        <v>20636</v>
      </c>
      <c r="G3020" s="54">
        <f t="shared" si="355"/>
        <v>20636</v>
      </c>
      <c r="H3020" s="25">
        <v>651020</v>
      </c>
      <c r="I3020" s="25" t="s">
        <v>4351</v>
      </c>
      <c r="J3020" s="25">
        <v>1</v>
      </c>
      <c r="K3020" s="25">
        <v>1</v>
      </c>
      <c r="L3020" s="25">
        <f t="shared" si="356"/>
        <v>0</v>
      </c>
      <c r="M3020" s="25"/>
      <c r="N3020" s="45">
        <v>45927</v>
      </c>
      <c r="O3020" s="54"/>
      <c r="P3020" s="25" t="s">
        <v>630</v>
      </c>
      <c r="Q3020" s="25">
        <v>58156228314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Gujrat</v>
      </c>
      <c r="W3020" s="56"/>
      <c r="X3020" s="45">
        <v>45929</v>
      </c>
      <c r="Y3020" s="25">
        <f t="shared" si="357"/>
        <v>2</v>
      </c>
      <c r="Z3020" s="25" t="str">
        <f t="shared" si="358"/>
        <v>Saturday</v>
      </c>
      <c r="AA3020" s="25" t="str">
        <f t="shared" si="359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hidden="1" x14ac:dyDescent="0.25">
      <c r="A3021" s="25">
        <f t="shared" si="353"/>
        <v>3020</v>
      </c>
      <c r="B3021" s="25" t="s">
        <v>3744</v>
      </c>
      <c r="C3021" s="45">
        <v>45919</v>
      </c>
      <c r="D3021" s="45">
        <v>45926</v>
      </c>
      <c r="E3021" s="8">
        <v>252</v>
      </c>
      <c r="F3021" s="8">
        <f t="shared" si="354"/>
        <v>22176</v>
      </c>
      <c r="G3021" s="54">
        <f t="shared" si="355"/>
        <v>22176</v>
      </c>
      <c r="H3021" s="25">
        <v>655208</v>
      </c>
      <c r="I3021" s="25" t="s">
        <v>4352</v>
      </c>
      <c r="J3021" s="25">
        <v>1</v>
      </c>
      <c r="K3021" s="25">
        <v>1</v>
      </c>
      <c r="L3021" s="25">
        <f t="shared" si="356"/>
        <v>0</v>
      </c>
      <c r="M3021" s="25"/>
      <c r="N3021" s="45">
        <v>45936</v>
      </c>
      <c r="O3021" s="54"/>
      <c r="P3021" s="25" t="s">
        <v>229</v>
      </c>
      <c r="Q3021" s="25">
        <v>58156536115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Kolkata</v>
      </c>
      <c r="W3021" s="56"/>
      <c r="X3021" s="45">
        <v>45937</v>
      </c>
      <c r="Y3021" s="25">
        <f t="shared" si="357"/>
        <v>1</v>
      </c>
      <c r="Z3021" s="25" t="str">
        <f t="shared" si="358"/>
        <v>Monday</v>
      </c>
      <c r="AA3021" s="25" t="str">
        <f t="shared" si="359"/>
        <v>Tuesday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hidden="1" x14ac:dyDescent="0.25">
      <c r="A3022" s="25">
        <f t="shared" si="353"/>
        <v>3021</v>
      </c>
      <c r="B3022" s="25" t="s">
        <v>3744</v>
      </c>
      <c r="C3022" s="45">
        <v>45919</v>
      </c>
      <c r="D3022" s="45">
        <v>45926</v>
      </c>
      <c r="E3022" s="8">
        <v>90.3</v>
      </c>
      <c r="F3022" s="8">
        <f t="shared" si="354"/>
        <v>7946.4</v>
      </c>
      <c r="G3022" s="54">
        <f t="shared" si="355"/>
        <v>7946.4</v>
      </c>
      <c r="H3022" s="25">
        <v>795604</v>
      </c>
      <c r="I3022" s="25" t="s">
        <v>4353</v>
      </c>
      <c r="J3022" s="25">
        <v>1</v>
      </c>
      <c r="K3022" s="25">
        <v>1</v>
      </c>
      <c r="L3022" s="25">
        <f t="shared" si="356"/>
        <v>0</v>
      </c>
      <c r="M3022" s="25"/>
      <c r="N3022" s="45">
        <v>45927</v>
      </c>
      <c r="O3022" s="54"/>
      <c r="P3022" s="25" t="s">
        <v>166</v>
      </c>
      <c r="Q3022" s="25">
        <v>58156229353</v>
      </c>
      <c r="R3022" s="25" t="s">
        <v>41</v>
      </c>
      <c r="S3022" s="3">
        <v>-20</v>
      </c>
      <c r="T3022" s="55"/>
      <c r="U3022" s="25" t="s">
        <v>19</v>
      </c>
      <c r="V3022" s="25" t="str">
        <f>VLOOKUP(P3022,'Customer List'!B:C,2,)</f>
        <v>Lucknow</v>
      </c>
      <c r="W3022" s="56"/>
      <c r="X3022" s="45">
        <v>45929</v>
      </c>
      <c r="Y3022" s="25">
        <f t="shared" si="357"/>
        <v>2</v>
      </c>
      <c r="Z3022" s="25" t="str">
        <f t="shared" si="358"/>
        <v>Saturday</v>
      </c>
      <c r="AA3022" s="25" t="str">
        <f t="shared" si="359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hidden="1" x14ac:dyDescent="0.25">
      <c r="A3023" s="25">
        <f t="shared" si="353"/>
        <v>3022</v>
      </c>
      <c r="B3023" s="25" t="s">
        <v>3744</v>
      </c>
      <c r="C3023" s="45">
        <v>45919</v>
      </c>
      <c r="D3023" s="45">
        <v>45926</v>
      </c>
      <c r="E3023" s="8">
        <v>1320</v>
      </c>
      <c r="F3023" s="8">
        <f t="shared" si="354"/>
        <v>116160</v>
      </c>
      <c r="G3023" s="54">
        <f t="shared" si="355"/>
        <v>232320</v>
      </c>
      <c r="H3023" s="25">
        <v>900000034</v>
      </c>
      <c r="I3023" s="25" t="s">
        <v>4354</v>
      </c>
      <c r="J3023" s="25">
        <v>2</v>
      </c>
      <c r="K3023" s="25">
        <v>2</v>
      </c>
      <c r="L3023" s="25">
        <f t="shared" si="356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357"/>
        <v>2</v>
      </c>
      <c r="Z3023" s="25" t="str">
        <f t="shared" si="358"/>
        <v>Saturday</v>
      </c>
      <c r="AA3023" s="25" t="str">
        <f t="shared" si="359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hidden="1" x14ac:dyDescent="0.25">
      <c r="A3024" s="25">
        <f t="shared" si="353"/>
        <v>3023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354"/>
        <v>106480</v>
      </c>
      <c r="G3024" s="54">
        <f t="shared" si="355"/>
        <v>212960</v>
      </c>
      <c r="H3024" s="25">
        <v>900000035</v>
      </c>
      <c r="I3024" s="25" t="s">
        <v>4355</v>
      </c>
      <c r="J3024" s="25">
        <v>2</v>
      </c>
      <c r="K3024" s="25">
        <v>2</v>
      </c>
      <c r="L3024" s="25">
        <f t="shared" si="356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357"/>
        <v>2</v>
      </c>
      <c r="Z3024" s="25" t="str">
        <f t="shared" si="358"/>
        <v>Saturday</v>
      </c>
      <c r="AA3024" s="25" t="str">
        <f t="shared" si="359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hidden="1" x14ac:dyDescent="0.25">
      <c r="A3025" s="25">
        <f t="shared" si="353"/>
        <v>3024</v>
      </c>
      <c r="B3025" s="25" t="s">
        <v>3744</v>
      </c>
      <c r="C3025" s="45">
        <v>45919</v>
      </c>
      <c r="D3025" s="45">
        <v>45926</v>
      </c>
      <c r="E3025" s="8">
        <v>1210</v>
      </c>
      <c r="F3025" s="8">
        <f t="shared" si="354"/>
        <v>106480</v>
      </c>
      <c r="G3025" s="54">
        <f t="shared" si="355"/>
        <v>212960</v>
      </c>
      <c r="H3025" s="25">
        <v>900000036</v>
      </c>
      <c r="I3025" s="25" t="s">
        <v>4356</v>
      </c>
      <c r="J3025" s="25">
        <v>2</v>
      </c>
      <c r="K3025" s="25">
        <v>2</v>
      </c>
      <c r="L3025" s="25">
        <f t="shared" si="356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357"/>
        <v>2</v>
      </c>
      <c r="Z3025" s="25" t="str">
        <f t="shared" si="358"/>
        <v>Saturday</v>
      </c>
      <c r="AA3025" s="25" t="str">
        <f t="shared" si="359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hidden="1" x14ac:dyDescent="0.25">
      <c r="A3026" s="25">
        <f t="shared" si="353"/>
        <v>3025</v>
      </c>
      <c r="B3026" s="25" t="s">
        <v>3744</v>
      </c>
      <c r="C3026" s="45">
        <v>45919</v>
      </c>
      <c r="D3026" s="45">
        <v>45926</v>
      </c>
      <c r="E3026" s="8">
        <v>1760</v>
      </c>
      <c r="F3026" s="8">
        <f t="shared" si="354"/>
        <v>154880</v>
      </c>
      <c r="G3026" s="54">
        <f t="shared" si="355"/>
        <v>309760</v>
      </c>
      <c r="H3026" s="25">
        <v>900000866</v>
      </c>
      <c r="I3026" s="25" t="s">
        <v>4357</v>
      </c>
      <c r="J3026" s="25">
        <v>2</v>
      </c>
      <c r="K3026" s="25">
        <v>2</v>
      </c>
      <c r="L3026" s="25">
        <f t="shared" si="356"/>
        <v>0</v>
      </c>
      <c r="M3026" s="25"/>
      <c r="N3026" s="45">
        <v>45927</v>
      </c>
      <c r="O3026" s="54"/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357"/>
        <v>2</v>
      </c>
      <c r="Z3026" s="25" t="str">
        <f t="shared" si="358"/>
        <v>Saturday</v>
      </c>
      <c r="AA3026" s="25" t="str">
        <f t="shared" si="359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hidden="1" x14ac:dyDescent="0.25">
      <c r="A3027" s="25">
        <f t="shared" si="353"/>
        <v>3026</v>
      </c>
      <c r="B3027" s="25" t="s">
        <v>3744</v>
      </c>
      <c r="C3027" s="45">
        <v>45919</v>
      </c>
      <c r="D3027" s="45">
        <v>45926</v>
      </c>
      <c r="E3027" s="8">
        <v>135.80000000000001</v>
      </c>
      <c r="F3027" s="8">
        <f t="shared" si="354"/>
        <v>11950.400000000001</v>
      </c>
      <c r="G3027" s="54">
        <f t="shared" si="355"/>
        <v>11950.400000000001</v>
      </c>
      <c r="H3027" s="25">
        <v>947203</v>
      </c>
      <c r="I3027" s="25" t="s">
        <v>4358</v>
      </c>
      <c r="J3027" s="25">
        <v>1</v>
      </c>
      <c r="K3027" s="25">
        <v>1</v>
      </c>
      <c r="L3027" s="25">
        <f t="shared" si="356"/>
        <v>0</v>
      </c>
      <c r="M3027" s="25"/>
      <c r="N3027" s="45">
        <v>45938</v>
      </c>
      <c r="O3027" s="54"/>
      <c r="P3027" s="25" t="s">
        <v>43</v>
      </c>
      <c r="Q3027" s="25" t="s">
        <v>637</v>
      </c>
      <c r="R3027" s="25" t="s">
        <v>849</v>
      </c>
      <c r="S3027" s="3">
        <v>4</v>
      </c>
      <c r="T3027" s="55"/>
      <c r="U3027" s="25" t="s">
        <v>19</v>
      </c>
      <c r="V3027" s="25" t="str">
        <f>VLOOKUP(P3027,'Customer List'!B:C,2,)</f>
        <v>Faridabad</v>
      </c>
      <c r="W3027" s="56" t="s">
        <v>606</v>
      </c>
      <c r="X3027" s="45"/>
      <c r="Y3027" s="25" t="str">
        <f t="shared" si="357"/>
        <v/>
      </c>
      <c r="Z3027" s="25" t="str">
        <f t="shared" si="358"/>
        <v>Wednesday</v>
      </c>
      <c r="AA3027" s="25" t="str">
        <f t="shared" si="359"/>
        <v/>
      </c>
      <c r="AB3027" s="25" t="str">
        <f>VLOOKUP(U3027,'Currency Sheet'!A:C,3,)</f>
        <v>DOLLAR</v>
      </c>
      <c r="AC3027" s="67" t="str">
        <f>VLOOKUP(P3027,'Customer List'!B:D,3,)</f>
        <v>Local</v>
      </c>
    </row>
    <row r="3028" spans="1:29" hidden="1" x14ac:dyDescent="0.25">
      <c r="A3028" s="25">
        <f t="shared" si="353"/>
        <v>3027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354"/>
        <v>33264</v>
      </c>
      <c r="G3028" s="54">
        <f t="shared" si="355"/>
        <v>33264</v>
      </c>
      <c r="H3028" s="25" t="s">
        <v>442</v>
      </c>
      <c r="I3028" s="25" t="s">
        <v>4359</v>
      </c>
      <c r="J3028" s="25">
        <v>1</v>
      </c>
      <c r="K3028" s="25">
        <v>1</v>
      </c>
      <c r="L3028" s="25">
        <f t="shared" si="356"/>
        <v>0</v>
      </c>
      <c r="M3028" s="25" t="s">
        <v>4753</v>
      </c>
      <c r="N3028" s="45">
        <v>45934</v>
      </c>
      <c r="O3028" s="54">
        <v>46305</v>
      </c>
      <c r="P3028" s="25" t="s">
        <v>660</v>
      </c>
      <c r="Q3028" s="25">
        <v>58156478682</v>
      </c>
      <c r="R3028" s="25" t="s">
        <v>41</v>
      </c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/>
      <c r="X3028" s="45">
        <v>45936</v>
      </c>
      <c r="Y3028" s="25">
        <f t="shared" si="357"/>
        <v>2</v>
      </c>
      <c r="Z3028" s="25" t="str">
        <f t="shared" si="358"/>
        <v>Saturday</v>
      </c>
      <c r="AA3028" s="25" t="str">
        <f t="shared" si="359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hidden="1" x14ac:dyDescent="0.25">
      <c r="A3029" s="25">
        <f t="shared" si="353"/>
        <v>3028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354"/>
        <v>33264</v>
      </c>
      <c r="G3029" s="54">
        <f t="shared" si="355"/>
        <v>33264</v>
      </c>
      <c r="H3029" s="25" t="s">
        <v>936</v>
      </c>
      <c r="I3029" s="25" t="s">
        <v>4148</v>
      </c>
      <c r="J3029" s="25">
        <v>1</v>
      </c>
      <c r="K3029" s="25">
        <v>1</v>
      </c>
      <c r="L3029" s="25">
        <f t="shared" si="356"/>
        <v>0</v>
      </c>
      <c r="M3029" s="25" t="s">
        <v>4753</v>
      </c>
      <c r="N3029" s="45">
        <v>45934</v>
      </c>
      <c r="O3029" s="54">
        <v>46305</v>
      </c>
      <c r="P3029" s="25" t="s">
        <v>660</v>
      </c>
      <c r="Q3029" s="25">
        <v>58156478682</v>
      </c>
      <c r="R3029" s="25" t="s">
        <v>41</v>
      </c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/>
      <c r="X3029" s="45">
        <v>45936</v>
      </c>
      <c r="Y3029" s="25">
        <f t="shared" si="357"/>
        <v>2</v>
      </c>
      <c r="Z3029" s="25" t="str">
        <f t="shared" si="358"/>
        <v>Saturday</v>
      </c>
      <c r="AA3029" s="25" t="str">
        <f t="shared" si="359"/>
        <v>Monday</v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hidden="1" x14ac:dyDescent="0.25">
      <c r="A3030" s="25">
        <f t="shared" si="353"/>
        <v>3029</v>
      </c>
      <c r="B3030" s="25">
        <v>179381</v>
      </c>
      <c r="C3030" s="45">
        <v>45924</v>
      </c>
      <c r="D3030" s="45">
        <v>45929</v>
      </c>
      <c r="E3030" s="8">
        <v>378</v>
      </c>
      <c r="F3030" s="8">
        <f t="shared" si="354"/>
        <v>33264</v>
      </c>
      <c r="G3030" s="54">
        <f t="shared" si="355"/>
        <v>33264</v>
      </c>
      <c r="H3030" s="25" t="s">
        <v>3743</v>
      </c>
      <c r="I3030" s="25" t="s">
        <v>4360</v>
      </c>
      <c r="J3030" s="25">
        <v>1</v>
      </c>
      <c r="K3030" s="25">
        <v>1</v>
      </c>
      <c r="L3030" s="25">
        <f t="shared" si="356"/>
        <v>0</v>
      </c>
      <c r="M3030" s="25"/>
      <c r="N3030" s="45">
        <v>45937</v>
      </c>
      <c r="O3030" s="54"/>
      <c r="P3030" s="25" t="s">
        <v>173</v>
      </c>
      <c r="Q3030" s="25">
        <v>58156571163</v>
      </c>
      <c r="R3030" s="25"/>
      <c r="S3030" s="3">
        <v>4</v>
      </c>
      <c r="T3030" s="55"/>
      <c r="U3030" s="25" t="s">
        <v>424</v>
      </c>
      <c r="V3030" s="25" t="str">
        <f>VLOOKUP(P3030,'Customer List'!B:C,2,)</f>
        <v>Kolkata</v>
      </c>
      <c r="W3030" s="56" t="s">
        <v>3750</v>
      </c>
      <c r="X3030" s="45"/>
      <c r="Y3030" s="25" t="str">
        <f t="shared" si="357"/>
        <v/>
      </c>
      <c r="Z3030" s="25" t="str">
        <f t="shared" si="358"/>
        <v>Tuesday</v>
      </c>
      <c r="AA3030" s="25" t="str">
        <f t="shared" si="359"/>
        <v/>
      </c>
      <c r="AB3030" s="25" t="str">
        <f>VLOOKUP(U3030,'Currency Sheet'!A:C,3,)</f>
        <v>DOLLAR</v>
      </c>
      <c r="AC3030" s="67" t="str">
        <f>VLOOKUP(P3030,'Customer List'!B:D,3,)</f>
        <v>OutStation</v>
      </c>
    </row>
    <row r="3031" spans="1:29" hidden="1" x14ac:dyDescent="0.25">
      <c r="A3031" s="25">
        <f t="shared" si="353"/>
        <v>3030</v>
      </c>
      <c r="B3031" s="25" t="s">
        <v>4361</v>
      </c>
      <c r="C3031" s="45">
        <v>45922</v>
      </c>
      <c r="D3031" s="45">
        <v>45929</v>
      </c>
      <c r="E3031" s="8">
        <v>104.8</v>
      </c>
      <c r="F3031" s="8">
        <f t="shared" si="354"/>
        <v>9222.4</v>
      </c>
      <c r="G3031" s="54">
        <f t="shared" si="355"/>
        <v>9222.4</v>
      </c>
      <c r="H3031" s="25" t="s">
        <v>667</v>
      </c>
      <c r="I3031" s="25"/>
      <c r="J3031" s="25">
        <v>1</v>
      </c>
      <c r="K3031" s="25">
        <v>1</v>
      </c>
      <c r="L3031" s="25">
        <f t="shared" si="356"/>
        <v>0</v>
      </c>
      <c r="M3031" s="25"/>
      <c r="N3031" s="45">
        <v>45930</v>
      </c>
      <c r="O3031" s="54"/>
      <c r="P3031" s="25" t="s">
        <v>670</v>
      </c>
      <c r="Q3031" s="25" t="s">
        <v>2078</v>
      </c>
      <c r="R3031" s="25" t="s">
        <v>849</v>
      </c>
      <c r="S3031" s="3">
        <v>4</v>
      </c>
      <c r="T3031" s="55"/>
      <c r="U3031" s="25" t="s">
        <v>508</v>
      </c>
      <c r="V3031" s="25" t="str">
        <f>VLOOKUP(P3031,'Customer List'!B:C,2,)</f>
        <v>Manesar</v>
      </c>
      <c r="W3031" s="56"/>
      <c r="X3031" s="45"/>
      <c r="Y3031" s="25" t="str">
        <f t="shared" si="357"/>
        <v/>
      </c>
      <c r="Z3031" s="25" t="str">
        <f t="shared" si="358"/>
        <v>Tuesday</v>
      </c>
      <c r="AA3031" s="25" t="str">
        <f t="shared" si="359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hidden="1" x14ac:dyDescent="0.25">
      <c r="A3032" s="25">
        <f t="shared" si="353"/>
        <v>3031</v>
      </c>
      <c r="B3032" s="25" t="s">
        <v>4361</v>
      </c>
      <c r="C3032" s="45">
        <v>45922</v>
      </c>
      <c r="D3032" s="45">
        <v>45929</v>
      </c>
      <c r="E3032" s="8">
        <v>246.4</v>
      </c>
      <c r="F3032" s="8">
        <f t="shared" si="354"/>
        <v>21683.200000000001</v>
      </c>
      <c r="G3032" s="54">
        <f t="shared" si="355"/>
        <v>21683.200000000001</v>
      </c>
      <c r="H3032" s="25">
        <v>30002</v>
      </c>
      <c r="I3032" s="25"/>
      <c r="J3032" s="25">
        <v>1</v>
      </c>
      <c r="K3032" s="25">
        <v>1</v>
      </c>
      <c r="L3032" s="25">
        <f t="shared" si="356"/>
        <v>0</v>
      </c>
      <c r="M3032" s="25"/>
      <c r="N3032" s="45">
        <v>45930</v>
      </c>
      <c r="O3032" s="54"/>
      <c r="P3032" s="25" t="s">
        <v>626</v>
      </c>
      <c r="Q3032" s="25" t="s">
        <v>2078</v>
      </c>
      <c r="R3032" s="25" t="s">
        <v>638</v>
      </c>
      <c r="S3032" s="3">
        <v>-20</v>
      </c>
      <c r="T3032" s="55" t="s">
        <v>4455</v>
      </c>
      <c r="U3032" s="25" t="s">
        <v>508</v>
      </c>
      <c r="V3032" s="25" t="str">
        <f>VLOOKUP(P3032,'Customer List'!B:C,2,)</f>
        <v>Delhi</v>
      </c>
      <c r="W3032" s="56"/>
      <c r="X3032" s="45"/>
      <c r="Y3032" s="25" t="str">
        <f t="shared" si="357"/>
        <v/>
      </c>
      <c r="Z3032" s="25" t="str">
        <f t="shared" si="358"/>
        <v>Tuesday</v>
      </c>
      <c r="AA3032" s="25" t="str">
        <f t="shared" si="359"/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hidden="1" x14ac:dyDescent="0.25">
      <c r="A3033" s="25">
        <f t="shared" si="353"/>
        <v>3032</v>
      </c>
      <c r="B3033" s="25">
        <v>339467</v>
      </c>
      <c r="C3033" s="45">
        <v>45924</v>
      </c>
      <c r="D3033" s="45">
        <v>45929</v>
      </c>
      <c r="E3033" s="8">
        <v>83.25</v>
      </c>
      <c r="F3033" s="8">
        <f t="shared" si="354"/>
        <v>7326</v>
      </c>
      <c r="G3033" s="54">
        <f t="shared" si="355"/>
        <v>7326</v>
      </c>
      <c r="H3033" s="25" t="s">
        <v>4362</v>
      </c>
      <c r="I3033" s="25" t="s">
        <v>4751</v>
      </c>
      <c r="J3033" s="25">
        <v>1</v>
      </c>
      <c r="K3033" s="25">
        <v>1</v>
      </c>
      <c r="L3033" s="25">
        <f t="shared" si="356"/>
        <v>0</v>
      </c>
      <c r="M3033" s="25"/>
      <c r="N3033" s="45">
        <v>45938</v>
      </c>
      <c r="O3033" s="54"/>
      <c r="P3033" s="25" t="s">
        <v>43</v>
      </c>
      <c r="Q3033" s="25" t="s">
        <v>637</v>
      </c>
      <c r="R3033" s="25" t="s">
        <v>849</v>
      </c>
      <c r="S3033" s="3">
        <v>4</v>
      </c>
      <c r="T3033" s="55"/>
      <c r="U3033" s="25" t="s">
        <v>4363</v>
      </c>
      <c r="V3033" s="25" t="str">
        <f>VLOOKUP(P3033,'Customer List'!B:C,2,)</f>
        <v>Faridabad</v>
      </c>
      <c r="W3033" s="56" t="s">
        <v>606</v>
      </c>
      <c r="X3033" s="45"/>
      <c r="Y3033" s="25" t="str">
        <f t="shared" si="357"/>
        <v/>
      </c>
      <c r="Z3033" s="25" t="str">
        <f t="shared" si="358"/>
        <v>Wednesday</v>
      </c>
      <c r="AA3033" s="25" t="str">
        <f t="shared" si="359"/>
        <v/>
      </c>
      <c r="AB3033" s="25" t="str">
        <f>VLOOKUP(U3033,'Currency Sheet'!A:C,3,)</f>
        <v>DOLLAR</v>
      </c>
      <c r="AC3033" s="67" t="str">
        <f>VLOOKUP(P3033,'Customer List'!B:D,3,)</f>
        <v>Local</v>
      </c>
    </row>
    <row r="3034" spans="1:29" hidden="1" x14ac:dyDescent="0.25">
      <c r="A3034" s="25">
        <f t="shared" si="353"/>
        <v>3033</v>
      </c>
      <c r="B3034" s="25">
        <v>66452</v>
      </c>
      <c r="C3034" s="45">
        <v>45922</v>
      </c>
      <c r="D3034" s="45">
        <v>45929</v>
      </c>
      <c r="E3034" s="8">
        <v>579</v>
      </c>
      <c r="F3034" s="8">
        <f t="shared" si="354"/>
        <v>50952</v>
      </c>
      <c r="G3034" s="54">
        <f t="shared" si="355"/>
        <v>50952</v>
      </c>
      <c r="H3034" s="25" t="s">
        <v>4364</v>
      </c>
      <c r="I3034" s="25" t="s">
        <v>4752</v>
      </c>
      <c r="J3034" s="25">
        <v>1</v>
      </c>
      <c r="K3034" s="25"/>
      <c r="L3034" s="25">
        <f t="shared" si="356"/>
        <v>1</v>
      </c>
      <c r="M3034" s="25"/>
      <c r="N3034" s="45"/>
      <c r="O3034" s="54"/>
      <c r="P3034" s="25" t="s">
        <v>4365</v>
      </c>
      <c r="Q3034" s="25"/>
      <c r="R3034" s="25"/>
      <c r="S3034" s="3">
        <v>-20</v>
      </c>
      <c r="T3034" s="55"/>
      <c r="U3034" s="25" t="s">
        <v>2381</v>
      </c>
      <c r="V3034" s="25" t="str">
        <f>VLOOKUP(P3034,'Customer List'!B:C,2,)</f>
        <v xml:space="preserve"> BANGLORE</v>
      </c>
      <c r="W3034" s="56" t="s">
        <v>3749</v>
      </c>
      <c r="X3034" s="45"/>
      <c r="Y3034" s="25" t="str">
        <f t="shared" si="357"/>
        <v/>
      </c>
      <c r="Z3034" s="25" t="str">
        <f t="shared" si="358"/>
        <v/>
      </c>
      <c r="AA3034" s="25" t="str">
        <f t="shared" si="359"/>
        <v/>
      </c>
      <c r="AB3034" s="25" t="str">
        <f>VLOOKUP(U3034,'Currency Sheet'!A:C,3,)</f>
        <v>DOLLAR</v>
      </c>
      <c r="AC3034" s="67" t="str">
        <f>VLOOKUP(P3034,'Customer List'!B:D,3,)</f>
        <v>OutStation</v>
      </c>
    </row>
    <row r="3035" spans="1:29" hidden="1" x14ac:dyDescent="0.25">
      <c r="A3035" s="25">
        <f t="shared" si="353"/>
        <v>3034</v>
      </c>
      <c r="B3035" s="25" t="s">
        <v>4367</v>
      </c>
      <c r="C3035" s="45">
        <v>45924</v>
      </c>
      <c r="D3035" s="45">
        <v>45929</v>
      </c>
      <c r="E3035" s="8">
        <v>13000</v>
      </c>
      <c r="F3035" s="8">
        <f t="shared" si="354"/>
        <v>13000</v>
      </c>
      <c r="G3035" s="54">
        <f t="shared" si="355"/>
        <v>26000</v>
      </c>
      <c r="H3035" s="25" t="s">
        <v>4368</v>
      </c>
      <c r="I3035" s="25" t="s">
        <v>4370</v>
      </c>
      <c r="J3035" s="25">
        <v>2</v>
      </c>
      <c r="K3035" s="25">
        <v>2</v>
      </c>
      <c r="L3035" s="25">
        <f t="shared" si="356"/>
        <v>0</v>
      </c>
      <c r="M3035" s="25"/>
      <c r="N3035" s="45">
        <v>45930</v>
      </c>
      <c r="O3035" s="54"/>
      <c r="P3035" s="25" t="s">
        <v>2031</v>
      </c>
      <c r="Q3035" s="25" t="s">
        <v>2078</v>
      </c>
      <c r="R3035" s="25" t="s">
        <v>638</v>
      </c>
      <c r="S3035" s="3" t="s">
        <v>300</v>
      </c>
      <c r="T3035" s="55"/>
      <c r="U3035" s="25" t="s">
        <v>4369</v>
      </c>
      <c r="V3035" s="25" t="str">
        <f>VLOOKUP(P3035,'Customer List'!B:C,2,)</f>
        <v>STOCK</v>
      </c>
      <c r="W3035" s="56" t="s">
        <v>2031</v>
      </c>
      <c r="X3035" s="45"/>
      <c r="Y3035" s="25" t="str">
        <f t="shared" si="357"/>
        <v/>
      </c>
      <c r="Z3035" s="25" t="str">
        <f t="shared" si="358"/>
        <v>Tuesday</v>
      </c>
      <c r="AA3035" s="25" t="str">
        <f t="shared" si="359"/>
        <v/>
      </c>
      <c r="AB3035" s="25" t="str">
        <f>VLOOKUP(U3035,'Currency Sheet'!A:C,3,)</f>
        <v>INR</v>
      </c>
      <c r="AC3035" s="67" t="str">
        <f>VLOOKUP(P3035,'Customer List'!B:D,3,)</f>
        <v>STOCK</v>
      </c>
    </row>
    <row r="3036" spans="1:29" hidden="1" x14ac:dyDescent="0.25">
      <c r="A3036" s="25">
        <f t="shared" si="353"/>
        <v>3035</v>
      </c>
      <c r="B3036" s="25" t="s">
        <v>4448</v>
      </c>
      <c r="C3036" s="45">
        <v>45924</v>
      </c>
      <c r="D3036" s="45">
        <v>45930</v>
      </c>
      <c r="E3036" s="8">
        <v>954</v>
      </c>
      <c r="F3036" s="8">
        <f t="shared" si="354"/>
        <v>83952</v>
      </c>
      <c r="G3036" s="54">
        <f t="shared" si="355"/>
        <v>83952</v>
      </c>
      <c r="H3036" s="25" t="s">
        <v>4450</v>
      </c>
      <c r="I3036" s="25" t="s">
        <v>4451</v>
      </c>
      <c r="J3036" s="25">
        <v>1</v>
      </c>
      <c r="K3036" s="25">
        <v>1</v>
      </c>
      <c r="L3036" s="25">
        <f t="shared" si="356"/>
        <v>0</v>
      </c>
      <c r="M3036" s="25"/>
      <c r="N3036" s="45">
        <v>45934</v>
      </c>
      <c r="O3036" s="54"/>
      <c r="P3036" s="25" t="s">
        <v>166</v>
      </c>
      <c r="Q3036" s="25">
        <v>58156475764</v>
      </c>
      <c r="R3036" s="25" t="s">
        <v>41</v>
      </c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/>
      <c r="X3036" s="45">
        <v>45936</v>
      </c>
      <c r="Y3036" s="25">
        <f t="shared" ref="Y3036:Y3047" si="360">IF(X3036="", "", X3036-N3036)</f>
        <v>2</v>
      </c>
      <c r="Z3036" s="25" t="str">
        <f t="shared" ref="Z3036:Z3047" si="361">IF(N3036="", "", TEXT(N3036, "dddd"))</f>
        <v>Saturday</v>
      </c>
      <c r="AA3036" s="25" t="str">
        <f t="shared" ref="AA3036:AA3047" si="362">IF(X3036="", "", TEXT(X3036, "dddd"))</f>
        <v>Monday</v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hidden="1" x14ac:dyDescent="0.25">
      <c r="A3037" s="25">
        <f t="shared" si="353"/>
        <v>3036</v>
      </c>
      <c r="B3037" s="25" t="s">
        <v>4448</v>
      </c>
      <c r="C3037" s="45">
        <v>45924</v>
      </c>
      <c r="D3037" s="45">
        <v>45930</v>
      </c>
      <c r="E3037" s="8">
        <v>411</v>
      </c>
      <c r="F3037" s="8">
        <f t="shared" si="354"/>
        <v>36168</v>
      </c>
      <c r="G3037" s="54">
        <f t="shared" si="355"/>
        <v>36168</v>
      </c>
      <c r="H3037" s="25">
        <v>80580</v>
      </c>
      <c r="I3037" s="25" t="s">
        <v>4452</v>
      </c>
      <c r="J3037" s="25">
        <v>1</v>
      </c>
      <c r="K3037" s="25">
        <v>1</v>
      </c>
      <c r="L3037" s="25">
        <f t="shared" si="356"/>
        <v>0</v>
      </c>
      <c r="M3037" s="25"/>
      <c r="N3037" s="45">
        <v>45934</v>
      </c>
      <c r="O3037" s="54"/>
      <c r="P3037" s="25" t="s">
        <v>166</v>
      </c>
      <c r="Q3037" s="25">
        <v>58156475764</v>
      </c>
      <c r="R3037" s="25" t="s">
        <v>41</v>
      </c>
      <c r="S3037" s="3">
        <v>-80</v>
      </c>
      <c r="T3037" s="55"/>
      <c r="U3037" s="25" t="s">
        <v>493</v>
      </c>
      <c r="V3037" s="25" t="str">
        <f>VLOOKUP(P3037,'Customer List'!B:C,2,)</f>
        <v>Lucknow</v>
      </c>
      <c r="W3037" s="56"/>
      <c r="X3037" s="45">
        <v>45936</v>
      </c>
      <c r="Y3037" s="25">
        <f t="shared" si="360"/>
        <v>2</v>
      </c>
      <c r="Z3037" s="25" t="str">
        <f t="shared" si="361"/>
        <v>Saturday</v>
      </c>
      <c r="AA3037" s="25" t="str">
        <f t="shared" si="362"/>
        <v>Monday</v>
      </c>
      <c r="AB3037" s="25" t="str">
        <f>VLOOKUP(U3037,'Currency Sheet'!A:C,3,)</f>
        <v>DOLLAR</v>
      </c>
      <c r="AC3037" s="67" t="str">
        <f>VLOOKUP(P3037,'Customer List'!B:D,3,)</f>
        <v>OutStation</v>
      </c>
    </row>
    <row r="3038" spans="1:29" hidden="1" x14ac:dyDescent="0.25">
      <c r="A3038" s="25">
        <f t="shared" si="353"/>
        <v>3037</v>
      </c>
      <c r="B3038" s="25" t="s">
        <v>4448</v>
      </c>
      <c r="C3038" s="45">
        <v>45924</v>
      </c>
      <c r="D3038" s="45">
        <v>45930</v>
      </c>
      <c r="E3038" s="8">
        <v>99</v>
      </c>
      <c r="F3038" s="8">
        <f t="shared" si="354"/>
        <v>8712</v>
      </c>
      <c r="G3038" s="54">
        <f t="shared" si="355"/>
        <v>8712</v>
      </c>
      <c r="H3038" s="25">
        <v>82511</v>
      </c>
      <c r="I3038" s="25" t="s">
        <v>4453</v>
      </c>
      <c r="J3038" s="25">
        <v>1</v>
      </c>
      <c r="K3038" s="25"/>
      <c r="L3038" s="25">
        <f t="shared" si="356"/>
        <v>1</v>
      </c>
      <c r="M3038" s="25"/>
      <c r="N3038" s="45"/>
      <c r="O3038" s="54"/>
      <c r="P3038" s="25" t="s">
        <v>4449</v>
      </c>
      <c r="Q3038" s="25"/>
      <c r="R3038" s="25"/>
      <c r="S3038" s="3">
        <v>-80</v>
      </c>
      <c r="T3038" s="55"/>
      <c r="U3038" s="25" t="s">
        <v>493</v>
      </c>
      <c r="V3038" s="25" t="str">
        <f>VLOOKUP(P3038,'Customer List'!B:C,2,)</f>
        <v>Noida</v>
      </c>
      <c r="W3038" s="56" t="s">
        <v>606</v>
      </c>
      <c r="X3038" s="45"/>
      <c r="Y3038" s="25" t="str">
        <f t="shared" si="360"/>
        <v/>
      </c>
      <c r="Z3038" s="25" t="str">
        <f t="shared" si="361"/>
        <v/>
      </c>
      <c r="AA3038" s="25" t="str">
        <f t="shared" si="362"/>
        <v/>
      </c>
      <c r="AB3038" s="25" t="str">
        <f>VLOOKUP(U3038,'Currency Sheet'!A:C,3,)</f>
        <v>DOLLAR</v>
      </c>
      <c r="AC3038" s="67" t="str">
        <f>VLOOKUP(P3038,'Customer List'!B:D,3,)</f>
        <v>Local</v>
      </c>
    </row>
    <row r="3039" spans="1:29" hidden="1" x14ac:dyDescent="0.25">
      <c r="A3039" s="25">
        <f t="shared" si="353"/>
        <v>3038</v>
      </c>
      <c r="B3039" s="25" t="s">
        <v>4717</v>
      </c>
      <c r="C3039" s="45">
        <v>45927</v>
      </c>
      <c r="D3039" s="45">
        <v>45933</v>
      </c>
      <c r="E3039" s="8">
        <v>75.599999999999994</v>
      </c>
      <c r="F3039" s="8">
        <f t="shared" si="354"/>
        <v>6652.7999999999993</v>
      </c>
      <c r="G3039" s="54">
        <f t="shared" si="355"/>
        <v>6652.7999999999993</v>
      </c>
      <c r="H3039" s="25" t="s">
        <v>4708</v>
      </c>
      <c r="I3039" s="25" t="s">
        <v>4721</v>
      </c>
      <c r="J3039" s="25">
        <v>1</v>
      </c>
      <c r="K3039" s="25">
        <v>1</v>
      </c>
      <c r="L3039" s="25">
        <f t="shared" si="356"/>
        <v>0</v>
      </c>
      <c r="M3039" s="25"/>
      <c r="N3039" s="45">
        <v>45934</v>
      </c>
      <c r="O3039" s="54"/>
      <c r="P3039" s="25" t="s">
        <v>3737</v>
      </c>
      <c r="Q3039" s="25">
        <v>58156475322</v>
      </c>
      <c r="R3039" s="25" t="s">
        <v>41</v>
      </c>
      <c r="S3039" s="3">
        <v>-20</v>
      </c>
      <c r="T3039" s="55"/>
      <c r="U3039" s="25" t="s">
        <v>4720</v>
      </c>
      <c r="V3039" s="25" t="str">
        <f>VLOOKUP(P3039,'Customer List'!B:C,2,)</f>
        <v>JAIPUR</v>
      </c>
      <c r="W3039" s="56"/>
      <c r="X3039" s="45">
        <v>45937</v>
      </c>
      <c r="Y3039" s="25">
        <f t="shared" si="360"/>
        <v>3</v>
      </c>
      <c r="Z3039" s="25" t="str">
        <f t="shared" si="361"/>
        <v>Saturday</v>
      </c>
      <c r="AA3039" s="25" t="str">
        <f t="shared" si="362"/>
        <v>Tuesday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hidden="1" x14ac:dyDescent="0.25">
      <c r="A3040" s="25">
        <f t="shared" si="353"/>
        <v>3039</v>
      </c>
      <c r="B3040" s="25" t="s">
        <v>4717</v>
      </c>
      <c r="C3040" s="45">
        <v>45927</v>
      </c>
      <c r="D3040" s="45">
        <v>45933</v>
      </c>
      <c r="E3040" s="8">
        <v>0</v>
      </c>
      <c r="F3040" s="8">
        <f t="shared" si="354"/>
        <v>0</v>
      </c>
      <c r="G3040" s="54">
        <f t="shared" si="355"/>
        <v>0</v>
      </c>
      <c r="H3040" s="25" t="s">
        <v>4709</v>
      </c>
      <c r="I3040" s="25" t="s">
        <v>4722</v>
      </c>
      <c r="J3040" s="25">
        <v>1</v>
      </c>
      <c r="K3040" s="25"/>
      <c r="L3040" s="25">
        <f t="shared" si="356"/>
        <v>1</v>
      </c>
      <c r="M3040" s="25"/>
      <c r="N3040" s="45"/>
      <c r="O3040" s="54"/>
      <c r="P3040" s="25" t="s">
        <v>949</v>
      </c>
      <c r="Q3040" s="25"/>
      <c r="R3040" s="25"/>
      <c r="S3040" s="3">
        <v>-20</v>
      </c>
      <c r="T3040" s="55"/>
      <c r="U3040" s="25" t="s">
        <v>4720</v>
      </c>
      <c r="V3040" s="25" t="str">
        <f>VLOOKUP(P3040,'Customer List'!B:C,2,)</f>
        <v>Banglore</v>
      </c>
      <c r="W3040" s="56" t="s">
        <v>2668</v>
      </c>
      <c r="X3040" s="45"/>
      <c r="Y3040" s="25" t="str">
        <f t="shared" si="360"/>
        <v/>
      </c>
      <c r="Z3040" s="25" t="str">
        <f t="shared" si="361"/>
        <v/>
      </c>
      <c r="AA3040" s="25" t="str">
        <f t="shared" si="362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hidden="1" x14ac:dyDescent="0.25">
      <c r="A3041" s="25">
        <f t="shared" si="353"/>
        <v>3040</v>
      </c>
      <c r="B3041" s="25" t="s">
        <v>4717</v>
      </c>
      <c r="C3041" s="45">
        <v>45927</v>
      </c>
      <c r="D3041" s="45">
        <v>45933</v>
      </c>
      <c r="E3041" s="8">
        <v>30</v>
      </c>
      <c r="F3041" s="8">
        <f t="shared" si="354"/>
        <v>2640</v>
      </c>
      <c r="G3041" s="54">
        <f t="shared" si="355"/>
        <v>2640</v>
      </c>
      <c r="H3041" s="25" t="s">
        <v>4710</v>
      </c>
      <c r="I3041" s="25" t="s">
        <v>4723</v>
      </c>
      <c r="J3041" s="25">
        <v>1</v>
      </c>
      <c r="K3041" s="25">
        <v>1</v>
      </c>
      <c r="L3041" s="25">
        <f t="shared" si="356"/>
        <v>0</v>
      </c>
      <c r="M3041" s="25"/>
      <c r="N3041" s="45">
        <v>45934</v>
      </c>
      <c r="O3041" s="54"/>
      <c r="P3041" s="25" t="s">
        <v>3737</v>
      </c>
      <c r="Q3041" s="25">
        <v>58156475322</v>
      </c>
      <c r="R3041" s="25" t="s">
        <v>41</v>
      </c>
      <c r="S3041" s="3">
        <v>-20</v>
      </c>
      <c r="T3041" s="55"/>
      <c r="U3041" s="25" t="s">
        <v>4720</v>
      </c>
      <c r="V3041" s="25" t="str">
        <f>VLOOKUP(P3041,'Customer List'!B:C,2,)</f>
        <v>JAIPUR</v>
      </c>
      <c r="W3041" s="56"/>
      <c r="X3041" s="45">
        <v>45937</v>
      </c>
      <c r="Y3041" s="25">
        <f t="shared" si="360"/>
        <v>3</v>
      </c>
      <c r="Z3041" s="25" t="str">
        <f t="shared" si="361"/>
        <v>Saturday</v>
      </c>
      <c r="AA3041" s="25" t="str">
        <f t="shared" si="362"/>
        <v>Tuesday</v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hidden="1" x14ac:dyDescent="0.25">
      <c r="A3042" s="25">
        <f t="shared" si="353"/>
        <v>3041</v>
      </c>
      <c r="B3042" s="25" t="s">
        <v>4717</v>
      </c>
      <c r="C3042" s="45">
        <v>45927</v>
      </c>
      <c r="D3042" s="45">
        <v>45933</v>
      </c>
      <c r="E3042" s="8">
        <v>58.8</v>
      </c>
      <c r="F3042" s="8">
        <f t="shared" si="354"/>
        <v>5174.3999999999996</v>
      </c>
      <c r="G3042" s="54">
        <f t="shared" si="355"/>
        <v>5174.3999999999996</v>
      </c>
      <c r="H3042" s="25" t="s">
        <v>4711</v>
      </c>
      <c r="I3042" s="25" t="s">
        <v>4724</v>
      </c>
      <c r="J3042" s="25">
        <v>1</v>
      </c>
      <c r="K3042" s="25">
        <v>1</v>
      </c>
      <c r="L3042" s="25">
        <f t="shared" si="356"/>
        <v>0</v>
      </c>
      <c r="M3042" s="25"/>
      <c r="N3042" s="45">
        <v>45934</v>
      </c>
      <c r="O3042" s="54"/>
      <c r="P3042" s="25" t="s">
        <v>3737</v>
      </c>
      <c r="Q3042" s="25">
        <v>58156475322</v>
      </c>
      <c r="R3042" s="25" t="s">
        <v>41</v>
      </c>
      <c r="S3042" s="3">
        <v>-20</v>
      </c>
      <c r="T3042" s="55"/>
      <c r="U3042" s="25" t="s">
        <v>4720</v>
      </c>
      <c r="V3042" s="25" t="str">
        <f>VLOOKUP(P3042,'Customer List'!B:C,2,)</f>
        <v>JAIPUR</v>
      </c>
      <c r="W3042" s="56"/>
      <c r="X3042" s="45">
        <v>45937</v>
      </c>
      <c r="Y3042" s="25">
        <f t="shared" si="360"/>
        <v>3</v>
      </c>
      <c r="Z3042" s="25" t="str">
        <f t="shared" si="361"/>
        <v>Saturday</v>
      </c>
      <c r="AA3042" s="25" t="str">
        <f t="shared" si="362"/>
        <v>Tuesday</v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hidden="1" x14ac:dyDescent="0.25">
      <c r="A3043" s="25">
        <f t="shared" si="353"/>
        <v>3042</v>
      </c>
      <c r="B3043" s="25" t="s">
        <v>4717</v>
      </c>
      <c r="C3043" s="45">
        <v>45927</v>
      </c>
      <c r="D3043" s="45">
        <v>45933</v>
      </c>
      <c r="E3043" s="8">
        <v>93.6</v>
      </c>
      <c r="F3043" s="8">
        <f t="shared" si="354"/>
        <v>8236.7999999999993</v>
      </c>
      <c r="G3043" s="54">
        <f t="shared" si="355"/>
        <v>8236.7999999999993</v>
      </c>
      <c r="H3043" s="25" t="s">
        <v>4712</v>
      </c>
      <c r="I3043" s="25" t="s">
        <v>4725</v>
      </c>
      <c r="J3043" s="25">
        <v>1</v>
      </c>
      <c r="K3043" s="25">
        <v>1</v>
      </c>
      <c r="L3043" s="25">
        <f t="shared" si="356"/>
        <v>0</v>
      </c>
      <c r="M3043" s="25"/>
      <c r="N3043" s="45">
        <v>45934</v>
      </c>
      <c r="O3043" s="54"/>
      <c r="P3043" s="25" t="s">
        <v>3737</v>
      </c>
      <c r="Q3043" s="25">
        <v>58156475322</v>
      </c>
      <c r="R3043" s="25" t="s">
        <v>41</v>
      </c>
      <c r="S3043" s="3">
        <v>-20</v>
      </c>
      <c r="T3043" s="55"/>
      <c r="U3043" s="25" t="s">
        <v>4720</v>
      </c>
      <c r="V3043" s="25" t="str">
        <f>VLOOKUP(P3043,'Customer List'!B:C,2,)</f>
        <v>JAIPUR</v>
      </c>
      <c r="W3043" s="56"/>
      <c r="X3043" s="45">
        <v>45937</v>
      </c>
      <c r="Y3043" s="25">
        <f t="shared" si="360"/>
        <v>3</v>
      </c>
      <c r="Z3043" s="25" t="str">
        <f t="shared" si="361"/>
        <v>Saturday</v>
      </c>
      <c r="AA3043" s="25" t="str">
        <f t="shared" si="362"/>
        <v>Tuesday</v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hidden="1" x14ac:dyDescent="0.25">
      <c r="A3044" s="25">
        <f t="shared" si="353"/>
        <v>3043</v>
      </c>
      <c r="B3044" s="25" t="s">
        <v>4717</v>
      </c>
      <c r="C3044" s="45">
        <v>45927</v>
      </c>
      <c r="D3044" s="45">
        <v>45933</v>
      </c>
      <c r="E3044" s="8">
        <v>30</v>
      </c>
      <c r="F3044" s="8">
        <f t="shared" si="354"/>
        <v>2640</v>
      </c>
      <c r="G3044" s="54">
        <f t="shared" si="355"/>
        <v>2640</v>
      </c>
      <c r="H3044" s="25" t="s">
        <v>4713</v>
      </c>
      <c r="I3044" s="25" t="s">
        <v>4726</v>
      </c>
      <c r="J3044" s="25">
        <v>1</v>
      </c>
      <c r="K3044" s="25">
        <v>1</v>
      </c>
      <c r="L3044" s="25">
        <f t="shared" si="356"/>
        <v>0</v>
      </c>
      <c r="M3044" s="25"/>
      <c r="N3044" s="45">
        <v>45934</v>
      </c>
      <c r="O3044" s="54"/>
      <c r="P3044" s="25" t="s">
        <v>3737</v>
      </c>
      <c r="Q3044" s="25">
        <v>58156475322</v>
      </c>
      <c r="R3044" s="25" t="s">
        <v>41</v>
      </c>
      <c r="S3044" s="3">
        <v>-20</v>
      </c>
      <c r="T3044" s="55"/>
      <c r="U3044" s="25" t="s">
        <v>4720</v>
      </c>
      <c r="V3044" s="25" t="str">
        <f>VLOOKUP(P3044,'Customer List'!B:C,2,)</f>
        <v>JAIPUR</v>
      </c>
      <c r="W3044" s="56"/>
      <c r="X3044" s="45">
        <v>45937</v>
      </c>
      <c r="Y3044" s="25">
        <f t="shared" si="360"/>
        <v>3</v>
      </c>
      <c r="Z3044" s="25" t="str">
        <f t="shared" si="361"/>
        <v>Saturday</v>
      </c>
      <c r="AA3044" s="25" t="str">
        <f t="shared" si="362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hidden="1" x14ac:dyDescent="0.25">
      <c r="A3045" s="25">
        <f t="shared" si="353"/>
        <v>3044</v>
      </c>
      <c r="B3045" s="25" t="s">
        <v>4717</v>
      </c>
      <c r="C3045" s="45">
        <v>45927</v>
      </c>
      <c r="D3045" s="45">
        <v>45933</v>
      </c>
      <c r="E3045" s="8">
        <v>358.8</v>
      </c>
      <c r="F3045" s="8">
        <f t="shared" si="354"/>
        <v>31574.400000000001</v>
      </c>
      <c r="G3045" s="54">
        <f t="shared" si="355"/>
        <v>31574.400000000001</v>
      </c>
      <c r="H3045" s="25" t="s">
        <v>4714</v>
      </c>
      <c r="I3045" s="25" t="s">
        <v>4727</v>
      </c>
      <c r="J3045" s="25">
        <v>1</v>
      </c>
      <c r="K3045" s="25">
        <v>1</v>
      </c>
      <c r="L3045" s="25">
        <f t="shared" si="356"/>
        <v>0</v>
      </c>
      <c r="M3045" s="25"/>
      <c r="N3045" s="45">
        <v>45936</v>
      </c>
      <c r="O3045" s="54"/>
      <c r="P3045" s="25" t="s">
        <v>4718</v>
      </c>
      <c r="Q3045" s="25">
        <v>58156535312</v>
      </c>
      <c r="R3045" s="25" t="s">
        <v>41</v>
      </c>
      <c r="S3045" s="3">
        <v>-20</v>
      </c>
      <c r="T3045" s="55"/>
      <c r="U3045" s="25" t="s">
        <v>4720</v>
      </c>
      <c r="V3045" s="25" t="str">
        <f>VLOOKUP(P3045,'Customer List'!B:C,2,)</f>
        <v>Mumbai</v>
      </c>
      <c r="W3045" s="56"/>
      <c r="X3045" s="45">
        <v>45937</v>
      </c>
      <c r="Y3045" s="25">
        <f t="shared" si="360"/>
        <v>1</v>
      </c>
      <c r="Z3045" s="25" t="str">
        <f t="shared" si="361"/>
        <v>Monday</v>
      </c>
      <c r="AA3045" s="25" t="str">
        <f t="shared" si="362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hidden="1" x14ac:dyDescent="0.25">
      <c r="A3046" s="25">
        <f t="shared" si="353"/>
        <v>3045</v>
      </c>
      <c r="B3046" s="25" t="s">
        <v>4717</v>
      </c>
      <c r="C3046" s="45">
        <v>45927</v>
      </c>
      <c r="D3046" s="45">
        <v>45933</v>
      </c>
      <c r="E3046" s="8">
        <v>18</v>
      </c>
      <c r="F3046" s="8">
        <f t="shared" si="354"/>
        <v>1584</v>
      </c>
      <c r="G3046" s="54">
        <f t="shared" si="355"/>
        <v>1584</v>
      </c>
      <c r="H3046" s="25" t="s">
        <v>4715</v>
      </c>
      <c r="I3046" s="25" t="s">
        <v>4728</v>
      </c>
      <c r="J3046" s="25">
        <v>1</v>
      </c>
      <c r="K3046" s="25">
        <v>1</v>
      </c>
      <c r="L3046" s="25">
        <f t="shared" si="356"/>
        <v>0</v>
      </c>
      <c r="M3046" s="25"/>
      <c r="N3046" s="45">
        <v>45936</v>
      </c>
      <c r="O3046" s="54"/>
      <c r="P3046" s="25" t="s">
        <v>4718</v>
      </c>
      <c r="Q3046" s="25">
        <v>58156535312</v>
      </c>
      <c r="R3046" s="25" t="s">
        <v>41</v>
      </c>
      <c r="S3046" s="3">
        <v>-20</v>
      </c>
      <c r="T3046" s="55"/>
      <c r="U3046" s="25" t="s">
        <v>4720</v>
      </c>
      <c r="V3046" s="25" t="str">
        <f>VLOOKUP(P3046,'Customer List'!B:C,2,)</f>
        <v>Mumbai</v>
      </c>
      <c r="W3046" s="56"/>
      <c r="X3046" s="45">
        <v>45937</v>
      </c>
      <c r="Y3046" s="25">
        <f t="shared" si="360"/>
        <v>1</v>
      </c>
      <c r="Z3046" s="25" t="str">
        <f t="shared" si="361"/>
        <v>Monday</v>
      </c>
      <c r="AA3046" s="25" t="str">
        <f t="shared" si="362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hidden="1" x14ac:dyDescent="0.25">
      <c r="A3047" s="25">
        <f t="shared" si="353"/>
        <v>3046</v>
      </c>
      <c r="B3047" s="25" t="s">
        <v>4717</v>
      </c>
      <c r="C3047" s="45">
        <v>45927</v>
      </c>
      <c r="D3047" s="45">
        <v>45933</v>
      </c>
      <c r="E3047" s="8">
        <v>40.799999999999997</v>
      </c>
      <c r="F3047" s="8">
        <f t="shared" si="354"/>
        <v>3590.3999999999996</v>
      </c>
      <c r="G3047" s="54">
        <f t="shared" si="355"/>
        <v>7180.7999999999993</v>
      </c>
      <c r="H3047" s="25" t="s">
        <v>4716</v>
      </c>
      <c r="I3047" s="25" t="s">
        <v>4729</v>
      </c>
      <c r="J3047" s="25">
        <v>2</v>
      </c>
      <c r="K3047" s="25">
        <v>2</v>
      </c>
      <c r="L3047" s="25">
        <f t="shared" si="356"/>
        <v>0</v>
      </c>
      <c r="M3047" s="25"/>
      <c r="N3047" s="45">
        <v>45934</v>
      </c>
      <c r="O3047" s="54"/>
      <c r="P3047" s="25" t="s">
        <v>4719</v>
      </c>
      <c r="Q3047" s="25">
        <v>58156477724</v>
      </c>
      <c r="R3047" s="25" t="s">
        <v>41</v>
      </c>
      <c r="S3047" s="3">
        <v>-20</v>
      </c>
      <c r="T3047" s="55"/>
      <c r="U3047" s="25" t="s">
        <v>4720</v>
      </c>
      <c r="V3047" s="25" t="str">
        <f>VLOOKUP(P3047,'Customer List'!B:C,2,)</f>
        <v>Mumbai</v>
      </c>
      <c r="W3047" s="57"/>
      <c r="X3047" s="45">
        <v>45936</v>
      </c>
      <c r="Y3047" s="25">
        <f t="shared" si="360"/>
        <v>2</v>
      </c>
      <c r="Z3047" s="25" t="str">
        <f t="shared" si="361"/>
        <v>Saturday</v>
      </c>
      <c r="AA3047" s="25" t="str">
        <f t="shared" si="362"/>
        <v>Monday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hidden="1" x14ac:dyDescent="0.25">
      <c r="A3048" s="25">
        <f t="shared" si="353"/>
        <v>3047</v>
      </c>
      <c r="B3048" s="62" t="s">
        <v>4736</v>
      </c>
      <c r="C3048" s="45">
        <v>45929</v>
      </c>
      <c r="D3048" s="45">
        <v>45934</v>
      </c>
      <c r="E3048" s="8">
        <v>6500</v>
      </c>
      <c r="F3048" s="8">
        <f t="shared" si="354"/>
        <v>6500</v>
      </c>
      <c r="G3048" s="54">
        <f t="shared" si="355"/>
        <v>6500</v>
      </c>
      <c r="H3048" s="25" t="s">
        <v>4731</v>
      </c>
      <c r="I3048" s="25" t="s">
        <v>4732</v>
      </c>
      <c r="J3048" s="25">
        <v>1</v>
      </c>
      <c r="K3048" s="25"/>
      <c r="L3048" s="25">
        <f t="shared" si="356"/>
        <v>1</v>
      </c>
      <c r="M3048" s="25"/>
      <c r="N3048" s="45"/>
      <c r="O3048" s="54"/>
      <c r="P3048" s="25" t="s">
        <v>3346</v>
      </c>
      <c r="Q3048" s="25"/>
      <c r="R3048" s="25"/>
      <c r="S3048" s="3" t="s">
        <v>300</v>
      </c>
      <c r="T3048" s="55"/>
      <c r="U3048" s="25" t="s">
        <v>4369</v>
      </c>
      <c r="V3048" s="25" t="str">
        <f>VLOOKUP(P3048,'Customer List'!B:C,2,)</f>
        <v>Delhi</v>
      </c>
      <c r="W3048" s="57"/>
      <c r="X3048" s="45"/>
      <c r="Y3048" s="25"/>
      <c r="Z3048" s="25"/>
      <c r="AA3048" s="25"/>
      <c r="AB3048" s="25" t="str">
        <f>VLOOKUP(U3048,'Currency Sheet'!A:C,3,)</f>
        <v>INR</v>
      </c>
      <c r="AC3048" s="67" t="str">
        <f>VLOOKUP(P3048,'Customer List'!B:D,3,)</f>
        <v>Local</v>
      </c>
    </row>
    <row r="3049" spans="1:29" hidden="1" x14ac:dyDescent="0.25">
      <c r="A3049" s="25">
        <f t="shared" si="353"/>
        <v>3048</v>
      </c>
      <c r="B3049" s="62" t="s">
        <v>4736</v>
      </c>
      <c r="C3049" s="45">
        <v>45929</v>
      </c>
      <c r="D3049" s="45">
        <v>45934</v>
      </c>
      <c r="E3049" s="8">
        <v>16000</v>
      </c>
      <c r="F3049" s="8">
        <f t="shared" si="354"/>
        <v>16000</v>
      </c>
      <c r="G3049" s="54">
        <f t="shared" si="355"/>
        <v>16000</v>
      </c>
      <c r="H3049" s="25" t="s">
        <v>2651</v>
      </c>
      <c r="I3049" s="25" t="s">
        <v>4733</v>
      </c>
      <c r="J3049" s="25">
        <v>1</v>
      </c>
      <c r="K3049" s="25"/>
      <c r="L3049" s="25">
        <f t="shared" si="356"/>
        <v>1</v>
      </c>
      <c r="M3049" s="25"/>
      <c r="N3049" s="45"/>
      <c r="O3049" s="54"/>
      <c r="P3049" s="25" t="s">
        <v>50</v>
      </c>
      <c r="Q3049" s="25"/>
      <c r="R3049" s="25"/>
      <c r="S3049" s="3" t="s">
        <v>300</v>
      </c>
      <c r="T3049" s="55"/>
      <c r="U3049" s="25" t="s">
        <v>4369</v>
      </c>
      <c r="V3049" s="25" t="str">
        <f>VLOOKUP(P3049,'Customer List'!B:C,2,)</f>
        <v>Delhi</v>
      </c>
      <c r="W3049" s="57"/>
      <c r="X3049" s="45"/>
      <c r="Y3049" s="25"/>
      <c r="Z3049" s="25"/>
      <c r="AA3049" s="25"/>
      <c r="AB3049" s="25" t="str">
        <f>VLOOKUP(U3049,'Currency Sheet'!A:C,3,)</f>
        <v>INR</v>
      </c>
      <c r="AC3049" s="67" t="str">
        <f>VLOOKUP(P3049,'Customer List'!B:D,3,)</f>
        <v>Local</v>
      </c>
    </row>
    <row r="3050" spans="1:29" hidden="1" x14ac:dyDescent="0.25">
      <c r="A3050" s="25">
        <f t="shared" si="353"/>
        <v>3049</v>
      </c>
      <c r="B3050" s="62" t="s">
        <v>4736</v>
      </c>
      <c r="C3050" s="45">
        <v>45929</v>
      </c>
      <c r="D3050" s="45">
        <v>45934</v>
      </c>
      <c r="E3050" s="8">
        <v>6500</v>
      </c>
      <c r="F3050" s="8">
        <f t="shared" si="354"/>
        <v>6500</v>
      </c>
      <c r="G3050" s="54">
        <f t="shared" si="355"/>
        <v>6500</v>
      </c>
      <c r="H3050" s="25" t="s">
        <v>4734</v>
      </c>
      <c r="I3050" s="25" t="s">
        <v>4735</v>
      </c>
      <c r="J3050" s="25">
        <v>1</v>
      </c>
      <c r="K3050" s="25"/>
      <c r="L3050" s="25">
        <f t="shared" si="356"/>
        <v>1</v>
      </c>
      <c r="M3050" s="25"/>
      <c r="N3050" s="45"/>
      <c r="O3050" s="54"/>
      <c r="P3050" s="25" t="s">
        <v>50</v>
      </c>
      <c r="Q3050" s="25"/>
      <c r="R3050" s="25"/>
      <c r="S3050" s="3" t="s">
        <v>300</v>
      </c>
      <c r="T3050" s="55"/>
      <c r="U3050" s="25" t="s">
        <v>4369</v>
      </c>
      <c r="V3050" s="25" t="str">
        <f>VLOOKUP(P3050,'Customer List'!B:C,2,)</f>
        <v>Delhi</v>
      </c>
      <c r="W3050" s="57"/>
      <c r="X3050" s="45"/>
      <c r="Y3050" s="25"/>
      <c r="Z3050" s="25"/>
      <c r="AA3050" s="25"/>
      <c r="AB3050" s="25" t="str">
        <f>VLOOKUP(U3050,'Currency Sheet'!A:C,3,)</f>
        <v>INR</v>
      </c>
      <c r="AC3050" s="67" t="str">
        <f>VLOOKUP(P3050,'Customer List'!B:D,3,)</f>
        <v>Local</v>
      </c>
    </row>
    <row r="3051" spans="1:29" hidden="1" x14ac:dyDescent="0.25">
      <c r="A3051" s="25">
        <f t="shared" ref="A3051:A3114" si="363">A3050+1</f>
        <v>3050</v>
      </c>
      <c r="B3051" s="25" t="s">
        <v>4755</v>
      </c>
      <c r="C3051" s="45">
        <v>45926</v>
      </c>
      <c r="D3051" s="45">
        <v>45936</v>
      </c>
      <c r="E3051" s="8">
        <v>154.69999999999999</v>
      </c>
      <c r="F3051" s="8">
        <f t="shared" ref="F3051:F3114" si="364">IF(AB3051="DOLLAR",E3051*88,E3051)</f>
        <v>13613.599999999999</v>
      </c>
      <c r="G3051" s="54">
        <f t="shared" ref="G3051:G3114" si="365">F3051*J3051</f>
        <v>13613.599999999999</v>
      </c>
      <c r="H3051" s="25">
        <v>100209</v>
      </c>
      <c r="I3051" s="25" t="s">
        <v>4546</v>
      </c>
      <c r="J3051" s="25">
        <v>1</v>
      </c>
      <c r="K3051" s="25">
        <v>1</v>
      </c>
      <c r="L3051" s="25">
        <f t="shared" ref="L3051:L3114" si="366">J3051-K3051</f>
        <v>0</v>
      </c>
      <c r="M3051" s="25"/>
      <c r="N3051" s="45">
        <v>45937</v>
      </c>
      <c r="O3051" s="54"/>
      <c r="P3051" s="25" t="s">
        <v>618</v>
      </c>
      <c r="Q3051" s="25">
        <v>58156578664</v>
      </c>
      <c r="R3051" s="25"/>
      <c r="S3051" s="3">
        <v>4</v>
      </c>
      <c r="T3051" s="55"/>
      <c r="U3051" s="25" t="s">
        <v>19</v>
      </c>
      <c r="V3051" s="25" t="str">
        <f>VLOOKUP(P3051,'Customer List'!B:C,2,)</f>
        <v>Bhuvneshwar</v>
      </c>
      <c r="W3051" s="56"/>
      <c r="X3051" s="45"/>
      <c r="Y3051" s="25" t="str">
        <f t="shared" ref="Y3051:Y3114" si="367">IF(X3051="", "", X3051-N3051)</f>
        <v/>
      </c>
      <c r="Z3051" s="25" t="str">
        <f t="shared" ref="Z3051:Z3114" si="368">IF(N3051="", "", TEXT(N3051, "dddd"))</f>
        <v>Tuesday</v>
      </c>
      <c r="AA3051" s="25" t="str">
        <f t="shared" ref="AA3051:AA3114" si="369">IF(X3051="", "", TEXT(X3051, "dddd"))</f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hidden="1" x14ac:dyDescent="0.25">
      <c r="A3052" s="25">
        <f t="shared" si="363"/>
        <v>3051</v>
      </c>
      <c r="B3052" s="25" t="s">
        <v>4755</v>
      </c>
      <c r="C3052" s="45">
        <v>45926</v>
      </c>
      <c r="D3052" s="45">
        <v>45936</v>
      </c>
      <c r="E3052" s="8">
        <v>73.5</v>
      </c>
      <c r="F3052" s="8">
        <f t="shared" si="364"/>
        <v>6468</v>
      </c>
      <c r="G3052" s="54">
        <f t="shared" si="365"/>
        <v>6468</v>
      </c>
      <c r="H3052" s="25">
        <v>100219</v>
      </c>
      <c r="I3052" s="25" t="s">
        <v>4257</v>
      </c>
      <c r="J3052" s="25">
        <v>1</v>
      </c>
      <c r="K3052" s="25">
        <v>1</v>
      </c>
      <c r="L3052" s="25">
        <f t="shared" si="366"/>
        <v>0</v>
      </c>
      <c r="M3052" s="25"/>
      <c r="N3052" s="45">
        <v>45937</v>
      </c>
      <c r="O3052" s="54"/>
      <c r="P3052" s="25" t="s">
        <v>618</v>
      </c>
      <c r="Q3052" s="25">
        <v>58156578664</v>
      </c>
      <c r="R3052" s="25"/>
      <c r="S3052" s="3">
        <v>4</v>
      </c>
      <c r="T3052" s="55"/>
      <c r="U3052" s="25" t="s">
        <v>19</v>
      </c>
      <c r="V3052" s="25" t="str">
        <f>VLOOKUP(P3052,'Customer List'!B:C,2,)</f>
        <v>Bhuvneshwar</v>
      </c>
      <c r="W3052" s="56"/>
      <c r="X3052" s="45"/>
      <c r="Y3052" s="25" t="str">
        <f t="shared" si="367"/>
        <v/>
      </c>
      <c r="Z3052" s="25" t="str">
        <f t="shared" si="368"/>
        <v>Tuesday</v>
      </c>
      <c r="AA3052" s="25" t="str">
        <f t="shared" si="369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hidden="1" x14ac:dyDescent="0.25">
      <c r="A3053" s="25">
        <f t="shared" si="363"/>
        <v>3052</v>
      </c>
      <c r="B3053" s="25" t="s">
        <v>4755</v>
      </c>
      <c r="C3053" s="45">
        <v>45926</v>
      </c>
      <c r="D3053" s="45">
        <v>45936</v>
      </c>
      <c r="E3053" s="8">
        <v>57.4</v>
      </c>
      <c r="F3053" s="8">
        <f t="shared" si="364"/>
        <v>5051.2</v>
      </c>
      <c r="G3053" s="54">
        <f t="shared" si="365"/>
        <v>5051.2</v>
      </c>
      <c r="H3053" s="25">
        <v>100327</v>
      </c>
      <c r="I3053" s="25" t="s">
        <v>4547</v>
      </c>
      <c r="J3053" s="25">
        <v>1</v>
      </c>
      <c r="K3053" s="25">
        <v>1</v>
      </c>
      <c r="L3053" s="25">
        <f t="shared" si="366"/>
        <v>0</v>
      </c>
      <c r="M3053" s="25"/>
      <c r="N3053" s="45">
        <v>45937</v>
      </c>
      <c r="O3053" s="54"/>
      <c r="P3053" s="25" t="s">
        <v>4684</v>
      </c>
      <c r="Q3053" s="25">
        <v>58156568330</v>
      </c>
      <c r="R3053" s="25"/>
      <c r="S3053" s="3">
        <v>4</v>
      </c>
      <c r="T3053" s="55"/>
      <c r="U3053" s="25" t="s">
        <v>19</v>
      </c>
      <c r="V3053" s="25" t="str">
        <f>VLOOKUP(P3053,'Customer List'!B:C,2,)</f>
        <v>Hyderabad</v>
      </c>
      <c r="W3053" s="56" t="s">
        <v>3750</v>
      </c>
      <c r="X3053" s="45"/>
      <c r="Y3053" s="25" t="str">
        <f t="shared" si="367"/>
        <v/>
      </c>
      <c r="Z3053" s="25" t="str">
        <f t="shared" si="368"/>
        <v>Tuesday</v>
      </c>
      <c r="AA3053" s="25" t="str">
        <f t="shared" si="369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hidden="1" x14ac:dyDescent="0.25">
      <c r="A3054" s="25">
        <f t="shared" si="363"/>
        <v>3053</v>
      </c>
      <c r="B3054" s="25" t="s">
        <v>4755</v>
      </c>
      <c r="C3054" s="45">
        <v>45926</v>
      </c>
      <c r="D3054" s="45">
        <v>45936</v>
      </c>
      <c r="E3054" s="8">
        <v>224</v>
      </c>
      <c r="F3054" s="8">
        <f t="shared" si="364"/>
        <v>19712</v>
      </c>
      <c r="G3054" s="54">
        <f t="shared" si="365"/>
        <v>19712</v>
      </c>
      <c r="H3054" s="25">
        <v>100496</v>
      </c>
      <c r="I3054" s="25" t="s">
        <v>4548</v>
      </c>
      <c r="J3054" s="25">
        <v>1</v>
      </c>
      <c r="K3054" s="25">
        <v>1</v>
      </c>
      <c r="L3054" s="25">
        <f t="shared" si="366"/>
        <v>0</v>
      </c>
      <c r="M3054" s="25"/>
      <c r="N3054" s="45">
        <v>45937</v>
      </c>
      <c r="O3054" s="54"/>
      <c r="P3054" s="25" t="s">
        <v>173</v>
      </c>
      <c r="Q3054" s="25">
        <v>58156571163</v>
      </c>
      <c r="R3054" s="25"/>
      <c r="S3054" s="3">
        <v>4</v>
      </c>
      <c r="T3054" s="55"/>
      <c r="U3054" s="25" t="s">
        <v>19</v>
      </c>
      <c r="V3054" s="25" t="str">
        <f>VLOOKUP(P3054,'Customer List'!B:C,2,)</f>
        <v>Kolkata</v>
      </c>
      <c r="W3054" s="56" t="s">
        <v>3749</v>
      </c>
      <c r="X3054" s="45"/>
      <c r="Y3054" s="25" t="str">
        <f t="shared" si="367"/>
        <v/>
      </c>
      <c r="Z3054" s="25" t="str">
        <f t="shared" si="368"/>
        <v>Tuesday</v>
      </c>
      <c r="AA3054" s="25" t="str">
        <f t="shared" si="369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hidden="1" x14ac:dyDescent="0.25">
      <c r="A3055" s="25">
        <f t="shared" si="363"/>
        <v>3054</v>
      </c>
      <c r="B3055" s="25" t="s">
        <v>4755</v>
      </c>
      <c r="C3055" s="45">
        <v>45926</v>
      </c>
      <c r="D3055" s="45">
        <v>45936</v>
      </c>
      <c r="E3055" s="8">
        <v>138.6</v>
      </c>
      <c r="F3055" s="8">
        <f t="shared" si="364"/>
        <v>12196.8</v>
      </c>
      <c r="G3055" s="54">
        <f t="shared" si="365"/>
        <v>12196.8</v>
      </c>
      <c r="H3055" s="25">
        <v>100526</v>
      </c>
      <c r="I3055" s="25" t="s">
        <v>4549</v>
      </c>
      <c r="J3055" s="25">
        <v>1</v>
      </c>
      <c r="K3055" s="25">
        <v>1</v>
      </c>
      <c r="L3055" s="25">
        <f t="shared" si="366"/>
        <v>0</v>
      </c>
      <c r="M3055" s="25"/>
      <c r="N3055" s="45">
        <v>45937</v>
      </c>
      <c r="O3055" s="54"/>
      <c r="P3055" s="25" t="s">
        <v>173</v>
      </c>
      <c r="Q3055" s="25">
        <v>58156571163</v>
      </c>
      <c r="R3055" s="25"/>
      <c r="S3055" s="3">
        <v>4</v>
      </c>
      <c r="T3055" s="55"/>
      <c r="U3055" s="25" t="s">
        <v>19</v>
      </c>
      <c r="V3055" s="25" t="str">
        <f>VLOOKUP(P3055,'Customer List'!B:C,2,)</f>
        <v>Kolkata</v>
      </c>
      <c r="W3055" s="56" t="s">
        <v>3749</v>
      </c>
      <c r="X3055" s="45"/>
      <c r="Y3055" s="25" t="str">
        <f t="shared" si="367"/>
        <v/>
      </c>
      <c r="Z3055" s="25" t="str">
        <f t="shared" si="368"/>
        <v>Tuesday</v>
      </c>
      <c r="AA3055" s="25" t="str">
        <f t="shared" si="369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hidden="1" x14ac:dyDescent="0.25">
      <c r="A3056" s="25">
        <f t="shared" si="363"/>
        <v>3055</v>
      </c>
      <c r="B3056" s="25" t="s">
        <v>4755</v>
      </c>
      <c r="C3056" s="45">
        <v>45926</v>
      </c>
      <c r="D3056" s="45">
        <v>45936</v>
      </c>
      <c r="E3056" s="8">
        <v>73.5</v>
      </c>
      <c r="F3056" s="8">
        <f t="shared" si="364"/>
        <v>6468</v>
      </c>
      <c r="G3056" s="54">
        <f t="shared" si="365"/>
        <v>6468</v>
      </c>
      <c r="H3056" s="25">
        <v>101212</v>
      </c>
      <c r="I3056" s="25" t="s">
        <v>3938</v>
      </c>
      <c r="J3056" s="25">
        <v>1</v>
      </c>
      <c r="K3056" s="25">
        <v>1</v>
      </c>
      <c r="L3056" s="25">
        <f t="shared" si="366"/>
        <v>0</v>
      </c>
      <c r="M3056" s="25"/>
      <c r="N3056" s="45">
        <v>45937</v>
      </c>
      <c r="O3056" s="54"/>
      <c r="P3056" s="25" t="s">
        <v>173</v>
      </c>
      <c r="Q3056" s="25">
        <v>58156571163</v>
      </c>
      <c r="R3056" s="25"/>
      <c r="S3056" s="3">
        <v>4</v>
      </c>
      <c r="T3056" s="55"/>
      <c r="U3056" s="25" t="s">
        <v>19</v>
      </c>
      <c r="V3056" s="25" t="str">
        <f>VLOOKUP(P3056,'Customer List'!B:C,2,)</f>
        <v>Kolkata</v>
      </c>
      <c r="W3056" s="56" t="s">
        <v>3749</v>
      </c>
      <c r="X3056" s="45"/>
      <c r="Y3056" s="25" t="str">
        <f t="shared" si="367"/>
        <v/>
      </c>
      <c r="Z3056" s="25" t="str">
        <f t="shared" si="368"/>
        <v>Tuesday</v>
      </c>
      <c r="AA3056" s="25" t="str">
        <f t="shared" si="369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hidden="1" x14ac:dyDescent="0.25">
      <c r="A3057" s="25">
        <f t="shared" si="363"/>
        <v>3056</v>
      </c>
      <c r="B3057" s="25" t="s">
        <v>4755</v>
      </c>
      <c r="C3057" s="45">
        <v>45926</v>
      </c>
      <c r="D3057" s="45">
        <v>45936</v>
      </c>
      <c r="E3057" s="8">
        <v>201.6</v>
      </c>
      <c r="F3057" s="8">
        <f t="shared" si="364"/>
        <v>17740.8</v>
      </c>
      <c r="G3057" s="54">
        <f t="shared" si="365"/>
        <v>17740.8</v>
      </c>
      <c r="H3057" s="25">
        <v>101230</v>
      </c>
      <c r="I3057" s="25" t="s">
        <v>4550</v>
      </c>
      <c r="J3057" s="25">
        <v>1</v>
      </c>
      <c r="K3057" s="25">
        <v>1</v>
      </c>
      <c r="L3057" s="25">
        <f t="shared" si="366"/>
        <v>0</v>
      </c>
      <c r="M3057" s="25"/>
      <c r="N3057" s="45">
        <v>45937</v>
      </c>
      <c r="O3057" s="54"/>
      <c r="P3057" s="25" t="s">
        <v>243</v>
      </c>
      <c r="Q3057" s="25">
        <v>58156569435</v>
      </c>
      <c r="R3057" s="25"/>
      <c r="S3057" s="3">
        <v>4</v>
      </c>
      <c r="T3057" s="55"/>
      <c r="U3057" s="25" t="s">
        <v>19</v>
      </c>
      <c r="V3057" s="25" t="str">
        <f>VLOOKUP(P3057,'Customer List'!B:C,2,)</f>
        <v>Mumbai</v>
      </c>
      <c r="W3057" s="56" t="s">
        <v>3750</v>
      </c>
      <c r="X3057" s="45"/>
      <c r="Y3057" s="25" t="str">
        <f t="shared" si="367"/>
        <v/>
      </c>
      <c r="Z3057" s="25" t="str">
        <f t="shared" si="368"/>
        <v>Tuesday</v>
      </c>
      <c r="AA3057" s="25" t="str">
        <f t="shared" si="369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hidden="1" x14ac:dyDescent="0.25">
      <c r="A3058" s="25">
        <f t="shared" si="363"/>
        <v>3057</v>
      </c>
      <c r="B3058" s="25" t="s">
        <v>4755</v>
      </c>
      <c r="C3058" s="45">
        <v>45926</v>
      </c>
      <c r="D3058" s="45">
        <v>45936</v>
      </c>
      <c r="E3058" s="8">
        <v>181.5</v>
      </c>
      <c r="F3058" s="8">
        <f t="shared" si="364"/>
        <v>15972</v>
      </c>
      <c r="G3058" s="54">
        <f t="shared" si="365"/>
        <v>15972</v>
      </c>
      <c r="H3058" s="25">
        <v>101251</v>
      </c>
      <c r="I3058" s="25" t="s">
        <v>4551</v>
      </c>
      <c r="J3058" s="25">
        <v>1</v>
      </c>
      <c r="K3058" s="25"/>
      <c r="L3058" s="25">
        <f t="shared" si="366"/>
        <v>1</v>
      </c>
      <c r="M3058" s="25"/>
      <c r="N3058" s="45"/>
      <c r="O3058" s="54"/>
      <c r="P3058" s="25" t="s">
        <v>1137</v>
      </c>
      <c r="Q3058" s="25"/>
      <c r="R3058" s="25"/>
      <c r="S3058" s="3">
        <v>4</v>
      </c>
      <c r="T3058" s="55"/>
      <c r="U3058" s="25" t="s">
        <v>19</v>
      </c>
      <c r="V3058" s="25" t="str">
        <f>VLOOKUP(P3058,'Customer List'!B:C,2,)</f>
        <v>Kerala</v>
      </c>
      <c r="W3058" s="56" t="s">
        <v>3750</v>
      </c>
      <c r="X3058" s="45"/>
      <c r="Y3058" s="25" t="str">
        <f t="shared" si="367"/>
        <v/>
      </c>
      <c r="Z3058" s="25" t="str">
        <f t="shared" si="368"/>
        <v/>
      </c>
      <c r="AA3058" s="25" t="str">
        <f t="shared" si="369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hidden="1" x14ac:dyDescent="0.25">
      <c r="A3059" s="25">
        <f t="shared" si="363"/>
        <v>3058</v>
      </c>
      <c r="B3059" s="25" t="s">
        <v>4755</v>
      </c>
      <c r="C3059" s="45">
        <v>45926</v>
      </c>
      <c r="D3059" s="45">
        <v>45936</v>
      </c>
      <c r="E3059" s="8">
        <v>214.5</v>
      </c>
      <c r="F3059" s="8">
        <f t="shared" si="364"/>
        <v>18876</v>
      </c>
      <c r="G3059" s="54">
        <f t="shared" si="365"/>
        <v>18876</v>
      </c>
      <c r="H3059" s="25">
        <v>101337</v>
      </c>
      <c r="I3059" s="25" t="s">
        <v>4552</v>
      </c>
      <c r="J3059" s="25">
        <v>1</v>
      </c>
      <c r="K3059" s="25">
        <v>1</v>
      </c>
      <c r="L3059" s="25">
        <f t="shared" si="366"/>
        <v>0</v>
      </c>
      <c r="M3059" s="25"/>
      <c r="N3059" s="45">
        <v>45937</v>
      </c>
      <c r="O3059" s="54"/>
      <c r="P3059" s="25" t="s">
        <v>173</v>
      </c>
      <c r="Q3059" s="25">
        <v>58156571163</v>
      </c>
      <c r="R3059" s="25"/>
      <c r="S3059" s="3">
        <v>4</v>
      </c>
      <c r="T3059" s="55"/>
      <c r="U3059" s="25" t="s">
        <v>19</v>
      </c>
      <c r="V3059" s="25" t="str">
        <f>VLOOKUP(P3059,'Customer List'!B:C,2,)</f>
        <v>Kolkata</v>
      </c>
      <c r="W3059" s="56" t="s">
        <v>3749</v>
      </c>
      <c r="X3059" s="45"/>
      <c r="Y3059" s="25" t="str">
        <f t="shared" si="367"/>
        <v/>
      </c>
      <c r="Z3059" s="25" t="str">
        <f t="shared" si="368"/>
        <v>Tuesday</v>
      </c>
      <c r="AA3059" s="25" t="str">
        <f t="shared" si="369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hidden="1" x14ac:dyDescent="0.25">
      <c r="A3060" s="25">
        <f t="shared" si="363"/>
        <v>3059</v>
      </c>
      <c r="B3060" s="25" t="s">
        <v>4755</v>
      </c>
      <c r="C3060" s="45">
        <v>45926</v>
      </c>
      <c r="D3060" s="45">
        <v>45936</v>
      </c>
      <c r="E3060" s="8">
        <v>107.1</v>
      </c>
      <c r="F3060" s="8">
        <f t="shared" si="364"/>
        <v>9424.7999999999993</v>
      </c>
      <c r="G3060" s="54">
        <f t="shared" si="365"/>
        <v>9424.7999999999993</v>
      </c>
      <c r="H3060" s="25">
        <v>102615</v>
      </c>
      <c r="I3060" s="25" t="s">
        <v>4553</v>
      </c>
      <c r="J3060" s="25">
        <v>1</v>
      </c>
      <c r="K3060" s="25">
        <v>1</v>
      </c>
      <c r="L3060" s="25">
        <f t="shared" si="366"/>
        <v>0</v>
      </c>
      <c r="M3060" s="25"/>
      <c r="N3060" s="45">
        <v>45937</v>
      </c>
      <c r="O3060" s="54"/>
      <c r="P3060" s="25" t="s">
        <v>173</v>
      </c>
      <c r="Q3060" s="25">
        <v>58156571163</v>
      </c>
      <c r="R3060" s="25"/>
      <c r="S3060" s="3">
        <v>4</v>
      </c>
      <c r="T3060" s="55"/>
      <c r="U3060" s="25" t="s">
        <v>19</v>
      </c>
      <c r="V3060" s="25" t="str">
        <f>VLOOKUP(P3060,'Customer List'!B:C,2,)</f>
        <v>Kolkata</v>
      </c>
      <c r="W3060" s="56" t="s">
        <v>3749</v>
      </c>
      <c r="X3060" s="45"/>
      <c r="Y3060" s="25" t="str">
        <f t="shared" si="367"/>
        <v/>
      </c>
      <c r="Z3060" s="25" t="str">
        <f t="shared" si="368"/>
        <v>Tuesday</v>
      </c>
      <c r="AA3060" s="25" t="str">
        <f t="shared" si="369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hidden="1" x14ac:dyDescent="0.25">
      <c r="A3061" s="25">
        <f t="shared" si="363"/>
        <v>3060</v>
      </c>
      <c r="B3061" s="25" t="s">
        <v>4755</v>
      </c>
      <c r="C3061" s="45">
        <v>45926</v>
      </c>
      <c r="D3061" s="45">
        <v>45936</v>
      </c>
      <c r="E3061" s="8">
        <v>65.8</v>
      </c>
      <c r="F3061" s="8">
        <f t="shared" si="364"/>
        <v>5790.4</v>
      </c>
      <c r="G3061" s="54">
        <f t="shared" si="365"/>
        <v>5790.4</v>
      </c>
      <c r="H3061" s="25">
        <v>103025</v>
      </c>
      <c r="I3061" s="25" t="s">
        <v>4554</v>
      </c>
      <c r="J3061" s="25">
        <v>1</v>
      </c>
      <c r="K3061" s="25">
        <v>1</v>
      </c>
      <c r="L3061" s="25">
        <f t="shared" si="366"/>
        <v>0</v>
      </c>
      <c r="M3061" s="25"/>
      <c r="N3061" s="45">
        <v>45937</v>
      </c>
      <c r="O3061" s="54"/>
      <c r="P3061" s="25" t="s">
        <v>4684</v>
      </c>
      <c r="Q3061" s="25">
        <v>58156568330</v>
      </c>
      <c r="R3061" s="25"/>
      <c r="S3061" s="3">
        <v>4</v>
      </c>
      <c r="T3061" s="55"/>
      <c r="U3061" s="25" t="s">
        <v>19</v>
      </c>
      <c r="V3061" s="25" t="str">
        <f>VLOOKUP(P3061,'Customer List'!B:C,2,)</f>
        <v>Hyderabad</v>
      </c>
      <c r="W3061" s="56" t="s">
        <v>3750</v>
      </c>
      <c r="X3061" s="45"/>
      <c r="Y3061" s="25" t="str">
        <f t="shared" si="367"/>
        <v/>
      </c>
      <c r="Z3061" s="25" t="str">
        <f t="shared" si="368"/>
        <v>Tuesday</v>
      </c>
      <c r="AA3061" s="25" t="str">
        <f t="shared" si="369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hidden="1" x14ac:dyDescent="0.25">
      <c r="A3062" s="25">
        <f t="shared" si="363"/>
        <v>3061</v>
      </c>
      <c r="B3062" s="25" t="s">
        <v>4755</v>
      </c>
      <c r="C3062" s="45">
        <v>45926</v>
      </c>
      <c r="D3062" s="45">
        <v>45936</v>
      </c>
      <c r="E3062" s="8">
        <v>154.69999999999999</v>
      </c>
      <c r="F3062" s="8">
        <f t="shared" si="364"/>
        <v>13613.599999999999</v>
      </c>
      <c r="G3062" s="54">
        <f t="shared" si="365"/>
        <v>13613.599999999999</v>
      </c>
      <c r="H3062" s="25">
        <v>103132</v>
      </c>
      <c r="I3062" s="25" t="s">
        <v>4555</v>
      </c>
      <c r="J3062" s="25">
        <v>1</v>
      </c>
      <c r="K3062" s="25">
        <v>1</v>
      </c>
      <c r="L3062" s="25">
        <f t="shared" si="366"/>
        <v>0</v>
      </c>
      <c r="M3062" s="25"/>
      <c r="N3062" s="45">
        <v>45937</v>
      </c>
      <c r="O3062" s="54"/>
      <c r="P3062" s="25" t="s">
        <v>173</v>
      </c>
      <c r="Q3062" s="25">
        <v>58156571163</v>
      </c>
      <c r="R3062" s="25"/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 t="s">
        <v>3749</v>
      </c>
      <c r="X3062" s="45"/>
      <c r="Y3062" s="25" t="str">
        <f t="shared" si="367"/>
        <v/>
      </c>
      <c r="Z3062" s="25" t="str">
        <f t="shared" si="368"/>
        <v>Tuesday</v>
      </c>
      <c r="AA3062" s="25" t="str">
        <f t="shared" si="369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hidden="1" x14ac:dyDescent="0.25">
      <c r="A3063" s="25">
        <f t="shared" si="363"/>
        <v>3062</v>
      </c>
      <c r="B3063" s="25" t="s">
        <v>4755</v>
      </c>
      <c r="C3063" s="45">
        <v>45926</v>
      </c>
      <c r="D3063" s="45">
        <v>45936</v>
      </c>
      <c r="E3063" s="8">
        <v>326.25</v>
      </c>
      <c r="F3063" s="8">
        <f t="shared" si="364"/>
        <v>28710</v>
      </c>
      <c r="G3063" s="54">
        <f t="shared" si="365"/>
        <v>28710</v>
      </c>
      <c r="H3063" s="25">
        <v>103140</v>
      </c>
      <c r="I3063" s="25" t="s">
        <v>4556</v>
      </c>
      <c r="J3063" s="25">
        <v>1</v>
      </c>
      <c r="K3063" s="25">
        <v>1</v>
      </c>
      <c r="L3063" s="25">
        <f t="shared" si="366"/>
        <v>0</v>
      </c>
      <c r="M3063" s="25"/>
      <c r="N3063" s="45">
        <v>45937</v>
      </c>
      <c r="O3063" s="54"/>
      <c r="P3063" s="25" t="s">
        <v>173</v>
      </c>
      <c r="Q3063" s="25">
        <v>58156571163</v>
      </c>
      <c r="R3063" s="25"/>
      <c r="S3063" s="3">
        <v>4</v>
      </c>
      <c r="T3063" s="55"/>
      <c r="U3063" s="25" t="s">
        <v>19</v>
      </c>
      <c r="V3063" s="25" t="str">
        <f>VLOOKUP(P3063,'Customer List'!B:C,2,)</f>
        <v>Kolkata</v>
      </c>
      <c r="W3063" s="56" t="s">
        <v>3749</v>
      </c>
      <c r="X3063" s="45"/>
      <c r="Y3063" s="25" t="str">
        <f t="shared" si="367"/>
        <v/>
      </c>
      <c r="Z3063" s="25" t="str">
        <f t="shared" si="368"/>
        <v>Tuesday</v>
      </c>
      <c r="AA3063" s="25" t="str">
        <f t="shared" si="369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hidden="1" x14ac:dyDescent="0.25">
      <c r="A3064" s="25">
        <f t="shared" si="363"/>
        <v>3063</v>
      </c>
      <c r="B3064" s="25" t="s">
        <v>4755</v>
      </c>
      <c r="C3064" s="45">
        <v>45926</v>
      </c>
      <c r="D3064" s="45">
        <v>45936</v>
      </c>
      <c r="E3064" s="8">
        <v>231.75</v>
      </c>
      <c r="F3064" s="8">
        <f t="shared" si="364"/>
        <v>20394</v>
      </c>
      <c r="G3064" s="54">
        <f t="shared" si="365"/>
        <v>40788</v>
      </c>
      <c r="H3064" s="25">
        <v>103157</v>
      </c>
      <c r="I3064" s="25" t="s">
        <v>4557</v>
      </c>
      <c r="J3064" s="25">
        <v>2</v>
      </c>
      <c r="K3064" s="25">
        <v>2</v>
      </c>
      <c r="L3064" s="25">
        <f t="shared" si="366"/>
        <v>0</v>
      </c>
      <c r="M3064" s="25"/>
      <c r="N3064" s="45">
        <v>45937</v>
      </c>
      <c r="O3064" s="54"/>
      <c r="P3064" s="25" t="s">
        <v>618</v>
      </c>
      <c r="Q3064" s="25">
        <v>58156578664</v>
      </c>
      <c r="R3064" s="25"/>
      <c r="S3064" s="3">
        <v>4</v>
      </c>
      <c r="T3064" s="55"/>
      <c r="U3064" s="25" t="s">
        <v>19</v>
      </c>
      <c r="V3064" s="25" t="str">
        <f>VLOOKUP(P3064,'Customer List'!B:C,2,)</f>
        <v>Bhuvneshwar</v>
      </c>
      <c r="W3064" s="56"/>
      <c r="X3064" s="45"/>
      <c r="Y3064" s="25" t="str">
        <f t="shared" si="367"/>
        <v/>
      </c>
      <c r="Z3064" s="25" t="str">
        <f t="shared" si="368"/>
        <v>Tuesday</v>
      </c>
      <c r="AA3064" s="25" t="str">
        <f t="shared" si="369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hidden="1" x14ac:dyDescent="0.25">
      <c r="A3065" s="25">
        <f t="shared" si="363"/>
        <v>3064</v>
      </c>
      <c r="B3065" s="25" t="s">
        <v>4755</v>
      </c>
      <c r="C3065" s="45">
        <v>45926</v>
      </c>
      <c r="D3065" s="45">
        <v>45936</v>
      </c>
      <c r="E3065" s="8">
        <v>45.5</v>
      </c>
      <c r="F3065" s="8">
        <f t="shared" si="364"/>
        <v>4004</v>
      </c>
      <c r="G3065" s="54">
        <f t="shared" si="365"/>
        <v>4004</v>
      </c>
      <c r="H3065" s="25">
        <v>104103</v>
      </c>
      <c r="I3065" s="25" t="s">
        <v>4558</v>
      </c>
      <c r="J3065" s="25">
        <v>1</v>
      </c>
      <c r="K3065" s="25">
        <v>1</v>
      </c>
      <c r="L3065" s="25">
        <f t="shared" si="366"/>
        <v>0</v>
      </c>
      <c r="M3065" s="25"/>
      <c r="N3065" s="45">
        <v>45937</v>
      </c>
      <c r="O3065" s="54"/>
      <c r="P3065" s="25" t="s">
        <v>277</v>
      </c>
      <c r="Q3065" s="25">
        <v>58156565795</v>
      </c>
      <c r="R3065" s="25"/>
      <c r="S3065" s="3">
        <v>4</v>
      </c>
      <c r="T3065" s="55"/>
      <c r="U3065" s="25" t="s">
        <v>19</v>
      </c>
      <c r="V3065" s="25" t="str">
        <f>VLOOKUP(P3065,'Customer List'!B:C,2,)</f>
        <v>Pune</v>
      </c>
      <c r="W3065" s="56" t="s">
        <v>3750</v>
      </c>
      <c r="X3065" s="45"/>
      <c r="Y3065" s="25" t="str">
        <f t="shared" si="367"/>
        <v/>
      </c>
      <c r="Z3065" s="25" t="str">
        <f t="shared" si="368"/>
        <v>Tuesday</v>
      </c>
      <c r="AA3065" s="25" t="str">
        <f t="shared" si="369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hidden="1" x14ac:dyDescent="0.25">
      <c r="A3066" s="25">
        <f t="shared" si="363"/>
        <v>3065</v>
      </c>
      <c r="B3066" s="25" t="s">
        <v>4755</v>
      </c>
      <c r="C3066" s="45">
        <v>45926</v>
      </c>
      <c r="D3066" s="45">
        <v>45936</v>
      </c>
      <c r="E3066" s="8">
        <v>212.8</v>
      </c>
      <c r="F3066" s="8">
        <f t="shared" si="364"/>
        <v>18726.400000000001</v>
      </c>
      <c r="G3066" s="54">
        <f t="shared" si="365"/>
        <v>18726.400000000001</v>
      </c>
      <c r="H3066" s="25">
        <v>104106</v>
      </c>
      <c r="I3066" s="25" t="s">
        <v>4559</v>
      </c>
      <c r="J3066" s="25">
        <v>1</v>
      </c>
      <c r="K3066" s="25">
        <v>1</v>
      </c>
      <c r="L3066" s="25">
        <f t="shared" si="366"/>
        <v>0</v>
      </c>
      <c r="M3066" s="25"/>
      <c r="N3066" s="45">
        <v>45937</v>
      </c>
      <c r="O3066" s="54"/>
      <c r="P3066" s="25" t="s">
        <v>277</v>
      </c>
      <c r="Q3066" s="25">
        <v>58156565795</v>
      </c>
      <c r="R3066" s="25"/>
      <c r="S3066" s="3">
        <v>4</v>
      </c>
      <c r="T3066" s="55"/>
      <c r="U3066" s="25" t="s">
        <v>19</v>
      </c>
      <c r="V3066" s="25" t="str">
        <f>VLOOKUP(P3066,'Customer List'!B:C,2,)</f>
        <v>Pune</v>
      </c>
      <c r="W3066" s="56" t="s">
        <v>3750</v>
      </c>
      <c r="X3066" s="45"/>
      <c r="Y3066" s="25" t="str">
        <f t="shared" si="367"/>
        <v/>
      </c>
      <c r="Z3066" s="25" t="str">
        <f t="shared" si="368"/>
        <v>Tuesday</v>
      </c>
      <c r="AA3066" s="25" t="str">
        <f t="shared" si="369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hidden="1" x14ac:dyDescent="0.25">
      <c r="A3067" s="25">
        <f t="shared" si="363"/>
        <v>3066</v>
      </c>
      <c r="B3067" s="25" t="s">
        <v>4755</v>
      </c>
      <c r="C3067" s="45">
        <v>45926</v>
      </c>
      <c r="D3067" s="45">
        <v>45936</v>
      </c>
      <c r="E3067" s="8">
        <v>201.6</v>
      </c>
      <c r="F3067" s="8">
        <f t="shared" si="364"/>
        <v>17740.8</v>
      </c>
      <c r="G3067" s="54">
        <f t="shared" si="365"/>
        <v>17740.8</v>
      </c>
      <c r="H3067" s="25">
        <v>105322</v>
      </c>
      <c r="I3067" s="25" t="s">
        <v>4560</v>
      </c>
      <c r="J3067" s="25">
        <v>1</v>
      </c>
      <c r="K3067" s="25">
        <v>1</v>
      </c>
      <c r="L3067" s="25">
        <f t="shared" si="366"/>
        <v>0</v>
      </c>
      <c r="M3067" s="25"/>
      <c r="N3067" s="45">
        <v>45937</v>
      </c>
      <c r="O3067" s="54"/>
      <c r="P3067" s="25" t="s">
        <v>173</v>
      </c>
      <c r="Q3067" s="25">
        <v>58156571163</v>
      </c>
      <c r="R3067" s="25"/>
      <c r="S3067" s="3">
        <v>4</v>
      </c>
      <c r="T3067" s="55"/>
      <c r="U3067" s="25" t="s">
        <v>19</v>
      </c>
      <c r="V3067" s="25" t="str">
        <f>VLOOKUP(P3067,'Customer List'!B:C,2,)</f>
        <v>Kolkata</v>
      </c>
      <c r="W3067" s="56" t="s">
        <v>3749</v>
      </c>
      <c r="X3067" s="45"/>
      <c r="Y3067" s="25" t="str">
        <f t="shared" si="367"/>
        <v/>
      </c>
      <c r="Z3067" s="25" t="str">
        <f t="shared" si="368"/>
        <v>Tuesday</v>
      </c>
      <c r="AA3067" s="25" t="str">
        <f t="shared" si="369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363"/>
        <v>3067</v>
      </c>
      <c r="B3068" s="25" t="s">
        <v>4755</v>
      </c>
      <c r="C3068" s="45">
        <v>45926</v>
      </c>
      <c r="D3068" s="45">
        <v>45936</v>
      </c>
      <c r="E3068" s="8">
        <v>186.9</v>
      </c>
      <c r="F3068" s="8">
        <f t="shared" si="364"/>
        <v>16447.2</v>
      </c>
      <c r="G3068" s="54">
        <f t="shared" si="365"/>
        <v>16447.2</v>
      </c>
      <c r="H3068" s="25">
        <v>106610</v>
      </c>
      <c r="I3068" s="25" t="s">
        <v>4561</v>
      </c>
      <c r="J3068" s="25">
        <v>1</v>
      </c>
      <c r="K3068" s="25">
        <v>1</v>
      </c>
      <c r="L3068" s="25">
        <f t="shared" si="366"/>
        <v>0</v>
      </c>
      <c r="M3068" s="25"/>
      <c r="N3068" s="45">
        <v>45938</v>
      </c>
      <c r="O3068" s="54"/>
      <c r="P3068" s="25" t="s">
        <v>1140</v>
      </c>
      <c r="Q3068" s="25" t="s">
        <v>637</v>
      </c>
      <c r="R3068" s="25" t="s">
        <v>725</v>
      </c>
      <c r="S3068" s="3">
        <v>4</v>
      </c>
      <c r="T3068" s="55"/>
      <c r="U3068" s="25" t="s">
        <v>19</v>
      </c>
      <c r="V3068" s="25" t="str">
        <f>VLOOKUP(P3068,'Customer List'!B:C,2,)</f>
        <v>Delhi</v>
      </c>
      <c r="W3068" s="56"/>
      <c r="X3068" s="45"/>
      <c r="Y3068" s="25" t="str">
        <f t="shared" si="367"/>
        <v/>
      </c>
      <c r="Z3068" s="25" t="str">
        <f t="shared" si="368"/>
        <v>Wednesday</v>
      </c>
      <c r="AA3068" s="25" t="str">
        <f t="shared" si="369"/>
        <v/>
      </c>
      <c r="AB3068" s="25" t="str">
        <f>VLOOKUP(U3068,'Currency Sheet'!A:C,3,)</f>
        <v>DOLLAR</v>
      </c>
      <c r="AC3068" s="67" t="str">
        <f>VLOOKUP(P3068,'Customer List'!B:D,3,)</f>
        <v>Local</v>
      </c>
    </row>
    <row r="3069" spans="1:29" hidden="1" x14ac:dyDescent="0.25">
      <c r="A3069" s="25">
        <f t="shared" si="363"/>
        <v>3068</v>
      </c>
      <c r="B3069" s="25" t="s">
        <v>4755</v>
      </c>
      <c r="C3069" s="45">
        <v>45926</v>
      </c>
      <c r="D3069" s="45">
        <v>45936</v>
      </c>
      <c r="E3069" s="8">
        <v>85.4</v>
      </c>
      <c r="F3069" s="8">
        <f t="shared" si="364"/>
        <v>7515.2000000000007</v>
      </c>
      <c r="G3069" s="54">
        <f t="shared" si="365"/>
        <v>7515.2000000000007</v>
      </c>
      <c r="H3069" s="25">
        <v>108907</v>
      </c>
      <c r="I3069" s="25" t="s">
        <v>4562</v>
      </c>
      <c r="J3069" s="25">
        <v>1</v>
      </c>
      <c r="K3069" s="25">
        <v>1</v>
      </c>
      <c r="L3069" s="25">
        <f t="shared" si="366"/>
        <v>0</v>
      </c>
      <c r="M3069" s="25"/>
      <c r="N3069" s="45">
        <v>45937</v>
      </c>
      <c r="O3069" s="54"/>
      <c r="P3069" s="25" t="s">
        <v>173</v>
      </c>
      <c r="Q3069" s="25">
        <v>58156571163</v>
      </c>
      <c r="R3069" s="25"/>
      <c r="S3069" s="3">
        <v>4</v>
      </c>
      <c r="T3069" s="55"/>
      <c r="U3069" s="25" t="s">
        <v>19</v>
      </c>
      <c r="V3069" s="25" t="str">
        <f>VLOOKUP(P3069,'Customer List'!B:C,2,)</f>
        <v>Kolkata</v>
      </c>
      <c r="W3069" s="56" t="s">
        <v>3749</v>
      </c>
      <c r="X3069" s="45"/>
      <c r="Y3069" s="25" t="str">
        <f t="shared" si="367"/>
        <v/>
      </c>
      <c r="Z3069" s="25" t="str">
        <f t="shared" si="368"/>
        <v>Tuesday</v>
      </c>
      <c r="AA3069" s="25" t="str">
        <f t="shared" si="369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hidden="1" x14ac:dyDescent="0.25">
      <c r="A3070" s="25">
        <f t="shared" si="363"/>
        <v>3069</v>
      </c>
      <c r="B3070" s="25" t="s">
        <v>4755</v>
      </c>
      <c r="C3070" s="45">
        <v>45926</v>
      </c>
      <c r="D3070" s="45">
        <v>45936</v>
      </c>
      <c r="E3070" s="8">
        <v>51.1</v>
      </c>
      <c r="F3070" s="8">
        <f t="shared" si="364"/>
        <v>4496.8</v>
      </c>
      <c r="G3070" s="54">
        <f t="shared" si="365"/>
        <v>4496.8</v>
      </c>
      <c r="H3070" s="25">
        <v>109207</v>
      </c>
      <c r="I3070" s="25" t="s">
        <v>4563</v>
      </c>
      <c r="J3070" s="25">
        <v>1</v>
      </c>
      <c r="K3070" s="25">
        <v>1</v>
      </c>
      <c r="L3070" s="25">
        <f t="shared" si="366"/>
        <v>0</v>
      </c>
      <c r="M3070" s="25"/>
      <c r="N3070" s="45">
        <v>45937</v>
      </c>
      <c r="O3070" s="54"/>
      <c r="P3070" s="25" t="s">
        <v>173</v>
      </c>
      <c r="Q3070" s="25">
        <v>58156571163</v>
      </c>
      <c r="R3070" s="25"/>
      <c r="S3070" s="3">
        <v>4</v>
      </c>
      <c r="T3070" s="55"/>
      <c r="U3070" s="25" t="s">
        <v>19</v>
      </c>
      <c r="V3070" s="25" t="str">
        <f>VLOOKUP(P3070,'Customer List'!B:C,2,)</f>
        <v>Kolkata</v>
      </c>
      <c r="W3070" s="56" t="s">
        <v>3749</v>
      </c>
      <c r="X3070" s="45"/>
      <c r="Y3070" s="25" t="str">
        <f t="shared" si="367"/>
        <v/>
      </c>
      <c r="Z3070" s="25" t="str">
        <f t="shared" si="368"/>
        <v>Tuesday</v>
      </c>
      <c r="AA3070" s="25" t="str">
        <f t="shared" si="369"/>
        <v/>
      </c>
      <c r="AB3070" s="25" t="str">
        <f>VLOOKUP(U3070,'Currency Sheet'!A:C,3,)</f>
        <v>DOLLAR</v>
      </c>
      <c r="AC3070" s="67" t="str">
        <f>VLOOKUP(P3070,'Customer List'!B:D,3,)</f>
        <v>OutStation</v>
      </c>
    </row>
    <row r="3071" spans="1:29" hidden="1" x14ac:dyDescent="0.25">
      <c r="A3071" s="25">
        <f t="shared" si="363"/>
        <v>3070</v>
      </c>
      <c r="B3071" s="25" t="s">
        <v>4755</v>
      </c>
      <c r="C3071" s="45">
        <v>45926</v>
      </c>
      <c r="D3071" s="45">
        <v>45936</v>
      </c>
      <c r="E3071" s="8">
        <v>214.5</v>
      </c>
      <c r="F3071" s="8">
        <f t="shared" si="364"/>
        <v>18876</v>
      </c>
      <c r="G3071" s="54">
        <f t="shared" si="365"/>
        <v>18876</v>
      </c>
      <c r="H3071" s="25">
        <v>115555</v>
      </c>
      <c r="I3071" s="25" t="s">
        <v>4564</v>
      </c>
      <c r="J3071" s="25">
        <v>1</v>
      </c>
      <c r="K3071" s="25">
        <v>1</v>
      </c>
      <c r="L3071" s="25">
        <f t="shared" si="366"/>
        <v>0</v>
      </c>
      <c r="M3071" s="25"/>
      <c r="N3071" s="45">
        <v>45937</v>
      </c>
      <c r="O3071" s="54"/>
      <c r="P3071" s="25" t="s">
        <v>618</v>
      </c>
      <c r="Q3071" s="25">
        <v>58156578664</v>
      </c>
      <c r="R3071" s="25"/>
      <c r="S3071" s="3">
        <v>4</v>
      </c>
      <c r="T3071" s="55"/>
      <c r="U3071" s="25" t="s">
        <v>19</v>
      </c>
      <c r="V3071" s="25" t="str">
        <f>VLOOKUP(P3071,'Customer List'!B:C,2,)</f>
        <v>Bhuvneshwar</v>
      </c>
      <c r="W3071" s="56"/>
      <c r="X3071" s="45"/>
      <c r="Y3071" s="25" t="str">
        <f t="shared" si="367"/>
        <v/>
      </c>
      <c r="Z3071" s="25" t="str">
        <f t="shared" si="368"/>
        <v>Tuesday</v>
      </c>
      <c r="AA3071" s="25" t="str">
        <f t="shared" si="369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hidden="1" x14ac:dyDescent="0.25">
      <c r="A3072" s="25">
        <f t="shared" si="363"/>
        <v>3071</v>
      </c>
      <c r="B3072" s="25" t="s">
        <v>4755</v>
      </c>
      <c r="C3072" s="45">
        <v>45926</v>
      </c>
      <c r="D3072" s="45">
        <v>45936</v>
      </c>
      <c r="E3072" s="8">
        <v>219</v>
      </c>
      <c r="F3072" s="8">
        <f t="shared" si="364"/>
        <v>19272</v>
      </c>
      <c r="G3072" s="54">
        <f t="shared" si="365"/>
        <v>19272</v>
      </c>
      <c r="H3072" s="25">
        <v>117339</v>
      </c>
      <c r="I3072" s="25" t="s">
        <v>4565</v>
      </c>
      <c r="J3072" s="25">
        <v>1</v>
      </c>
      <c r="K3072" s="25">
        <v>1</v>
      </c>
      <c r="L3072" s="25">
        <f t="shared" si="366"/>
        <v>0</v>
      </c>
      <c r="M3072" s="25"/>
      <c r="N3072" s="45">
        <v>45937</v>
      </c>
      <c r="O3072" s="54"/>
      <c r="P3072" s="25" t="s">
        <v>618</v>
      </c>
      <c r="Q3072" s="25">
        <v>58156578664</v>
      </c>
      <c r="R3072" s="25"/>
      <c r="S3072" s="3">
        <v>4</v>
      </c>
      <c r="T3072" s="55"/>
      <c r="U3072" s="25" t="s">
        <v>19</v>
      </c>
      <c r="V3072" s="25" t="str">
        <f>VLOOKUP(P3072,'Customer List'!B:C,2,)</f>
        <v>Bhuvneshwar</v>
      </c>
      <c r="W3072" s="56"/>
      <c r="X3072" s="45"/>
      <c r="Y3072" s="25" t="str">
        <f t="shared" si="367"/>
        <v/>
      </c>
      <c r="Z3072" s="25" t="str">
        <f t="shared" si="368"/>
        <v>Tuesday</v>
      </c>
      <c r="AA3072" s="25" t="str">
        <f t="shared" si="369"/>
        <v/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hidden="1" x14ac:dyDescent="0.25">
      <c r="A3073" s="25">
        <f t="shared" si="363"/>
        <v>3072</v>
      </c>
      <c r="B3073" s="25" t="s">
        <v>4755</v>
      </c>
      <c r="C3073" s="45">
        <v>45926</v>
      </c>
      <c r="D3073" s="45">
        <v>45936</v>
      </c>
      <c r="E3073" s="8">
        <v>285.60000000000002</v>
      </c>
      <c r="F3073" s="8">
        <f t="shared" si="364"/>
        <v>25132.800000000003</v>
      </c>
      <c r="G3073" s="54">
        <f t="shared" si="365"/>
        <v>25132.800000000003</v>
      </c>
      <c r="H3073" s="25">
        <v>119806</v>
      </c>
      <c r="I3073" s="25" t="s">
        <v>4566</v>
      </c>
      <c r="J3073" s="25">
        <v>1</v>
      </c>
      <c r="K3073" s="25">
        <v>1</v>
      </c>
      <c r="L3073" s="25">
        <f t="shared" si="366"/>
        <v>0</v>
      </c>
      <c r="M3073" s="25"/>
      <c r="N3073" s="45">
        <v>45937</v>
      </c>
      <c r="O3073" s="54"/>
      <c r="P3073" s="25" t="s">
        <v>277</v>
      </c>
      <c r="Q3073" s="25">
        <v>58156565795</v>
      </c>
      <c r="R3073" s="25"/>
      <c r="S3073" s="3">
        <v>4</v>
      </c>
      <c r="T3073" s="55"/>
      <c r="U3073" s="25" t="s">
        <v>19</v>
      </c>
      <c r="V3073" s="25" t="str">
        <f>VLOOKUP(P3073,'Customer List'!B:C,2,)</f>
        <v>Pune</v>
      </c>
      <c r="W3073" s="56" t="s">
        <v>3750</v>
      </c>
      <c r="X3073" s="45"/>
      <c r="Y3073" s="25" t="str">
        <f t="shared" si="367"/>
        <v/>
      </c>
      <c r="Z3073" s="25" t="str">
        <f t="shared" si="368"/>
        <v>Tuesday</v>
      </c>
      <c r="AA3073" s="25" t="str">
        <f t="shared" si="369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hidden="1" x14ac:dyDescent="0.25">
      <c r="A3074" s="25">
        <f t="shared" si="363"/>
        <v>3073</v>
      </c>
      <c r="B3074" s="25" t="s">
        <v>4755</v>
      </c>
      <c r="C3074" s="45">
        <v>45926</v>
      </c>
      <c r="D3074" s="45">
        <v>45936</v>
      </c>
      <c r="E3074" s="8">
        <v>98.7</v>
      </c>
      <c r="F3074" s="8">
        <f t="shared" si="364"/>
        <v>8685.6</v>
      </c>
      <c r="G3074" s="54">
        <f t="shared" si="365"/>
        <v>8685.6</v>
      </c>
      <c r="H3074" s="25">
        <v>123110</v>
      </c>
      <c r="I3074" s="25" t="s">
        <v>4567</v>
      </c>
      <c r="J3074" s="25">
        <v>1</v>
      </c>
      <c r="K3074" s="25">
        <v>1</v>
      </c>
      <c r="L3074" s="25">
        <f t="shared" si="366"/>
        <v>0</v>
      </c>
      <c r="M3074" s="25"/>
      <c r="N3074" s="45">
        <v>45937</v>
      </c>
      <c r="O3074" s="54"/>
      <c r="P3074" s="25" t="s">
        <v>618</v>
      </c>
      <c r="Q3074" s="25">
        <v>58156578664</v>
      </c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/>
      <c r="Y3074" s="25" t="str">
        <f t="shared" si="367"/>
        <v/>
      </c>
      <c r="Z3074" s="25" t="str">
        <f t="shared" si="368"/>
        <v>Tuesday</v>
      </c>
      <c r="AA3074" s="25" t="str">
        <f t="shared" si="369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hidden="1" x14ac:dyDescent="0.25">
      <c r="A3075" s="25">
        <f t="shared" si="363"/>
        <v>3074</v>
      </c>
      <c r="B3075" s="25" t="s">
        <v>4755</v>
      </c>
      <c r="C3075" s="45">
        <v>45926</v>
      </c>
      <c r="D3075" s="45">
        <v>45936</v>
      </c>
      <c r="E3075" s="8">
        <v>100.1</v>
      </c>
      <c r="F3075" s="8">
        <f t="shared" si="364"/>
        <v>8808.7999999999993</v>
      </c>
      <c r="G3075" s="54">
        <f t="shared" si="365"/>
        <v>8808.7999999999993</v>
      </c>
      <c r="H3075" s="25">
        <v>123116</v>
      </c>
      <c r="I3075" s="25" t="s">
        <v>4568</v>
      </c>
      <c r="J3075" s="25">
        <v>1</v>
      </c>
      <c r="K3075" s="25">
        <v>1</v>
      </c>
      <c r="L3075" s="25">
        <f t="shared" si="366"/>
        <v>0</v>
      </c>
      <c r="M3075" s="25"/>
      <c r="N3075" s="45">
        <v>45937</v>
      </c>
      <c r="O3075" s="54"/>
      <c r="P3075" s="25" t="s">
        <v>622</v>
      </c>
      <c r="Q3075" s="25">
        <v>58156569730</v>
      </c>
      <c r="R3075" s="25"/>
      <c r="S3075" s="3">
        <v>4</v>
      </c>
      <c r="T3075" s="55"/>
      <c r="U3075" s="25" t="s">
        <v>19</v>
      </c>
      <c r="V3075" s="25" t="str">
        <f>VLOOKUP(P3075,'Customer List'!B:C,2,)</f>
        <v>Hyderabad</v>
      </c>
      <c r="W3075" s="56" t="s">
        <v>3750</v>
      </c>
      <c r="X3075" s="45"/>
      <c r="Y3075" s="25" t="str">
        <f t="shared" si="367"/>
        <v/>
      </c>
      <c r="Z3075" s="25" t="str">
        <f t="shared" si="368"/>
        <v>Tuesday</v>
      </c>
      <c r="AA3075" s="25" t="str">
        <f t="shared" si="369"/>
        <v/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hidden="1" x14ac:dyDescent="0.25">
      <c r="A3076" s="25">
        <f t="shared" si="363"/>
        <v>3075</v>
      </c>
      <c r="B3076" s="25" t="s">
        <v>4755</v>
      </c>
      <c r="C3076" s="45">
        <v>45926</v>
      </c>
      <c r="D3076" s="45">
        <v>45936</v>
      </c>
      <c r="E3076" s="8">
        <v>250.6</v>
      </c>
      <c r="F3076" s="8">
        <f t="shared" si="364"/>
        <v>22052.799999999999</v>
      </c>
      <c r="G3076" s="54">
        <f t="shared" si="365"/>
        <v>22052.799999999999</v>
      </c>
      <c r="H3076" s="25">
        <v>123128</v>
      </c>
      <c r="I3076" s="25" t="s">
        <v>4569</v>
      </c>
      <c r="J3076" s="25">
        <v>1</v>
      </c>
      <c r="K3076" s="25">
        <v>1</v>
      </c>
      <c r="L3076" s="25">
        <f t="shared" si="366"/>
        <v>0</v>
      </c>
      <c r="M3076" s="25"/>
      <c r="N3076" s="45">
        <v>45937</v>
      </c>
      <c r="O3076" s="54"/>
      <c r="P3076" s="25" t="s">
        <v>173</v>
      </c>
      <c r="Q3076" s="25">
        <v>58156571163</v>
      </c>
      <c r="R3076" s="25"/>
      <c r="S3076" s="3">
        <v>4</v>
      </c>
      <c r="T3076" s="55"/>
      <c r="U3076" s="25" t="s">
        <v>19</v>
      </c>
      <c r="V3076" s="25" t="str">
        <f>VLOOKUP(P3076,'Customer List'!B:C,2,)</f>
        <v>Kolkata</v>
      </c>
      <c r="W3076" s="56" t="s">
        <v>3749</v>
      </c>
      <c r="X3076" s="45"/>
      <c r="Y3076" s="25" t="str">
        <f t="shared" si="367"/>
        <v/>
      </c>
      <c r="Z3076" s="25" t="str">
        <f t="shared" si="368"/>
        <v>Tuesday</v>
      </c>
      <c r="AA3076" s="25" t="str">
        <f t="shared" si="369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hidden="1" x14ac:dyDescent="0.25">
      <c r="A3077" s="25">
        <f t="shared" si="363"/>
        <v>3076</v>
      </c>
      <c r="B3077" s="25" t="s">
        <v>4755</v>
      </c>
      <c r="C3077" s="45">
        <v>45926</v>
      </c>
      <c r="D3077" s="45">
        <v>45936</v>
      </c>
      <c r="E3077" s="8">
        <v>185.5</v>
      </c>
      <c r="F3077" s="8">
        <f t="shared" si="364"/>
        <v>16324</v>
      </c>
      <c r="G3077" s="54">
        <f t="shared" si="365"/>
        <v>16324</v>
      </c>
      <c r="H3077" s="25">
        <v>125226</v>
      </c>
      <c r="I3077" s="25" t="s">
        <v>4570</v>
      </c>
      <c r="J3077" s="25">
        <v>1</v>
      </c>
      <c r="K3077" s="25">
        <v>1</v>
      </c>
      <c r="L3077" s="25">
        <f t="shared" si="366"/>
        <v>0</v>
      </c>
      <c r="M3077" s="25"/>
      <c r="N3077" s="45">
        <v>45937</v>
      </c>
      <c r="O3077" s="54"/>
      <c r="P3077" s="25" t="s">
        <v>618</v>
      </c>
      <c r="Q3077" s="25">
        <v>58156578664</v>
      </c>
      <c r="R3077" s="25"/>
      <c r="S3077" s="3">
        <v>4</v>
      </c>
      <c r="T3077" s="55"/>
      <c r="U3077" s="25" t="s">
        <v>19</v>
      </c>
      <c r="V3077" s="25" t="str">
        <f>VLOOKUP(P3077,'Customer List'!B:C,2,)</f>
        <v>Bhuvneshwar</v>
      </c>
      <c r="W3077" s="56"/>
      <c r="X3077" s="45"/>
      <c r="Y3077" s="25" t="str">
        <f t="shared" si="367"/>
        <v/>
      </c>
      <c r="Z3077" s="25" t="str">
        <f t="shared" si="368"/>
        <v>Tuesday</v>
      </c>
      <c r="AA3077" s="25" t="str">
        <f t="shared" si="369"/>
        <v/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hidden="1" x14ac:dyDescent="0.25">
      <c r="A3078" s="25">
        <f t="shared" si="363"/>
        <v>3077</v>
      </c>
      <c r="B3078" s="25" t="s">
        <v>4755</v>
      </c>
      <c r="C3078" s="45">
        <v>45926</v>
      </c>
      <c r="D3078" s="45">
        <v>45936</v>
      </c>
      <c r="E3078" s="8">
        <v>217.7</v>
      </c>
      <c r="F3078" s="8">
        <f t="shared" si="364"/>
        <v>19157.599999999999</v>
      </c>
      <c r="G3078" s="54">
        <f t="shared" si="365"/>
        <v>19157.599999999999</v>
      </c>
      <c r="H3078" s="25">
        <v>126622</v>
      </c>
      <c r="I3078" s="25" t="s">
        <v>4571</v>
      </c>
      <c r="J3078" s="25">
        <v>1</v>
      </c>
      <c r="K3078" s="25">
        <v>1</v>
      </c>
      <c r="L3078" s="25">
        <f t="shared" si="366"/>
        <v>0</v>
      </c>
      <c r="M3078" s="25"/>
      <c r="N3078" s="45">
        <v>45937</v>
      </c>
      <c r="O3078" s="54"/>
      <c r="P3078" s="25" t="s">
        <v>618</v>
      </c>
      <c r="Q3078" s="25">
        <v>58156578664</v>
      </c>
      <c r="R3078" s="25"/>
      <c r="S3078" s="3">
        <v>4</v>
      </c>
      <c r="T3078" s="55"/>
      <c r="U3078" s="25" t="s">
        <v>19</v>
      </c>
      <c r="V3078" s="25" t="str">
        <f>VLOOKUP(P3078,'Customer List'!B:C,2,)</f>
        <v>Bhuvneshwar</v>
      </c>
      <c r="W3078" s="56"/>
      <c r="X3078" s="45"/>
      <c r="Y3078" s="25" t="str">
        <f t="shared" si="367"/>
        <v/>
      </c>
      <c r="Z3078" s="25" t="str">
        <f t="shared" si="368"/>
        <v>Tuesday</v>
      </c>
      <c r="AA3078" s="25" t="str">
        <f t="shared" si="369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hidden="1" x14ac:dyDescent="0.25">
      <c r="A3079" s="25">
        <f t="shared" si="363"/>
        <v>3078</v>
      </c>
      <c r="B3079" s="25" t="s">
        <v>4755</v>
      </c>
      <c r="C3079" s="45">
        <v>45926</v>
      </c>
      <c r="D3079" s="45">
        <v>45936</v>
      </c>
      <c r="E3079" s="8">
        <v>219</v>
      </c>
      <c r="F3079" s="8">
        <f t="shared" si="364"/>
        <v>19272</v>
      </c>
      <c r="G3079" s="54">
        <f t="shared" si="365"/>
        <v>19272</v>
      </c>
      <c r="H3079" s="25">
        <v>126633</v>
      </c>
      <c r="I3079" s="25" t="s">
        <v>4572</v>
      </c>
      <c r="J3079" s="25">
        <v>1</v>
      </c>
      <c r="K3079" s="25">
        <v>1</v>
      </c>
      <c r="L3079" s="25">
        <f t="shared" si="366"/>
        <v>0</v>
      </c>
      <c r="M3079" s="25"/>
      <c r="N3079" s="45">
        <v>45937</v>
      </c>
      <c r="O3079" s="54"/>
      <c r="P3079" s="25" t="s">
        <v>173</v>
      </c>
      <c r="Q3079" s="25">
        <v>58156571163</v>
      </c>
      <c r="R3079" s="25"/>
      <c r="S3079" s="3">
        <v>4</v>
      </c>
      <c r="T3079" s="55"/>
      <c r="U3079" s="25" t="s">
        <v>19</v>
      </c>
      <c r="V3079" s="25" t="str">
        <f>VLOOKUP(P3079,'Customer List'!B:C,2,)</f>
        <v>Kolkata</v>
      </c>
      <c r="W3079" s="56" t="s">
        <v>3749</v>
      </c>
      <c r="X3079" s="45"/>
      <c r="Y3079" s="25" t="str">
        <f t="shared" si="367"/>
        <v/>
      </c>
      <c r="Z3079" s="25" t="str">
        <f t="shared" si="368"/>
        <v>Tuesday</v>
      </c>
      <c r="AA3079" s="25" t="str">
        <f t="shared" si="369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hidden="1" x14ac:dyDescent="0.25">
      <c r="A3080" s="25">
        <f t="shared" si="363"/>
        <v>3079</v>
      </c>
      <c r="B3080" s="25" t="s">
        <v>4755</v>
      </c>
      <c r="C3080" s="45">
        <v>45926</v>
      </c>
      <c r="D3080" s="45">
        <v>45936</v>
      </c>
      <c r="E3080" s="8">
        <v>198.1</v>
      </c>
      <c r="F3080" s="8">
        <f t="shared" si="364"/>
        <v>17432.8</v>
      </c>
      <c r="G3080" s="54">
        <f t="shared" si="365"/>
        <v>17432.8</v>
      </c>
      <c r="H3080" s="25">
        <v>127608</v>
      </c>
      <c r="I3080" s="25" t="s">
        <v>4573</v>
      </c>
      <c r="J3080" s="25">
        <v>1</v>
      </c>
      <c r="K3080" s="25">
        <v>1</v>
      </c>
      <c r="L3080" s="25">
        <f t="shared" si="366"/>
        <v>0</v>
      </c>
      <c r="M3080" s="25"/>
      <c r="N3080" s="45">
        <v>45937</v>
      </c>
      <c r="O3080" s="54"/>
      <c r="P3080" s="25" t="s">
        <v>173</v>
      </c>
      <c r="Q3080" s="25">
        <v>58156571163</v>
      </c>
      <c r="R3080" s="25"/>
      <c r="S3080" s="3">
        <v>4</v>
      </c>
      <c r="T3080" s="55"/>
      <c r="U3080" s="25" t="s">
        <v>19</v>
      </c>
      <c r="V3080" s="25" t="str">
        <f>VLOOKUP(P3080,'Customer List'!B:C,2,)</f>
        <v>Kolkata</v>
      </c>
      <c r="W3080" s="56" t="s">
        <v>3749</v>
      </c>
      <c r="X3080" s="45"/>
      <c r="Y3080" s="25" t="str">
        <f t="shared" si="367"/>
        <v/>
      </c>
      <c r="Z3080" s="25" t="str">
        <f t="shared" si="368"/>
        <v>Tuesday</v>
      </c>
      <c r="AA3080" s="25" t="str">
        <f t="shared" si="369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hidden="1" x14ac:dyDescent="0.25">
      <c r="A3081" s="25">
        <f t="shared" si="363"/>
        <v>3080</v>
      </c>
      <c r="B3081" s="25" t="s">
        <v>4755</v>
      </c>
      <c r="C3081" s="45">
        <v>45926</v>
      </c>
      <c r="D3081" s="45">
        <v>45936</v>
      </c>
      <c r="E3081" s="8">
        <v>212.1</v>
      </c>
      <c r="F3081" s="8">
        <f t="shared" si="364"/>
        <v>18664.8</v>
      </c>
      <c r="G3081" s="54">
        <f t="shared" si="365"/>
        <v>18664.8</v>
      </c>
      <c r="H3081" s="25">
        <v>127618</v>
      </c>
      <c r="I3081" s="25" t="s">
        <v>4574</v>
      </c>
      <c r="J3081" s="25">
        <v>1</v>
      </c>
      <c r="K3081" s="25">
        <v>1</v>
      </c>
      <c r="L3081" s="25">
        <f t="shared" si="366"/>
        <v>0</v>
      </c>
      <c r="M3081" s="25"/>
      <c r="N3081" s="45">
        <v>45937</v>
      </c>
      <c r="O3081" s="54"/>
      <c r="P3081" s="25" t="s">
        <v>618</v>
      </c>
      <c r="Q3081" s="25">
        <v>58156578664</v>
      </c>
      <c r="R3081" s="25"/>
      <c r="S3081" s="3">
        <v>4</v>
      </c>
      <c r="T3081" s="55"/>
      <c r="U3081" s="25" t="s">
        <v>19</v>
      </c>
      <c r="V3081" s="25" t="str">
        <f>VLOOKUP(P3081,'Customer List'!B:C,2,)</f>
        <v>Bhuvneshwar</v>
      </c>
      <c r="W3081" s="56"/>
      <c r="X3081" s="45"/>
      <c r="Y3081" s="25" t="str">
        <f t="shared" si="367"/>
        <v/>
      </c>
      <c r="Z3081" s="25" t="str">
        <f t="shared" si="368"/>
        <v>Tuesday</v>
      </c>
      <c r="AA3081" s="25" t="str">
        <f t="shared" si="369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hidden="1" x14ac:dyDescent="0.25">
      <c r="A3082" s="25">
        <f t="shared" si="363"/>
        <v>3081</v>
      </c>
      <c r="B3082" s="25" t="s">
        <v>4755</v>
      </c>
      <c r="C3082" s="45">
        <v>45926</v>
      </c>
      <c r="D3082" s="45">
        <v>45936</v>
      </c>
      <c r="E3082" s="8">
        <v>217.7</v>
      </c>
      <c r="F3082" s="8">
        <f t="shared" si="364"/>
        <v>19157.599999999999</v>
      </c>
      <c r="G3082" s="54">
        <f t="shared" si="365"/>
        <v>19157.599999999999</v>
      </c>
      <c r="H3082" s="25">
        <v>128026</v>
      </c>
      <c r="I3082" s="25" t="s">
        <v>4575</v>
      </c>
      <c r="J3082" s="25">
        <v>1</v>
      </c>
      <c r="K3082" s="25">
        <v>1</v>
      </c>
      <c r="L3082" s="25">
        <f t="shared" si="366"/>
        <v>0</v>
      </c>
      <c r="M3082" s="25"/>
      <c r="N3082" s="45">
        <v>45937</v>
      </c>
      <c r="O3082" s="54"/>
      <c r="P3082" s="25" t="s">
        <v>618</v>
      </c>
      <c r="Q3082" s="25">
        <v>58156578664</v>
      </c>
      <c r="R3082" s="25"/>
      <c r="S3082" s="3">
        <v>4</v>
      </c>
      <c r="T3082" s="55"/>
      <c r="U3082" s="25" t="s">
        <v>19</v>
      </c>
      <c r="V3082" s="25" t="str">
        <f>VLOOKUP(P3082,'Customer List'!B:C,2,)</f>
        <v>Bhuvneshwar</v>
      </c>
      <c r="W3082" s="56"/>
      <c r="X3082" s="45"/>
      <c r="Y3082" s="25" t="str">
        <f t="shared" si="367"/>
        <v/>
      </c>
      <c r="Z3082" s="25" t="str">
        <f t="shared" si="368"/>
        <v>Tuesday</v>
      </c>
      <c r="AA3082" s="25" t="str">
        <f t="shared" si="369"/>
        <v/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hidden="1" x14ac:dyDescent="0.25">
      <c r="A3083" s="25">
        <f t="shared" si="363"/>
        <v>3082</v>
      </c>
      <c r="B3083" s="25" t="s">
        <v>4755</v>
      </c>
      <c r="C3083" s="45">
        <v>45926</v>
      </c>
      <c r="D3083" s="45">
        <v>45936</v>
      </c>
      <c r="E3083" s="8">
        <v>123.2</v>
      </c>
      <c r="F3083" s="8">
        <f t="shared" si="364"/>
        <v>10841.6</v>
      </c>
      <c r="G3083" s="54">
        <f t="shared" si="365"/>
        <v>10841.6</v>
      </c>
      <c r="H3083" s="25">
        <v>128811</v>
      </c>
      <c r="I3083" s="25" t="s">
        <v>4576</v>
      </c>
      <c r="J3083" s="25">
        <v>1</v>
      </c>
      <c r="K3083" s="25">
        <v>1</v>
      </c>
      <c r="L3083" s="25">
        <f t="shared" si="366"/>
        <v>0</v>
      </c>
      <c r="M3083" s="25"/>
      <c r="N3083" s="45">
        <v>45937</v>
      </c>
      <c r="O3083" s="54"/>
      <c r="P3083" s="25" t="s">
        <v>618</v>
      </c>
      <c r="Q3083" s="25">
        <v>58156578664</v>
      </c>
      <c r="R3083" s="25"/>
      <c r="S3083" s="3">
        <v>4</v>
      </c>
      <c r="T3083" s="55"/>
      <c r="U3083" s="25" t="s">
        <v>19</v>
      </c>
      <c r="V3083" s="25" t="str">
        <f>VLOOKUP(P3083,'Customer List'!B:C,2,)</f>
        <v>Bhuvneshwar</v>
      </c>
      <c r="W3083" s="56"/>
      <c r="X3083" s="45"/>
      <c r="Y3083" s="25" t="str">
        <f t="shared" si="367"/>
        <v/>
      </c>
      <c r="Z3083" s="25" t="str">
        <f t="shared" si="368"/>
        <v>Tuesday</v>
      </c>
      <c r="AA3083" s="25" t="str">
        <f t="shared" si="369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hidden="1" x14ac:dyDescent="0.25">
      <c r="A3084" s="25">
        <f t="shared" si="363"/>
        <v>3083</v>
      </c>
      <c r="B3084" s="25" t="s">
        <v>4755</v>
      </c>
      <c r="C3084" s="45">
        <v>45926</v>
      </c>
      <c r="D3084" s="45">
        <v>45936</v>
      </c>
      <c r="E3084" s="8">
        <v>86.8</v>
      </c>
      <c r="F3084" s="8">
        <f t="shared" si="364"/>
        <v>7638.4</v>
      </c>
      <c r="G3084" s="54">
        <f t="shared" si="365"/>
        <v>7638.4</v>
      </c>
      <c r="H3084" s="25">
        <v>130213</v>
      </c>
      <c r="I3084" s="25" t="s">
        <v>4577</v>
      </c>
      <c r="J3084" s="25">
        <v>1</v>
      </c>
      <c r="K3084" s="25">
        <v>1</v>
      </c>
      <c r="L3084" s="25">
        <f t="shared" si="366"/>
        <v>0</v>
      </c>
      <c r="M3084" s="25"/>
      <c r="N3084" s="45">
        <v>45937</v>
      </c>
      <c r="O3084" s="54"/>
      <c r="P3084" s="25" t="s">
        <v>618</v>
      </c>
      <c r="Q3084" s="25">
        <v>58156578664</v>
      </c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/>
      <c r="Y3084" s="25" t="str">
        <f t="shared" si="367"/>
        <v/>
      </c>
      <c r="Z3084" s="25" t="str">
        <f t="shared" si="368"/>
        <v>Tuesday</v>
      </c>
      <c r="AA3084" s="25" t="str">
        <f t="shared" si="369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hidden="1" x14ac:dyDescent="0.25">
      <c r="A3085" s="25">
        <f t="shared" si="363"/>
        <v>3084</v>
      </c>
      <c r="B3085" s="25" t="s">
        <v>4755</v>
      </c>
      <c r="C3085" s="45">
        <v>45926</v>
      </c>
      <c r="D3085" s="45">
        <v>45936</v>
      </c>
      <c r="E3085" s="8">
        <v>145.6</v>
      </c>
      <c r="F3085" s="8">
        <f t="shared" si="364"/>
        <v>12812.8</v>
      </c>
      <c r="G3085" s="54">
        <f t="shared" si="365"/>
        <v>12812.8</v>
      </c>
      <c r="H3085" s="25">
        <v>137221</v>
      </c>
      <c r="I3085" s="25" t="s">
        <v>4578</v>
      </c>
      <c r="J3085" s="25">
        <v>1</v>
      </c>
      <c r="K3085" s="25">
        <v>1</v>
      </c>
      <c r="L3085" s="25">
        <f t="shared" si="366"/>
        <v>0</v>
      </c>
      <c r="M3085" s="25"/>
      <c r="N3085" s="45">
        <v>45937</v>
      </c>
      <c r="O3085" s="54"/>
      <c r="P3085" s="25" t="s">
        <v>173</v>
      </c>
      <c r="Q3085" s="25">
        <v>58156571163</v>
      </c>
      <c r="R3085" s="25"/>
      <c r="S3085" s="3">
        <v>4</v>
      </c>
      <c r="T3085" s="55"/>
      <c r="U3085" s="25" t="s">
        <v>19</v>
      </c>
      <c r="V3085" s="25" t="str">
        <f>VLOOKUP(P3085,'Customer List'!B:C,2,)</f>
        <v>Kolkata</v>
      </c>
      <c r="W3085" s="56" t="s">
        <v>3749</v>
      </c>
      <c r="X3085" s="45"/>
      <c r="Y3085" s="25" t="str">
        <f t="shared" si="367"/>
        <v/>
      </c>
      <c r="Z3085" s="25" t="str">
        <f t="shared" si="368"/>
        <v>Tuesday</v>
      </c>
      <c r="AA3085" s="25" t="str">
        <f t="shared" si="369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hidden="1" x14ac:dyDescent="0.25">
      <c r="A3086" s="25">
        <f t="shared" si="363"/>
        <v>3085</v>
      </c>
      <c r="B3086" s="25" t="s">
        <v>4755</v>
      </c>
      <c r="C3086" s="45">
        <v>45926</v>
      </c>
      <c r="D3086" s="45">
        <v>45936</v>
      </c>
      <c r="E3086" s="8">
        <v>185.5</v>
      </c>
      <c r="F3086" s="8">
        <f t="shared" si="364"/>
        <v>16324</v>
      </c>
      <c r="G3086" s="54">
        <f t="shared" si="365"/>
        <v>16324</v>
      </c>
      <c r="H3086" s="25" t="s">
        <v>4579</v>
      </c>
      <c r="I3086" s="25" t="s">
        <v>4697</v>
      </c>
      <c r="J3086" s="25">
        <v>1</v>
      </c>
      <c r="K3086" s="25"/>
      <c r="L3086" s="25">
        <f t="shared" si="366"/>
        <v>1</v>
      </c>
      <c r="M3086" s="25"/>
      <c r="N3086" s="45"/>
      <c r="O3086" s="54"/>
      <c r="P3086" s="25" t="s">
        <v>1137</v>
      </c>
      <c r="Q3086" s="25"/>
      <c r="R3086" s="25"/>
      <c r="S3086" s="3">
        <v>4</v>
      </c>
      <c r="T3086" s="55"/>
      <c r="U3086" s="25" t="s">
        <v>19</v>
      </c>
      <c r="V3086" s="25" t="str">
        <f>VLOOKUP(P3086,'Customer List'!B:C,2,)</f>
        <v>Kerala</v>
      </c>
      <c r="W3086" s="56" t="s">
        <v>3750</v>
      </c>
      <c r="X3086" s="45"/>
      <c r="Y3086" s="25" t="str">
        <f t="shared" si="367"/>
        <v/>
      </c>
      <c r="Z3086" s="25" t="str">
        <f t="shared" si="368"/>
        <v/>
      </c>
      <c r="AA3086" s="25" t="str">
        <f t="shared" si="369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hidden="1" x14ac:dyDescent="0.25">
      <c r="A3087" s="25">
        <f t="shared" si="363"/>
        <v>3086</v>
      </c>
      <c r="B3087" s="25" t="s">
        <v>4755</v>
      </c>
      <c r="C3087" s="45">
        <v>45926</v>
      </c>
      <c r="D3087" s="45">
        <v>45936</v>
      </c>
      <c r="E3087" s="8">
        <v>95.2</v>
      </c>
      <c r="F3087" s="8">
        <f t="shared" si="364"/>
        <v>8377.6</v>
      </c>
      <c r="G3087" s="54">
        <f t="shared" si="365"/>
        <v>8377.6</v>
      </c>
      <c r="H3087" s="25">
        <v>141703</v>
      </c>
      <c r="I3087" s="25" t="s">
        <v>3962</v>
      </c>
      <c r="J3087" s="25">
        <v>1</v>
      </c>
      <c r="K3087" s="25">
        <v>1</v>
      </c>
      <c r="L3087" s="25">
        <f t="shared" si="366"/>
        <v>0</v>
      </c>
      <c r="M3087" s="25"/>
      <c r="N3087" s="45">
        <v>45937</v>
      </c>
      <c r="O3087" s="54"/>
      <c r="P3087" s="25" t="s">
        <v>622</v>
      </c>
      <c r="Q3087" s="25">
        <v>58156569730</v>
      </c>
      <c r="R3087" s="25"/>
      <c r="S3087" s="3">
        <v>4</v>
      </c>
      <c r="T3087" s="55"/>
      <c r="U3087" s="25" t="s">
        <v>19</v>
      </c>
      <c r="V3087" s="25" t="str">
        <f>VLOOKUP(P3087,'Customer List'!B:C,2,)</f>
        <v>Hyderabad</v>
      </c>
      <c r="W3087" s="56" t="s">
        <v>3750</v>
      </c>
      <c r="X3087" s="45"/>
      <c r="Y3087" s="25" t="str">
        <f t="shared" si="367"/>
        <v/>
      </c>
      <c r="Z3087" s="25" t="str">
        <f t="shared" si="368"/>
        <v>Tuesday</v>
      </c>
      <c r="AA3087" s="25" t="str">
        <f t="shared" si="369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hidden="1" x14ac:dyDescent="0.25">
      <c r="A3088" s="25">
        <f t="shared" si="363"/>
        <v>3087</v>
      </c>
      <c r="B3088" s="25" t="s">
        <v>4755</v>
      </c>
      <c r="C3088" s="45">
        <v>45926</v>
      </c>
      <c r="D3088" s="45">
        <v>45936</v>
      </c>
      <c r="E3088" s="8">
        <v>153</v>
      </c>
      <c r="F3088" s="8">
        <f t="shared" si="364"/>
        <v>13464</v>
      </c>
      <c r="G3088" s="54">
        <f t="shared" si="365"/>
        <v>13464</v>
      </c>
      <c r="H3088" s="25">
        <v>141717</v>
      </c>
      <c r="I3088" s="25" t="s">
        <v>4580</v>
      </c>
      <c r="J3088" s="25">
        <v>1</v>
      </c>
      <c r="K3088" s="25">
        <v>1</v>
      </c>
      <c r="L3088" s="25">
        <f t="shared" si="366"/>
        <v>0</v>
      </c>
      <c r="M3088" s="25"/>
      <c r="N3088" s="45">
        <v>45937</v>
      </c>
      <c r="O3088" s="54"/>
      <c r="P3088" s="25" t="s">
        <v>618</v>
      </c>
      <c r="Q3088" s="25">
        <v>58156578664</v>
      </c>
      <c r="R3088" s="25"/>
      <c r="S3088" s="3">
        <v>4</v>
      </c>
      <c r="T3088" s="55"/>
      <c r="U3088" s="25" t="s">
        <v>19</v>
      </c>
      <c r="V3088" s="25" t="str">
        <f>VLOOKUP(P3088,'Customer List'!B:C,2,)</f>
        <v>Bhuvneshwar</v>
      </c>
      <c r="W3088" s="56"/>
      <c r="X3088" s="45"/>
      <c r="Y3088" s="25" t="str">
        <f t="shared" si="367"/>
        <v/>
      </c>
      <c r="Z3088" s="25" t="str">
        <f t="shared" si="368"/>
        <v>Tuesday</v>
      </c>
      <c r="AA3088" s="25" t="str">
        <f t="shared" si="369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hidden="1" x14ac:dyDescent="0.25">
      <c r="A3089" s="25">
        <f t="shared" si="363"/>
        <v>3088</v>
      </c>
      <c r="B3089" s="25" t="s">
        <v>4755</v>
      </c>
      <c r="C3089" s="45">
        <v>45926</v>
      </c>
      <c r="D3089" s="45">
        <v>45936</v>
      </c>
      <c r="E3089" s="8">
        <v>205.1</v>
      </c>
      <c r="F3089" s="8">
        <f t="shared" si="364"/>
        <v>18048.8</v>
      </c>
      <c r="G3089" s="54">
        <f t="shared" si="365"/>
        <v>18048.8</v>
      </c>
      <c r="H3089" s="25">
        <v>141734</v>
      </c>
      <c r="I3089" s="25" t="s">
        <v>4581</v>
      </c>
      <c r="J3089" s="25">
        <v>1</v>
      </c>
      <c r="K3089" s="25">
        <v>1</v>
      </c>
      <c r="L3089" s="25">
        <f t="shared" si="366"/>
        <v>0</v>
      </c>
      <c r="M3089" s="25"/>
      <c r="N3089" s="45">
        <v>45937</v>
      </c>
      <c r="O3089" s="54"/>
      <c r="P3089" s="25" t="s">
        <v>173</v>
      </c>
      <c r="Q3089" s="25">
        <v>58156571163</v>
      </c>
      <c r="R3089" s="25"/>
      <c r="S3089" s="3">
        <v>4</v>
      </c>
      <c r="T3089" s="55"/>
      <c r="U3089" s="25" t="s">
        <v>19</v>
      </c>
      <c r="V3089" s="25" t="str">
        <f>VLOOKUP(P3089,'Customer List'!B:C,2,)</f>
        <v>Kolkata</v>
      </c>
      <c r="W3089" s="56" t="s">
        <v>3749</v>
      </c>
      <c r="X3089" s="45"/>
      <c r="Y3089" s="25" t="str">
        <f t="shared" si="367"/>
        <v/>
      </c>
      <c r="Z3089" s="25" t="str">
        <f t="shared" si="368"/>
        <v>Tuesday</v>
      </c>
      <c r="AA3089" s="25" t="str">
        <f t="shared" si="369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hidden="1" x14ac:dyDescent="0.25">
      <c r="A3090" s="25">
        <f t="shared" si="363"/>
        <v>3089</v>
      </c>
      <c r="B3090" s="25" t="s">
        <v>4755</v>
      </c>
      <c r="C3090" s="45">
        <v>45926</v>
      </c>
      <c r="D3090" s="45">
        <v>45936</v>
      </c>
      <c r="E3090" s="8">
        <v>181.5</v>
      </c>
      <c r="F3090" s="8">
        <f t="shared" si="364"/>
        <v>15972</v>
      </c>
      <c r="G3090" s="54">
        <f t="shared" si="365"/>
        <v>15972</v>
      </c>
      <c r="H3090" s="25">
        <v>142111</v>
      </c>
      <c r="I3090" s="25" t="s">
        <v>4582</v>
      </c>
      <c r="J3090" s="25">
        <v>1</v>
      </c>
      <c r="K3090" s="25">
        <v>1</v>
      </c>
      <c r="L3090" s="25">
        <f t="shared" si="366"/>
        <v>0</v>
      </c>
      <c r="M3090" s="25"/>
      <c r="N3090" s="45">
        <v>45937</v>
      </c>
      <c r="O3090" s="54"/>
      <c r="P3090" s="25" t="s">
        <v>618</v>
      </c>
      <c r="Q3090" s="25">
        <v>58156578664</v>
      </c>
      <c r="R3090" s="25"/>
      <c r="S3090" s="3">
        <v>4</v>
      </c>
      <c r="T3090" s="55"/>
      <c r="U3090" s="25" t="s">
        <v>19</v>
      </c>
      <c r="V3090" s="25" t="str">
        <f>VLOOKUP(P3090,'Customer List'!B:C,2,)</f>
        <v>Bhuvneshwar</v>
      </c>
      <c r="W3090" s="56"/>
      <c r="X3090" s="45"/>
      <c r="Y3090" s="25" t="str">
        <f t="shared" si="367"/>
        <v/>
      </c>
      <c r="Z3090" s="25" t="str">
        <f t="shared" si="368"/>
        <v>Tuesday</v>
      </c>
      <c r="AA3090" s="25" t="str">
        <f t="shared" si="369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hidden="1" x14ac:dyDescent="0.25">
      <c r="A3091" s="25">
        <f t="shared" si="363"/>
        <v>3090</v>
      </c>
      <c r="B3091" s="25" t="s">
        <v>4755</v>
      </c>
      <c r="C3091" s="45">
        <v>45926</v>
      </c>
      <c r="D3091" s="45">
        <v>45936</v>
      </c>
      <c r="E3091" s="8">
        <v>148.5</v>
      </c>
      <c r="F3091" s="8">
        <f t="shared" si="364"/>
        <v>13068</v>
      </c>
      <c r="G3091" s="54">
        <f t="shared" si="365"/>
        <v>13068</v>
      </c>
      <c r="H3091" s="25">
        <v>145209</v>
      </c>
      <c r="I3091" s="25" t="s">
        <v>4583</v>
      </c>
      <c r="J3091" s="25">
        <v>1</v>
      </c>
      <c r="K3091" s="25">
        <v>1</v>
      </c>
      <c r="L3091" s="25">
        <f t="shared" si="366"/>
        <v>0</v>
      </c>
      <c r="M3091" s="25"/>
      <c r="N3091" s="45">
        <v>45937</v>
      </c>
      <c r="O3091" s="54"/>
      <c r="P3091" s="25" t="s">
        <v>173</v>
      </c>
      <c r="Q3091" s="25">
        <v>58156571163</v>
      </c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 t="s">
        <v>3749</v>
      </c>
      <c r="X3091" s="45"/>
      <c r="Y3091" s="25" t="str">
        <f t="shared" si="367"/>
        <v/>
      </c>
      <c r="Z3091" s="25" t="str">
        <f t="shared" si="368"/>
        <v>Tuesday</v>
      </c>
      <c r="AA3091" s="25" t="str">
        <f t="shared" si="369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hidden="1" x14ac:dyDescent="0.25">
      <c r="A3092" s="25">
        <f t="shared" si="363"/>
        <v>3091</v>
      </c>
      <c r="B3092" s="25" t="s">
        <v>4755</v>
      </c>
      <c r="C3092" s="45">
        <v>45926</v>
      </c>
      <c r="D3092" s="45">
        <v>45936</v>
      </c>
      <c r="E3092" s="8">
        <v>107.1</v>
      </c>
      <c r="F3092" s="8">
        <f t="shared" si="364"/>
        <v>9424.7999999999993</v>
      </c>
      <c r="G3092" s="54">
        <f t="shared" si="365"/>
        <v>9424.7999999999993</v>
      </c>
      <c r="H3092" s="25">
        <v>160908</v>
      </c>
      <c r="I3092" s="25" t="s">
        <v>4584</v>
      </c>
      <c r="J3092" s="25">
        <v>1</v>
      </c>
      <c r="K3092" s="25">
        <v>1</v>
      </c>
      <c r="L3092" s="25">
        <f t="shared" si="366"/>
        <v>0</v>
      </c>
      <c r="M3092" s="25"/>
      <c r="N3092" s="45">
        <v>45937</v>
      </c>
      <c r="O3092" s="54"/>
      <c r="P3092" s="25" t="s">
        <v>277</v>
      </c>
      <c r="Q3092" s="25">
        <v>58156565795</v>
      </c>
      <c r="R3092" s="25"/>
      <c r="S3092" s="3">
        <v>4</v>
      </c>
      <c r="T3092" s="55"/>
      <c r="U3092" s="25" t="s">
        <v>19</v>
      </c>
      <c r="V3092" s="25" t="str">
        <f>VLOOKUP(P3092,'Customer List'!B:C,2,)</f>
        <v>Pune</v>
      </c>
      <c r="W3092" s="56" t="s">
        <v>3750</v>
      </c>
      <c r="X3092" s="45"/>
      <c r="Y3092" s="25" t="str">
        <f t="shared" si="367"/>
        <v/>
      </c>
      <c r="Z3092" s="25" t="str">
        <f t="shared" si="368"/>
        <v>Tuesday</v>
      </c>
      <c r="AA3092" s="25" t="str">
        <f t="shared" si="369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hidden="1" x14ac:dyDescent="0.25">
      <c r="A3093" s="25">
        <f t="shared" si="363"/>
        <v>3092</v>
      </c>
      <c r="B3093" s="25" t="s">
        <v>4755</v>
      </c>
      <c r="C3093" s="45">
        <v>45926</v>
      </c>
      <c r="D3093" s="45">
        <v>45936</v>
      </c>
      <c r="E3093" s="8">
        <v>187.5</v>
      </c>
      <c r="F3093" s="8">
        <f t="shared" si="364"/>
        <v>16500</v>
      </c>
      <c r="G3093" s="54">
        <f t="shared" si="365"/>
        <v>16500</v>
      </c>
      <c r="H3093" s="25">
        <v>160909</v>
      </c>
      <c r="I3093" s="25" t="s">
        <v>4585</v>
      </c>
      <c r="J3093" s="25">
        <v>1</v>
      </c>
      <c r="K3093" s="25">
        <v>1</v>
      </c>
      <c r="L3093" s="25">
        <f t="shared" si="366"/>
        <v>0</v>
      </c>
      <c r="M3093" s="25"/>
      <c r="N3093" s="45">
        <v>45937</v>
      </c>
      <c r="O3093" s="54"/>
      <c r="P3093" s="25" t="s">
        <v>277</v>
      </c>
      <c r="Q3093" s="25">
        <v>58156565795</v>
      </c>
      <c r="R3093" s="25"/>
      <c r="S3093" s="3">
        <v>4</v>
      </c>
      <c r="T3093" s="55"/>
      <c r="U3093" s="25" t="s">
        <v>19</v>
      </c>
      <c r="V3093" s="25" t="str">
        <f>VLOOKUP(P3093,'Customer List'!B:C,2,)</f>
        <v>Pune</v>
      </c>
      <c r="W3093" s="56" t="s">
        <v>3750</v>
      </c>
      <c r="X3093" s="45"/>
      <c r="Y3093" s="25" t="str">
        <f t="shared" si="367"/>
        <v/>
      </c>
      <c r="Z3093" s="25" t="str">
        <f t="shared" si="368"/>
        <v>Tuesday</v>
      </c>
      <c r="AA3093" s="25" t="str">
        <f t="shared" si="369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hidden="1" x14ac:dyDescent="0.25">
      <c r="A3094" s="25">
        <f t="shared" si="363"/>
        <v>3093</v>
      </c>
      <c r="B3094" s="25" t="s">
        <v>4755</v>
      </c>
      <c r="C3094" s="45">
        <v>45926</v>
      </c>
      <c r="D3094" s="45">
        <v>45936</v>
      </c>
      <c r="E3094" s="8">
        <v>193.2</v>
      </c>
      <c r="F3094" s="8">
        <f t="shared" si="364"/>
        <v>17001.599999999999</v>
      </c>
      <c r="G3094" s="54">
        <f t="shared" si="365"/>
        <v>17001.599999999999</v>
      </c>
      <c r="H3094" s="25">
        <v>300326</v>
      </c>
      <c r="I3094" s="25" t="s">
        <v>3970</v>
      </c>
      <c r="J3094" s="25">
        <v>1</v>
      </c>
      <c r="K3094" s="25">
        <v>1</v>
      </c>
      <c r="L3094" s="25">
        <f t="shared" si="366"/>
        <v>0</v>
      </c>
      <c r="M3094" s="25"/>
      <c r="N3094" s="45">
        <v>45937</v>
      </c>
      <c r="O3094" s="54"/>
      <c r="P3094" s="25" t="s">
        <v>2178</v>
      </c>
      <c r="Q3094" s="25">
        <v>58156573495</v>
      </c>
      <c r="R3094" s="25"/>
      <c r="S3094" s="3">
        <v>4</v>
      </c>
      <c r="T3094" s="55"/>
      <c r="U3094" s="25" t="s">
        <v>19</v>
      </c>
      <c r="V3094" s="25" t="str">
        <f>VLOOKUP(P3094,'Customer List'!B:C,2,)</f>
        <v>Gujrat</v>
      </c>
      <c r="W3094" s="56" t="s">
        <v>3750</v>
      </c>
      <c r="X3094" s="45"/>
      <c r="Y3094" s="25" t="str">
        <f t="shared" si="367"/>
        <v/>
      </c>
      <c r="Z3094" s="25" t="str">
        <f t="shared" si="368"/>
        <v>Tuesday</v>
      </c>
      <c r="AA3094" s="25" t="str">
        <f t="shared" si="369"/>
        <v/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hidden="1" x14ac:dyDescent="0.25">
      <c r="A3095" s="25">
        <f t="shared" si="363"/>
        <v>3094</v>
      </c>
      <c r="B3095" s="25" t="s">
        <v>4755</v>
      </c>
      <c r="C3095" s="45">
        <v>45926</v>
      </c>
      <c r="D3095" s="45">
        <v>45936</v>
      </c>
      <c r="E3095" s="8">
        <v>321.75</v>
      </c>
      <c r="F3095" s="8">
        <f t="shared" si="364"/>
        <v>28314</v>
      </c>
      <c r="G3095" s="54">
        <f t="shared" si="365"/>
        <v>56628</v>
      </c>
      <c r="H3095" s="25">
        <v>307640</v>
      </c>
      <c r="I3095" s="25" t="s">
        <v>4290</v>
      </c>
      <c r="J3095" s="25">
        <v>2</v>
      </c>
      <c r="K3095" s="25">
        <v>2</v>
      </c>
      <c r="L3095" s="25">
        <f t="shared" si="366"/>
        <v>0</v>
      </c>
      <c r="M3095" s="25"/>
      <c r="N3095" s="45">
        <v>45937</v>
      </c>
      <c r="O3095" s="54"/>
      <c r="P3095" s="25" t="s">
        <v>243</v>
      </c>
      <c r="Q3095" s="25">
        <v>58156569435</v>
      </c>
      <c r="R3095" s="25"/>
      <c r="S3095" s="3">
        <v>4</v>
      </c>
      <c r="T3095" s="55"/>
      <c r="U3095" s="25" t="s">
        <v>19</v>
      </c>
      <c r="V3095" s="25" t="str">
        <f>VLOOKUP(P3095,'Customer List'!B:C,2,)</f>
        <v>Mumbai</v>
      </c>
      <c r="W3095" s="56" t="s">
        <v>3750</v>
      </c>
      <c r="X3095" s="45"/>
      <c r="Y3095" s="25" t="str">
        <f t="shared" si="367"/>
        <v/>
      </c>
      <c r="Z3095" s="25" t="str">
        <f t="shared" si="368"/>
        <v>Tuesday</v>
      </c>
      <c r="AA3095" s="25" t="str">
        <f t="shared" si="369"/>
        <v/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hidden="1" x14ac:dyDescent="0.25">
      <c r="A3096" s="25">
        <f t="shared" si="363"/>
        <v>3095</v>
      </c>
      <c r="B3096" s="25" t="s">
        <v>4755</v>
      </c>
      <c r="C3096" s="45">
        <v>45926</v>
      </c>
      <c r="D3096" s="45">
        <v>45936</v>
      </c>
      <c r="E3096" s="8">
        <v>282</v>
      </c>
      <c r="F3096" s="8">
        <f t="shared" si="364"/>
        <v>24816</v>
      </c>
      <c r="G3096" s="54">
        <f t="shared" si="365"/>
        <v>24816</v>
      </c>
      <c r="H3096" s="25">
        <v>302048</v>
      </c>
      <c r="I3096" s="25" t="s">
        <v>4587</v>
      </c>
      <c r="J3096" s="25">
        <v>1</v>
      </c>
      <c r="K3096" s="25">
        <v>1</v>
      </c>
      <c r="L3096" s="25">
        <f t="shared" si="366"/>
        <v>0</v>
      </c>
      <c r="M3096" s="25"/>
      <c r="N3096" s="45">
        <v>45937</v>
      </c>
      <c r="O3096" s="54"/>
      <c r="P3096" s="25" t="s">
        <v>1138</v>
      </c>
      <c r="Q3096" s="25">
        <v>58156567700</v>
      </c>
      <c r="R3096" s="25"/>
      <c r="S3096" s="3">
        <v>4</v>
      </c>
      <c r="T3096" s="55"/>
      <c r="U3096" s="25" t="s">
        <v>19</v>
      </c>
      <c r="V3096" s="25" t="str">
        <f>VLOOKUP(P3096,'Customer List'!B:C,2,)</f>
        <v>Mumbai</v>
      </c>
      <c r="W3096" s="56" t="s">
        <v>3750</v>
      </c>
      <c r="X3096" s="45"/>
      <c r="Y3096" s="25" t="str">
        <f t="shared" si="367"/>
        <v/>
      </c>
      <c r="Z3096" s="25" t="str">
        <f t="shared" si="368"/>
        <v>Tuesday</v>
      </c>
      <c r="AA3096" s="25" t="str">
        <f t="shared" si="369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hidden="1" x14ac:dyDescent="0.25">
      <c r="A3097" s="25">
        <f t="shared" si="363"/>
        <v>3096</v>
      </c>
      <c r="B3097" s="25" t="s">
        <v>4755</v>
      </c>
      <c r="C3097" s="45">
        <v>45926</v>
      </c>
      <c r="D3097" s="45">
        <v>45936</v>
      </c>
      <c r="E3097" s="8">
        <v>267.39999999999998</v>
      </c>
      <c r="F3097" s="8">
        <f t="shared" si="364"/>
        <v>23531.199999999997</v>
      </c>
      <c r="G3097" s="54">
        <f t="shared" si="365"/>
        <v>23531.199999999997</v>
      </c>
      <c r="H3097" s="25">
        <v>302120</v>
      </c>
      <c r="I3097" s="25" t="s">
        <v>4588</v>
      </c>
      <c r="J3097" s="25">
        <v>1</v>
      </c>
      <c r="K3097" s="25">
        <v>1</v>
      </c>
      <c r="L3097" s="25">
        <f t="shared" si="366"/>
        <v>0</v>
      </c>
      <c r="M3097" s="25"/>
      <c r="N3097" s="45">
        <v>45937</v>
      </c>
      <c r="O3097" s="54"/>
      <c r="P3097" s="25" t="s">
        <v>243</v>
      </c>
      <c r="Q3097" s="25">
        <v>58156569435</v>
      </c>
      <c r="R3097" s="25"/>
      <c r="S3097" s="3">
        <v>4</v>
      </c>
      <c r="T3097" s="55"/>
      <c r="U3097" s="25" t="s">
        <v>19</v>
      </c>
      <c r="V3097" s="25" t="str">
        <f>VLOOKUP(P3097,'Customer List'!B:C,2,)</f>
        <v>Mumbai</v>
      </c>
      <c r="W3097" s="56" t="s">
        <v>3750</v>
      </c>
      <c r="X3097" s="45"/>
      <c r="Y3097" s="25" t="str">
        <f t="shared" si="367"/>
        <v/>
      </c>
      <c r="Z3097" s="25" t="str">
        <f t="shared" si="368"/>
        <v>Tuesday</v>
      </c>
      <c r="AA3097" s="25" t="str">
        <f t="shared" si="369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hidden="1" x14ac:dyDescent="0.25">
      <c r="A3098" s="25">
        <f t="shared" si="363"/>
        <v>3097</v>
      </c>
      <c r="B3098" s="25" t="s">
        <v>4755</v>
      </c>
      <c r="C3098" s="45">
        <v>45926</v>
      </c>
      <c r="D3098" s="45">
        <v>45936</v>
      </c>
      <c r="E3098" s="8">
        <v>73.5</v>
      </c>
      <c r="F3098" s="8">
        <f t="shared" si="364"/>
        <v>6468</v>
      </c>
      <c r="G3098" s="54">
        <f t="shared" si="365"/>
        <v>6468</v>
      </c>
      <c r="H3098" s="25">
        <v>302212</v>
      </c>
      <c r="I3098" s="25" t="s">
        <v>4589</v>
      </c>
      <c r="J3098" s="25">
        <v>1</v>
      </c>
      <c r="K3098" s="25">
        <v>1</v>
      </c>
      <c r="L3098" s="25">
        <f t="shared" si="366"/>
        <v>0</v>
      </c>
      <c r="M3098" s="25"/>
      <c r="N3098" s="45">
        <v>45937</v>
      </c>
      <c r="O3098" s="54"/>
      <c r="P3098" s="25" t="s">
        <v>2178</v>
      </c>
      <c r="Q3098" s="25">
        <v>58156573495</v>
      </c>
      <c r="R3098" s="25"/>
      <c r="S3098" s="3">
        <v>4</v>
      </c>
      <c r="T3098" s="55"/>
      <c r="U3098" s="25" t="s">
        <v>19</v>
      </c>
      <c r="V3098" s="25" t="str">
        <f>VLOOKUP(P3098,'Customer List'!B:C,2,)</f>
        <v>Gujrat</v>
      </c>
      <c r="W3098" s="56" t="s">
        <v>3750</v>
      </c>
      <c r="X3098" s="45"/>
      <c r="Y3098" s="25" t="str">
        <f t="shared" si="367"/>
        <v/>
      </c>
      <c r="Z3098" s="25" t="str">
        <f t="shared" si="368"/>
        <v>Tuesday</v>
      </c>
      <c r="AA3098" s="25" t="str">
        <f t="shared" si="369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hidden="1" x14ac:dyDescent="0.25">
      <c r="A3099" s="25">
        <f t="shared" si="363"/>
        <v>3098</v>
      </c>
      <c r="B3099" s="25" t="s">
        <v>4755</v>
      </c>
      <c r="C3099" s="45">
        <v>45926</v>
      </c>
      <c r="D3099" s="45">
        <v>45936</v>
      </c>
      <c r="E3099" s="8">
        <v>73.5</v>
      </c>
      <c r="F3099" s="8">
        <f t="shared" si="364"/>
        <v>6468</v>
      </c>
      <c r="G3099" s="54">
        <f t="shared" si="365"/>
        <v>6468</v>
      </c>
      <c r="H3099" s="25">
        <v>302212</v>
      </c>
      <c r="I3099" s="25" t="s">
        <v>4589</v>
      </c>
      <c r="J3099" s="25">
        <v>1</v>
      </c>
      <c r="K3099" s="25">
        <v>1</v>
      </c>
      <c r="L3099" s="25">
        <f t="shared" si="366"/>
        <v>0</v>
      </c>
      <c r="M3099" s="25"/>
      <c r="N3099" s="45">
        <v>45937</v>
      </c>
      <c r="O3099" s="54"/>
      <c r="P3099" s="25" t="s">
        <v>195</v>
      </c>
      <c r="Q3099" s="25">
        <v>58156573160</v>
      </c>
      <c r="R3099" s="25"/>
      <c r="S3099" s="3">
        <v>4</v>
      </c>
      <c r="T3099" s="55"/>
      <c r="U3099" s="25" t="s">
        <v>19</v>
      </c>
      <c r="V3099" s="25" t="str">
        <f>VLOOKUP(P3099,'Customer List'!B:C,2,)</f>
        <v>Kanpur</v>
      </c>
      <c r="W3099" s="56" t="s">
        <v>3750</v>
      </c>
      <c r="X3099" s="45"/>
      <c r="Y3099" s="25" t="str">
        <f t="shared" si="367"/>
        <v/>
      </c>
      <c r="Z3099" s="25" t="str">
        <f t="shared" si="368"/>
        <v>Tuesday</v>
      </c>
      <c r="AA3099" s="25" t="str">
        <f t="shared" si="369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hidden="1" x14ac:dyDescent="0.25">
      <c r="A3100" s="25">
        <f t="shared" si="363"/>
        <v>3099</v>
      </c>
      <c r="B3100" s="25" t="s">
        <v>4755</v>
      </c>
      <c r="C3100" s="45">
        <v>45926</v>
      </c>
      <c r="D3100" s="45">
        <v>45936</v>
      </c>
      <c r="E3100" s="8">
        <v>100.1</v>
      </c>
      <c r="F3100" s="8">
        <f t="shared" si="364"/>
        <v>8808.7999999999993</v>
      </c>
      <c r="G3100" s="54">
        <f t="shared" si="365"/>
        <v>8808.7999999999993</v>
      </c>
      <c r="H3100" s="25">
        <v>302611</v>
      </c>
      <c r="I3100" s="25" t="s">
        <v>4590</v>
      </c>
      <c r="J3100" s="25">
        <v>1</v>
      </c>
      <c r="K3100" s="25">
        <v>1</v>
      </c>
      <c r="L3100" s="25">
        <f t="shared" si="366"/>
        <v>0</v>
      </c>
      <c r="M3100" s="25"/>
      <c r="N3100" s="45">
        <v>45937</v>
      </c>
      <c r="O3100" s="54"/>
      <c r="P3100" s="25" t="s">
        <v>195</v>
      </c>
      <c r="Q3100" s="25">
        <v>58156573160</v>
      </c>
      <c r="R3100" s="25"/>
      <c r="S3100" s="3">
        <v>4</v>
      </c>
      <c r="T3100" s="55"/>
      <c r="U3100" s="25" t="s">
        <v>19</v>
      </c>
      <c r="V3100" s="25" t="str">
        <f>VLOOKUP(P3100,'Customer List'!B:C,2,)</f>
        <v>Kanpur</v>
      </c>
      <c r="W3100" s="56" t="s">
        <v>3750</v>
      </c>
      <c r="X3100" s="45"/>
      <c r="Y3100" s="25" t="str">
        <f t="shared" si="367"/>
        <v/>
      </c>
      <c r="Z3100" s="25" t="str">
        <f t="shared" si="368"/>
        <v>Tuesday</v>
      </c>
      <c r="AA3100" s="25" t="str">
        <f t="shared" si="369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hidden="1" x14ac:dyDescent="0.25">
      <c r="A3101" s="25">
        <f t="shared" si="363"/>
        <v>3100</v>
      </c>
      <c r="B3101" s="25" t="s">
        <v>4755</v>
      </c>
      <c r="C3101" s="45">
        <v>45926</v>
      </c>
      <c r="D3101" s="45">
        <v>45936</v>
      </c>
      <c r="E3101" s="8">
        <v>90.3</v>
      </c>
      <c r="F3101" s="8">
        <f t="shared" si="364"/>
        <v>7946.4</v>
      </c>
      <c r="G3101" s="54">
        <f t="shared" si="365"/>
        <v>7946.4</v>
      </c>
      <c r="H3101" s="25">
        <v>305105</v>
      </c>
      <c r="I3101" s="25" t="s">
        <v>4591</v>
      </c>
      <c r="J3101" s="25">
        <v>1</v>
      </c>
      <c r="K3101" s="25">
        <v>1</v>
      </c>
      <c r="L3101" s="25">
        <f t="shared" si="366"/>
        <v>0</v>
      </c>
      <c r="M3101" s="25"/>
      <c r="N3101" s="45">
        <v>45937</v>
      </c>
      <c r="O3101" s="54"/>
      <c r="P3101" s="25" t="s">
        <v>296</v>
      </c>
      <c r="Q3101" s="25">
        <v>58156572773</v>
      </c>
      <c r="R3101" s="25"/>
      <c r="S3101" s="3">
        <v>4</v>
      </c>
      <c r="T3101" s="55"/>
      <c r="U3101" s="25" t="s">
        <v>19</v>
      </c>
      <c r="V3101" s="25" t="str">
        <f>VLOOKUP(P3101,'Customer List'!B:C,2,)</f>
        <v>Kerala</v>
      </c>
      <c r="W3101" s="56" t="s">
        <v>3750</v>
      </c>
      <c r="X3101" s="45"/>
      <c r="Y3101" s="25" t="str">
        <f t="shared" si="367"/>
        <v/>
      </c>
      <c r="Z3101" s="25" t="str">
        <f t="shared" si="368"/>
        <v>Tuesday</v>
      </c>
      <c r="AA3101" s="25" t="str">
        <f t="shared" si="369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hidden="1" x14ac:dyDescent="0.25">
      <c r="A3102" s="25">
        <f t="shared" si="363"/>
        <v>3101</v>
      </c>
      <c r="B3102" s="25" t="s">
        <v>4755</v>
      </c>
      <c r="C3102" s="45">
        <v>45926</v>
      </c>
      <c r="D3102" s="45">
        <v>45936</v>
      </c>
      <c r="E3102" s="8">
        <v>102.9</v>
      </c>
      <c r="F3102" s="8">
        <f t="shared" si="364"/>
        <v>9055.2000000000007</v>
      </c>
      <c r="G3102" s="54">
        <f t="shared" si="365"/>
        <v>9055.2000000000007</v>
      </c>
      <c r="H3102" s="25">
        <v>305629</v>
      </c>
      <c r="I3102" s="25" t="s">
        <v>4592</v>
      </c>
      <c r="J3102" s="25">
        <v>1</v>
      </c>
      <c r="K3102" s="25">
        <v>1</v>
      </c>
      <c r="L3102" s="25">
        <f t="shared" si="366"/>
        <v>0</v>
      </c>
      <c r="M3102" s="25"/>
      <c r="N3102" s="45">
        <v>45937</v>
      </c>
      <c r="O3102" s="54"/>
      <c r="P3102" s="25" t="s">
        <v>195</v>
      </c>
      <c r="Q3102" s="25">
        <v>58156573160</v>
      </c>
      <c r="R3102" s="25"/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 t="s">
        <v>3750</v>
      </c>
      <c r="X3102" s="45"/>
      <c r="Y3102" s="25" t="str">
        <f t="shared" si="367"/>
        <v/>
      </c>
      <c r="Z3102" s="25" t="str">
        <f t="shared" si="368"/>
        <v>Tuesday</v>
      </c>
      <c r="AA3102" s="25" t="str">
        <f t="shared" si="369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hidden="1" x14ac:dyDescent="0.25">
      <c r="A3103" s="25">
        <f t="shared" si="363"/>
        <v>3102</v>
      </c>
      <c r="B3103" s="25" t="s">
        <v>4755</v>
      </c>
      <c r="C3103" s="45">
        <v>45926</v>
      </c>
      <c r="D3103" s="45">
        <v>45936</v>
      </c>
      <c r="E3103" s="8">
        <v>205.1</v>
      </c>
      <c r="F3103" s="8">
        <f t="shared" si="364"/>
        <v>18048.8</v>
      </c>
      <c r="G3103" s="54">
        <f t="shared" si="365"/>
        <v>18048.8</v>
      </c>
      <c r="H3103" s="25">
        <v>306008</v>
      </c>
      <c r="I3103" s="25" t="s">
        <v>4288</v>
      </c>
      <c r="J3103" s="25">
        <v>1</v>
      </c>
      <c r="K3103" s="25">
        <v>1</v>
      </c>
      <c r="L3103" s="25">
        <f t="shared" si="366"/>
        <v>0</v>
      </c>
      <c r="M3103" s="25"/>
      <c r="N3103" s="45">
        <v>45937</v>
      </c>
      <c r="O3103" s="54"/>
      <c r="P3103" s="25" t="s">
        <v>243</v>
      </c>
      <c r="Q3103" s="25">
        <v>58156569435</v>
      </c>
      <c r="R3103" s="25"/>
      <c r="S3103" s="3">
        <v>4</v>
      </c>
      <c r="T3103" s="55"/>
      <c r="U3103" s="25" t="s">
        <v>19</v>
      </c>
      <c r="V3103" s="25" t="str">
        <f>VLOOKUP(P3103,'Customer List'!B:C,2,)</f>
        <v>Mumbai</v>
      </c>
      <c r="W3103" s="56" t="s">
        <v>3750</v>
      </c>
      <c r="X3103" s="45"/>
      <c r="Y3103" s="25" t="str">
        <f t="shared" si="367"/>
        <v/>
      </c>
      <c r="Z3103" s="25" t="str">
        <f t="shared" si="368"/>
        <v>Tuesday</v>
      </c>
      <c r="AA3103" s="25" t="str">
        <f t="shared" si="369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hidden="1" x14ac:dyDescent="0.25">
      <c r="A3104" s="25">
        <f t="shared" si="363"/>
        <v>3103</v>
      </c>
      <c r="B3104" s="25" t="s">
        <v>4755</v>
      </c>
      <c r="C3104" s="45">
        <v>45926</v>
      </c>
      <c r="D3104" s="45">
        <v>45936</v>
      </c>
      <c r="E3104" s="8">
        <v>74.900000000000006</v>
      </c>
      <c r="F3104" s="8">
        <f t="shared" si="364"/>
        <v>6591.2000000000007</v>
      </c>
      <c r="G3104" s="54">
        <f t="shared" si="365"/>
        <v>13182.400000000001</v>
      </c>
      <c r="H3104" s="25">
        <v>343107</v>
      </c>
      <c r="I3104" s="25" t="s">
        <v>4613</v>
      </c>
      <c r="J3104" s="25">
        <v>2</v>
      </c>
      <c r="K3104" s="25">
        <v>2</v>
      </c>
      <c r="L3104" s="25">
        <f t="shared" si="366"/>
        <v>0</v>
      </c>
      <c r="M3104" s="25"/>
      <c r="N3104" s="45">
        <v>45937</v>
      </c>
      <c r="O3104" s="54"/>
      <c r="P3104" s="25" t="s">
        <v>2178</v>
      </c>
      <c r="Q3104" s="25">
        <v>58156573495</v>
      </c>
      <c r="R3104" s="25"/>
      <c r="S3104" s="3">
        <v>4</v>
      </c>
      <c r="T3104" s="55"/>
      <c r="U3104" s="25" t="s">
        <v>19</v>
      </c>
      <c r="V3104" s="25" t="str">
        <f>VLOOKUP(P3104,'Customer List'!B:C,2,)</f>
        <v>Gujrat</v>
      </c>
      <c r="W3104" s="56" t="s">
        <v>3750</v>
      </c>
      <c r="X3104" s="45"/>
      <c r="Y3104" s="25" t="str">
        <f t="shared" si="367"/>
        <v/>
      </c>
      <c r="Z3104" s="25" t="str">
        <f t="shared" si="368"/>
        <v>Tuesday</v>
      </c>
      <c r="AA3104" s="25" t="str">
        <f t="shared" si="369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hidden="1" x14ac:dyDescent="0.25">
      <c r="A3105" s="25">
        <f t="shared" si="363"/>
        <v>3104</v>
      </c>
      <c r="B3105" s="25" t="s">
        <v>4755</v>
      </c>
      <c r="C3105" s="45">
        <v>45926</v>
      </c>
      <c r="D3105" s="45">
        <v>45936</v>
      </c>
      <c r="E3105" s="8">
        <v>179.2</v>
      </c>
      <c r="F3105" s="8">
        <f t="shared" si="364"/>
        <v>15769.599999999999</v>
      </c>
      <c r="G3105" s="54">
        <f t="shared" si="365"/>
        <v>15769.599999999999</v>
      </c>
      <c r="H3105" s="25">
        <v>306308</v>
      </c>
      <c r="I3105" s="25" t="s">
        <v>4594</v>
      </c>
      <c r="J3105" s="25">
        <v>1</v>
      </c>
      <c r="K3105" s="25">
        <v>1</v>
      </c>
      <c r="L3105" s="25">
        <f t="shared" si="366"/>
        <v>0</v>
      </c>
      <c r="M3105" s="25"/>
      <c r="N3105" s="45">
        <v>45937</v>
      </c>
      <c r="O3105" s="54"/>
      <c r="P3105" s="25" t="s">
        <v>243</v>
      </c>
      <c r="Q3105" s="25">
        <v>58156569435</v>
      </c>
      <c r="R3105" s="25"/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 t="s">
        <v>3750</v>
      </c>
      <c r="X3105" s="45"/>
      <c r="Y3105" s="25" t="str">
        <f t="shared" si="367"/>
        <v/>
      </c>
      <c r="Z3105" s="25" t="str">
        <f t="shared" si="368"/>
        <v>Tuesday</v>
      </c>
      <c r="AA3105" s="25" t="str">
        <f t="shared" si="369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hidden="1" x14ac:dyDescent="0.25">
      <c r="A3106" s="25">
        <f t="shared" si="363"/>
        <v>3105</v>
      </c>
      <c r="B3106" s="25" t="s">
        <v>4755</v>
      </c>
      <c r="C3106" s="45">
        <v>45926</v>
      </c>
      <c r="D3106" s="45">
        <v>45936</v>
      </c>
      <c r="E3106" s="8">
        <v>131.6</v>
      </c>
      <c r="F3106" s="8">
        <f t="shared" si="364"/>
        <v>11580.8</v>
      </c>
      <c r="G3106" s="54">
        <f t="shared" si="365"/>
        <v>11580.8</v>
      </c>
      <c r="H3106" s="25">
        <v>306704</v>
      </c>
      <c r="I3106" s="25" t="s">
        <v>4595</v>
      </c>
      <c r="J3106" s="25">
        <v>1</v>
      </c>
      <c r="K3106" s="25">
        <v>1</v>
      </c>
      <c r="L3106" s="25">
        <f t="shared" si="366"/>
        <v>0</v>
      </c>
      <c r="M3106" s="25"/>
      <c r="N3106" s="45">
        <v>45937</v>
      </c>
      <c r="O3106" s="54"/>
      <c r="P3106" s="25" t="s">
        <v>296</v>
      </c>
      <c r="Q3106" s="25">
        <v>58156572773</v>
      </c>
      <c r="R3106" s="25"/>
      <c r="S3106" s="3">
        <v>4</v>
      </c>
      <c r="T3106" s="55"/>
      <c r="U3106" s="25" t="s">
        <v>19</v>
      </c>
      <c r="V3106" s="25" t="str">
        <f>VLOOKUP(P3106,'Customer List'!B:C,2,)</f>
        <v>Kerala</v>
      </c>
      <c r="W3106" s="56" t="s">
        <v>3750</v>
      </c>
      <c r="X3106" s="45"/>
      <c r="Y3106" s="25" t="str">
        <f t="shared" si="367"/>
        <v/>
      </c>
      <c r="Z3106" s="25" t="str">
        <f t="shared" si="368"/>
        <v>Tuesday</v>
      </c>
      <c r="AA3106" s="25" t="str">
        <f t="shared" si="369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hidden="1" x14ac:dyDescent="0.25">
      <c r="A3107" s="25">
        <f t="shared" si="363"/>
        <v>3106</v>
      </c>
      <c r="B3107" s="25" t="s">
        <v>4755</v>
      </c>
      <c r="C3107" s="45">
        <v>45926</v>
      </c>
      <c r="D3107" s="45">
        <v>45936</v>
      </c>
      <c r="E3107" s="8">
        <v>326.25</v>
      </c>
      <c r="F3107" s="8">
        <f t="shared" si="364"/>
        <v>28710</v>
      </c>
      <c r="G3107" s="54">
        <f t="shared" si="365"/>
        <v>28710</v>
      </c>
      <c r="H3107" s="25">
        <v>306740</v>
      </c>
      <c r="I3107" s="25" t="s">
        <v>4596</v>
      </c>
      <c r="J3107" s="25">
        <v>1</v>
      </c>
      <c r="K3107" s="25">
        <v>1</v>
      </c>
      <c r="L3107" s="25">
        <f t="shared" si="366"/>
        <v>0</v>
      </c>
      <c r="M3107" s="25"/>
      <c r="N3107" s="45">
        <v>45937</v>
      </c>
      <c r="O3107" s="54"/>
      <c r="P3107" s="25" t="s">
        <v>296</v>
      </c>
      <c r="Q3107" s="25">
        <v>58156572773</v>
      </c>
      <c r="R3107" s="25"/>
      <c r="S3107" s="3">
        <v>4</v>
      </c>
      <c r="T3107" s="55"/>
      <c r="U3107" s="25" t="s">
        <v>19</v>
      </c>
      <c r="V3107" s="25" t="str">
        <f>VLOOKUP(P3107,'Customer List'!B:C,2,)</f>
        <v>Kerala</v>
      </c>
      <c r="W3107" s="56" t="s">
        <v>3750</v>
      </c>
      <c r="X3107" s="45"/>
      <c r="Y3107" s="25" t="str">
        <f t="shared" si="367"/>
        <v/>
      </c>
      <c r="Z3107" s="25" t="str">
        <f t="shared" si="368"/>
        <v>Tuesday</v>
      </c>
      <c r="AA3107" s="25" t="str">
        <f t="shared" si="369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hidden="1" x14ac:dyDescent="0.25">
      <c r="A3108" s="25">
        <f t="shared" si="363"/>
        <v>3107</v>
      </c>
      <c r="B3108" s="25" t="s">
        <v>4755</v>
      </c>
      <c r="C3108" s="45">
        <v>45926</v>
      </c>
      <c r="D3108" s="45">
        <v>45936</v>
      </c>
      <c r="E3108" s="8">
        <v>267.39999999999998</v>
      </c>
      <c r="F3108" s="8">
        <f t="shared" si="364"/>
        <v>23531.199999999997</v>
      </c>
      <c r="G3108" s="54">
        <f t="shared" si="365"/>
        <v>47062.399999999994</v>
      </c>
      <c r="H3108" s="25">
        <v>368504</v>
      </c>
      <c r="I3108" s="25" t="s">
        <v>4624</v>
      </c>
      <c r="J3108" s="25">
        <v>2</v>
      </c>
      <c r="K3108" s="25">
        <v>2</v>
      </c>
      <c r="L3108" s="25">
        <f t="shared" si="366"/>
        <v>0</v>
      </c>
      <c r="M3108" s="25"/>
      <c r="N3108" s="45">
        <v>45937</v>
      </c>
      <c r="O3108" s="54"/>
      <c r="P3108" s="25" t="s">
        <v>4460</v>
      </c>
      <c r="Q3108" s="25">
        <v>58156570021</v>
      </c>
      <c r="R3108" s="25"/>
      <c r="S3108" s="3">
        <v>4</v>
      </c>
      <c r="T3108" s="55"/>
      <c r="U3108" s="25" t="s">
        <v>19</v>
      </c>
      <c r="V3108" s="25" t="str">
        <f>VLOOKUP(P3108,'Customer List'!B:C,2,)</f>
        <v>MUMBAI</v>
      </c>
      <c r="W3108" s="56" t="s">
        <v>3750</v>
      </c>
      <c r="X3108" s="45"/>
      <c r="Y3108" s="25" t="str">
        <f t="shared" si="367"/>
        <v/>
      </c>
      <c r="Z3108" s="25" t="str">
        <f t="shared" si="368"/>
        <v>Tuesday</v>
      </c>
      <c r="AA3108" s="25" t="str">
        <f t="shared" si="369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hidden="1" x14ac:dyDescent="0.25">
      <c r="A3109" s="25">
        <f t="shared" si="363"/>
        <v>3108</v>
      </c>
      <c r="B3109" s="25" t="s">
        <v>4755</v>
      </c>
      <c r="C3109" s="45">
        <v>45926</v>
      </c>
      <c r="D3109" s="45">
        <v>45936</v>
      </c>
      <c r="E3109" s="8">
        <v>21</v>
      </c>
      <c r="F3109" s="8">
        <f t="shared" si="364"/>
        <v>1848</v>
      </c>
      <c r="G3109" s="54">
        <f t="shared" si="365"/>
        <v>3696</v>
      </c>
      <c r="H3109" s="25">
        <v>400101</v>
      </c>
      <c r="I3109" s="25" t="s">
        <v>4629</v>
      </c>
      <c r="J3109" s="25">
        <v>2</v>
      </c>
      <c r="K3109" s="25">
        <v>2</v>
      </c>
      <c r="L3109" s="25">
        <f t="shared" si="366"/>
        <v>0</v>
      </c>
      <c r="M3109" s="25"/>
      <c r="N3109" s="45">
        <v>45937</v>
      </c>
      <c r="O3109" s="54"/>
      <c r="P3109" s="25" t="s">
        <v>3600</v>
      </c>
      <c r="Q3109" s="25">
        <v>58156565891</v>
      </c>
      <c r="R3109" s="25"/>
      <c r="S3109" s="3">
        <v>4</v>
      </c>
      <c r="T3109" s="55"/>
      <c r="U3109" s="25" t="s">
        <v>19</v>
      </c>
      <c r="V3109" s="25" t="str">
        <f>VLOOKUP(P3109,'Customer List'!B:C,2,)</f>
        <v>Bhopal</v>
      </c>
      <c r="W3109" s="56" t="s">
        <v>3750</v>
      </c>
      <c r="X3109" s="45"/>
      <c r="Y3109" s="25" t="str">
        <f t="shared" si="367"/>
        <v/>
      </c>
      <c r="Z3109" s="25" t="str">
        <f t="shared" si="368"/>
        <v>Tuesday</v>
      </c>
      <c r="AA3109" s="25" t="str">
        <f t="shared" si="369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hidden="1" x14ac:dyDescent="0.25">
      <c r="A3110" s="25">
        <f t="shared" si="363"/>
        <v>3109</v>
      </c>
      <c r="B3110" s="25" t="s">
        <v>4755</v>
      </c>
      <c r="C3110" s="45">
        <v>45926</v>
      </c>
      <c r="D3110" s="45">
        <v>45936</v>
      </c>
      <c r="E3110" s="8">
        <v>285</v>
      </c>
      <c r="F3110" s="8">
        <f t="shared" si="364"/>
        <v>25080</v>
      </c>
      <c r="G3110" s="54">
        <f t="shared" si="365"/>
        <v>25080</v>
      </c>
      <c r="H3110" s="25">
        <v>307646</v>
      </c>
      <c r="I3110" s="25" t="s">
        <v>4597</v>
      </c>
      <c r="J3110" s="25">
        <v>1</v>
      </c>
      <c r="K3110" s="25">
        <v>1</v>
      </c>
      <c r="L3110" s="25">
        <f t="shared" si="366"/>
        <v>0</v>
      </c>
      <c r="M3110" s="25"/>
      <c r="N3110" s="45">
        <v>45937</v>
      </c>
      <c r="O3110" s="54"/>
      <c r="P3110" s="25" t="s">
        <v>1138</v>
      </c>
      <c r="Q3110" s="25">
        <v>58156567700</v>
      </c>
      <c r="R3110" s="25"/>
      <c r="S3110" s="3">
        <v>4</v>
      </c>
      <c r="T3110" s="55"/>
      <c r="U3110" s="25" t="s">
        <v>19</v>
      </c>
      <c r="V3110" s="25" t="str">
        <f>VLOOKUP(P3110,'Customer List'!B:C,2,)</f>
        <v>Mumbai</v>
      </c>
      <c r="W3110" s="56" t="s">
        <v>3750</v>
      </c>
      <c r="X3110" s="45"/>
      <c r="Y3110" s="25" t="str">
        <f t="shared" si="367"/>
        <v/>
      </c>
      <c r="Z3110" s="25" t="str">
        <f t="shared" si="368"/>
        <v>Tuesday</v>
      </c>
      <c r="AA3110" s="25" t="str">
        <f t="shared" si="369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hidden="1" x14ac:dyDescent="0.25">
      <c r="A3111" s="25">
        <f t="shared" si="363"/>
        <v>3110</v>
      </c>
      <c r="B3111" s="25" t="s">
        <v>4755</v>
      </c>
      <c r="C3111" s="45">
        <v>45926</v>
      </c>
      <c r="D3111" s="45">
        <v>45936</v>
      </c>
      <c r="E3111" s="8">
        <v>285</v>
      </c>
      <c r="F3111" s="8">
        <f t="shared" si="364"/>
        <v>25080</v>
      </c>
      <c r="G3111" s="54">
        <f t="shared" si="365"/>
        <v>501600</v>
      </c>
      <c r="H3111" s="25">
        <v>307646</v>
      </c>
      <c r="I3111" s="25" t="s">
        <v>4597</v>
      </c>
      <c r="J3111" s="25">
        <v>20</v>
      </c>
      <c r="K3111" s="25">
        <v>20</v>
      </c>
      <c r="L3111" s="25">
        <f t="shared" si="366"/>
        <v>0</v>
      </c>
      <c r="M3111" s="25"/>
      <c r="N3111" s="45">
        <v>45937</v>
      </c>
      <c r="O3111" s="54"/>
      <c r="P3111" s="25" t="s">
        <v>243</v>
      </c>
      <c r="Q3111" s="25">
        <v>58156569435</v>
      </c>
      <c r="R3111" s="25"/>
      <c r="S3111" s="3">
        <v>4</v>
      </c>
      <c r="T3111" s="55"/>
      <c r="U3111" s="25" t="s">
        <v>19</v>
      </c>
      <c r="V3111" s="25" t="str">
        <f>VLOOKUP(P3111,'Customer List'!B:C,2,)</f>
        <v>Mumbai</v>
      </c>
      <c r="W3111" s="56" t="s">
        <v>3750</v>
      </c>
      <c r="X3111" s="45"/>
      <c r="Y3111" s="25" t="str">
        <f t="shared" si="367"/>
        <v/>
      </c>
      <c r="Z3111" s="25" t="str">
        <f t="shared" si="368"/>
        <v>Tuesday</v>
      </c>
      <c r="AA3111" s="25" t="str">
        <f t="shared" si="369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hidden="1" x14ac:dyDescent="0.25">
      <c r="A3112" s="25">
        <f t="shared" si="363"/>
        <v>3111</v>
      </c>
      <c r="B3112" s="25" t="s">
        <v>4755</v>
      </c>
      <c r="C3112" s="45">
        <v>45926</v>
      </c>
      <c r="D3112" s="45">
        <v>45936</v>
      </c>
      <c r="E3112" s="8">
        <v>91.7</v>
      </c>
      <c r="F3112" s="8">
        <f t="shared" si="364"/>
        <v>8069.6</v>
      </c>
      <c r="G3112" s="54">
        <f t="shared" si="365"/>
        <v>8069.6</v>
      </c>
      <c r="H3112" s="25">
        <v>310805</v>
      </c>
      <c r="I3112" s="25" t="s">
        <v>4598</v>
      </c>
      <c r="J3112" s="25">
        <v>1</v>
      </c>
      <c r="K3112" s="25">
        <v>1</v>
      </c>
      <c r="L3112" s="25">
        <f t="shared" si="366"/>
        <v>0</v>
      </c>
      <c r="M3112" s="25"/>
      <c r="N3112" s="45">
        <v>45937</v>
      </c>
      <c r="O3112" s="54"/>
      <c r="P3112" s="25" t="s">
        <v>195</v>
      </c>
      <c r="Q3112" s="25">
        <v>58156573160</v>
      </c>
      <c r="R3112" s="25"/>
      <c r="S3112" s="3">
        <v>4</v>
      </c>
      <c r="T3112" s="55"/>
      <c r="U3112" s="25" t="s">
        <v>19</v>
      </c>
      <c r="V3112" s="25" t="str">
        <f>VLOOKUP(P3112,'Customer List'!B:C,2,)</f>
        <v>Kanpur</v>
      </c>
      <c r="W3112" s="56" t="s">
        <v>3750</v>
      </c>
      <c r="X3112" s="45"/>
      <c r="Y3112" s="25" t="str">
        <f t="shared" si="367"/>
        <v/>
      </c>
      <c r="Z3112" s="25" t="str">
        <f t="shared" si="368"/>
        <v>Tuesday</v>
      </c>
      <c r="AA3112" s="25" t="str">
        <f t="shared" si="369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hidden="1" x14ac:dyDescent="0.25">
      <c r="A3113" s="25">
        <f t="shared" si="363"/>
        <v>3112</v>
      </c>
      <c r="B3113" s="25" t="s">
        <v>4755</v>
      </c>
      <c r="C3113" s="45">
        <v>45926</v>
      </c>
      <c r="D3113" s="45">
        <v>45936</v>
      </c>
      <c r="E3113" s="8">
        <v>50.4</v>
      </c>
      <c r="F3113" s="8">
        <f t="shared" si="364"/>
        <v>4435.2</v>
      </c>
      <c r="G3113" s="54">
        <f t="shared" si="365"/>
        <v>4435.2</v>
      </c>
      <c r="H3113" s="25" t="s">
        <v>617</v>
      </c>
      <c r="I3113" s="25" t="s">
        <v>4599</v>
      </c>
      <c r="J3113" s="25">
        <v>1</v>
      </c>
      <c r="K3113" s="25">
        <v>1</v>
      </c>
      <c r="L3113" s="25">
        <f t="shared" si="366"/>
        <v>0</v>
      </c>
      <c r="M3113" s="25"/>
      <c r="N3113" s="45">
        <v>45937</v>
      </c>
      <c r="O3113" s="54"/>
      <c r="P3113" s="25" t="s">
        <v>195</v>
      </c>
      <c r="Q3113" s="25">
        <v>58156573160</v>
      </c>
      <c r="R3113" s="25"/>
      <c r="S3113" s="3">
        <v>4</v>
      </c>
      <c r="T3113" s="55"/>
      <c r="U3113" s="25" t="s">
        <v>19</v>
      </c>
      <c r="V3113" s="25" t="str">
        <f>VLOOKUP(P3113,'Customer List'!B:C,2,)</f>
        <v>Kanpur</v>
      </c>
      <c r="W3113" s="56" t="s">
        <v>3750</v>
      </c>
      <c r="X3113" s="45"/>
      <c r="Y3113" s="25" t="str">
        <f t="shared" si="367"/>
        <v/>
      </c>
      <c r="Z3113" s="25" t="str">
        <f t="shared" si="368"/>
        <v>Tuesday</v>
      </c>
      <c r="AA3113" s="25" t="str">
        <f t="shared" si="369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hidden="1" x14ac:dyDescent="0.25">
      <c r="A3114" s="25">
        <f t="shared" si="363"/>
        <v>3113</v>
      </c>
      <c r="B3114" s="25" t="s">
        <v>4755</v>
      </c>
      <c r="C3114" s="45">
        <v>45926</v>
      </c>
      <c r="D3114" s="45">
        <v>45936</v>
      </c>
      <c r="E3114" s="8">
        <v>108.5</v>
      </c>
      <c r="F3114" s="8">
        <f t="shared" si="364"/>
        <v>9548</v>
      </c>
      <c r="G3114" s="54">
        <f t="shared" si="365"/>
        <v>9548</v>
      </c>
      <c r="H3114" s="25">
        <v>310913</v>
      </c>
      <c r="I3114" s="25" t="s">
        <v>4600</v>
      </c>
      <c r="J3114" s="25">
        <v>1</v>
      </c>
      <c r="K3114" s="25">
        <v>1</v>
      </c>
      <c r="L3114" s="25">
        <f t="shared" si="366"/>
        <v>0</v>
      </c>
      <c r="M3114" s="25"/>
      <c r="N3114" s="45">
        <v>45937</v>
      </c>
      <c r="O3114" s="54"/>
      <c r="P3114" s="25" t="s">
        <v>195</v>
      </c>
      <c r="Q3114" s="25">
        <v>58156573160</v>
      </c>
      <c r="R3114" s="25"/>
      <c r="S3114" s="3">
        <v>4</v>
      </c>
      <c r="T3114" s="55"/>
      <c r="U3114" s="25" t="s">
        <v>19</v>
      </c>
      <c r="V3114" s="25" t="str">
        <f>VLOOKUP(P3114,'Customer List'!B:C,2,)</f>
        <v>Kanpur</v>
      </c>
      <c r="W3114" s="56" t="s">
        <v>3750</v>
      </c>
      <c r="X3114" s="45"/>
      <c r="Y3114" s="25" t="str">
        <f t="shared" si="367"/>
        <v/>
      </c>
      <c r="Z3114" s="25" t="str">
        <f t="shared" si="368"/>
        <v>Tuesday</v>
      </c>
      <c r="AA3114" s="25" t="str">
        <f t="shared" si="369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hidden="1" x14ac:dyDescent="0.25">
      <c r="A3115" s="25">
        <f t="shared" ref="A3115:A3178" si="370">A3114+1</f>
        <v>3114</v>
      </c>
      <c r="B3115" s="25" t="s">
        <v>4755</v>
      </c>
      <c r="C3115" s="45">
        <v>45926</v>
      </c>
      <c r="D3115" s="45">
        <v>45936</v>
      </c>
      <c r="E3115" s="8">
        <v>177.1</v>
      </c>
      <c r="F3115" s="8">
        <f t="shared" ref="F3115:F3178" si="371">IF(AB3115="DOLLAR",E3115*88,E3115)</f>
        <v>15584.8</v>
      </c>
      <c r="G3115" s="54">
        <f t="shared" ref="G3115:G3178" si="372">F3115*J3115</f>
        <v>31169.599999999999</v>
      </c>
      <c r="H3115" s="25">
        <v>640922</v>
      </c>
      <c r="I3115" s="25" t="s">
        <v>4648</v>
      </c>
      <c r="J3115" s="25">
        <v>2</v>
      </c>
      <c r="K3115" s="25">
        <v>2</v>
      </c>
      <c r="L3115" s="25">
        <f t="shared" ref="L3115:L3178" si="373">J3115-K3115</f>
        <v>0</v>
      </c>
      <c r="M3115" s="25"/>
      <c r="N3115" s="45">
        <v>45937</v>
      </c>
      <c r="O3115" s="54"/>
      <c r="P3115" s="25" t="s">
        <v>492</v>
      </c>
      <c r="Q3115" s="54" t="s">
        <v>4777</v>
      </c>
      <c r="R3115" s="25"/>
      <c r="S3115" s="3">
        <v>4</v>
      </c>
      <c r="T3115" s="55"/>
      <c r="U3115" s="25" t="s">
        <v>19</v>
      </c>
      <c r="V3115" s="25" t="str">
        <f>VLOOKUP(P3115,'Customer List'!B:C,2,)</f>
        <v>Haridwar</v>
      </c>
      <c r="W3115" s="56" t="s">
        <v>3749</v>
      </c>
      <c r="X3115" s="45"/>
      <c r="Y3115" s="25" t="str">
        <f t="shared" ref="Y3115:Y3178" si="374">IF(X3115="", "", X3115-N3115)</f>
        <v/>
      </c>
      <c r="Z3115" s="25" t="str">
        <f t="shared" ref="Z3115:Z3178" si="375">IF(N3115="", "", TEXT(N3115, "dddd"))</f>
        <v>Tuesday</v>
      </c>
      <c r="AA3115" s="25" t="str">
        <f t="shared" ref="AA3115:AA3178" si="376">IF(X3115="", "", TEXT(X3115, "dddd"))</f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hidden="1" x14ac:dyDescent="0.25">
      <c r="A3116" s="25">
        <f t="shared" si="370"/>
        <v>3115</v>
      </c>
      <c r="B3116" s="25" t="s">
        <v>4755</v>
      </c>
      <c r="C3116" s="45">
        <v>45926</v>
      </c>
      <c r="D3116" s="45">
        <v>45936</v>
      </c>
      <c r="E3116" s="8">
        <v>267.39999999999998</v>
      </c>
      <c r="F3116" s="8">
        <f t="shared" si="371"/>
        <v>23531.199999999997</v>
      </c>
      <c r="G3116" s="54">
        <f t="shared" si="372"/>
        <v>23531.199999999997</v>
      </c>
      <c r="H3116" s="25">
        <v>314512</v>
      </c>
      <c r="I3116" s="25" t="s">
        <v>4601</v>
      </c>
      <c r="J3116" s="25">
        <v>1</v>
      </c>
      <c r="K3116" s="25">
        <v>1</v>
      </c>
      <c r="L3116" s="25">
        <f t="shared" si="373"/>
        <v>0</v>
      </c>
      <c r="M3116" s="25"/>
      <c r="N3116" s="45">
        <v>45937</v>
      </c>
      <c r="O3116" s="54"/>
      <c r="P3116" s="25" t="s">
        <v>184</v>
      </c>
      <c r="Q3116" s="25">
        <v>58156566646</v>
      </c>
      <c r="R3116" s="25"/>
      <c r="S3116" s="3">
        <v>4</v>
      </c>
      <c r="T3116" s="55"/>
      <c r="U3116" s="25" t="s">
        <v>19</v>
      </c>
      <c r="V3116" s="25" t="str">
        <f>VLOOKUP(P3116,'Customer List'!B:C,2,)</f>
        <v>Mumbai</v>
      </c>
      <c r="W3116" s="56" t="s">
        <v>3750</v>
      </c>
      <c r="X3116" s="45"/>
      <c r="Y3116" s="25" t="str">
        <f t="shared" si="374"/>
        <v/>
      </c>
      <c r="Z3116" s="25" t="str">
        <f t="shared" si="375"/>
        <v>Tuesday</v>
      </c>
      <c r="AA3116" s="25" t="str">
        <f t="shared" si="376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hidden="1" x14ac:dyDescent="0.25">
      <c r="A3117" s="25">
        <f t="shared" si="370"/>
        <v>3116</v>
      </c>
      <c r="B3117" s="25" t="s">
        <v>4755</v>
      </c>
      <c r="C3117" s="45">
        <v>45926</v>
      </c>
      <c r="D3117" s="45">
        <v>45936</v>
      </c>
      <c r="E3117" s="8">
        <v>273.75</v>
      </c>
      <c r="F3117" s="8">
        <f t="shared" si="371"/>
        <v>24090</v>
      </c>
      <c r="G3117" s="54">
        <f t="shared" si="372"/>
        <v>24090</v>
      </c>
      <c r="H3117" s="25">
        <v>317332</v>
      </c>
      <c r="I3117" s="25" t="s">
        <v>4602</v>
      </c>
      <c r="J3117" s="25">
        <v>1</v>
      </c>
      <c r="K3117" s="25">
        <v>1</v>
      </c>
      <c r="L3117" s="25">
        <f t="shared" si="373"/>
        <v>0</v>
      </c>
      <c r="M3117" s="25"/>
      <c r="N3117" s="45">
        <v>45937</v>
      </c>
      <c r="O3117" s="54"/>
      <c r="P3117" s="25" t="s">
        <v>289</v>
      </c>
      <c r="Q3117" s="25">
        <v>58156567033</v>
      </c>
      <c r="R3117" s="25"/>
      <c r="S3117" s="3">
        <v>4</v>
      </c>
      <c r="T3117" s="55"/>
      <c r="U3117" s="25" t="s">
        <v>19</v>
      </c>
      <c r="V3117" s="25" t="str">
        <f>VLOOKUP(P3117,'Customer List'!B:C,2,)</f>
        <v>Banglore</v>
      </c>
      <c r="W3117" s="56" t="s">
        <v>3750</v>
      </c>
      <c r="X3117" s="45"/>
      <c r="Y3117" s="25" t="str">
        <f t="shared" si="374"/>
        <v/>
      </c>
      <c r="Z3117" s="25" t="str">
        <f t="shared" si="375"/>
        <v>Tuesday</v>
      </c>
      <c r="AA3117" s="25" t="str">
        <f t="shared" si="376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hidden="1" x14ac:dyDescent="0.25">
      <c r="A3118" s="25">
        <f t="shared" si="370"/>
        <v>3117</v>
      </c>
      <c r="B3118" s="25" t="s">
        <v>4755</v>
      </c>
      <c r="C3118" s="45">
        <v>45926</v>
      </c>
      <c r="D3118" s="45">
        <v>45936</v>
      </c>
      <c r="E3118" s="8">
        <v>78.400000000000006</v>
      </c>
      <c r="F3118" s="8">
        <f t="shared" si="371"/>
        <v>6899.2000000000007</v>
      </c>
      <c r="G3118" s="54">
        <f t="shared" si="372"/>
        <v>6899.2000000000007</v>
      </c>
      <c r="H3118" s="25">
        <v>317335</v>
      </c>
      <c r="I3118" s="25" t="s">
        <v>4603</v>
      </c>
      <c r="J3118" s="25">
        <v>1</v>
      </c>
      <c r="K3118" s="25">
        <v>1</v>
      </c>
      <c r="L3118" s="25">
        <f t="shared" si="373"/>
        <v>0</v>
      </c>
      <c r="M3118" s="25"/>
      <c r="N3118" s="45">
        <v>45937</v>
      </c>
      <c r="O3118" s="54"/>
      <c r="P3118" s="25" t="s">
        <v>173</v>
      </c>
      <c r="Q3118" s="25">
        <v>58156571163</v>
      </c>
      <c r="R3118" s="25"/>
      <c r="S3118" s="3">
        <v>4</v>
      </c>
      <c r="T3118" s="55"/>
      <c r="U3118" s="25" t="s">
        <v>19</v>
      </c>
      <c r="V3118" s="25" t="str">
        <f>VLOOKUP(P3118,'Customer List'!B:C,2,)</f>
        <v>Kolkata</v>
      </c>
      <c r="W3118" s="56" t="s">
        <v>3749</v>
      </c>
      <c r="X3118" s="45"/>
      <c r="Y3118" s="25" t="str">
        <f t="shared" si="374"/>
        <v/>
      </c>
      <c r="Z3118" s="25" t="str">
        <f t="shared" si="375"/>
        <v>Tuesday</v>
      </c>
      <c r="AA3118" s="25" t="str">
        <f t="shared" si="376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hidden="1" x14ac:dyDescent="0.25">
      <c r="A3119" s="25">
        <f t="shared" si="370"/>
        <v>3118</v>
      </c>
      <c r="B3119" s="25" t="s">
        <v>4755</v>
      </c>
      <c r="C3119" s="45">
        <v>45926</v>
      </c>
      <c r="D3119" s="45">
        <v>45936</v>
      </c>
      <c r="E3119" s="8">
        <v>270</v>
      </c>
      <c r="F3119" s="8">
        <f t="shared" si="371"/>
        <v>23760</v>
      </c>
      <c r="G3119" s="54">
        <f t="shared" si="372"/>
        <v>23760</v>
      </c>
      <c r="H3119" s="25">
        <v>317344</v>
      </c>
      <c r="I3119" s="25" t="s">
        <v>4265</v>
      </c>
      <c r="J3119" s="25">
        <v>1</v>
      </c>
      <c r="K3119" s="25">
        <v>1</v>
      </c>
      <c r="L3119" s="25">
        <f t="shared" si="373"/>
        <v>0</v>
      </c>
      <c r="M3119" s="25"/>
      <c r="N3119" s="45">
        <v>45937</v>
      </c>
      <c r="O3119" s="54"/>
      <c r="P3119" s="25" t="s">
        <v>2053</v>
      </c>
      <c r="Q3119" s="25">
        <v>58156571955</v>
      </c>
      <c r="R3119" s="25"/>
      <c r="S3119" s="3">
        <v>4</v>
      </c>
      <c r="T3119" s="55"/>
      <c r="U3119" s="25" t="s">
        <v>19</v>
      </c>
      <c r="V3119" s="25" t="str">
        <f>VLOOKUP(P3119,'Customer List'!B:C,2,)</f>
        <v>Banglore</v>
      </c>
      <c r="W3119" s="56" t="s">
        <v>4685</v>
      </c>
      <c r="X3119" s="45"/>
      <c r="Y3119" s="25" t="str">
        <f t="shared" si="374"/>
        <v/>
      </c>
      <c r="Z3119" s="25" t="str">
        <f t="shared" si="375"/>
        <v>Tuesday</v>
      </c>
      <c r="AA3119" s="25" t="str">
        <f t="shared" si="376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370"/>
        <v>3119</v>
      </c>
      <c r="B3120" s="25" t="s">
        <v>4755</v>
      </c>
      <c r="C3120" s="45">
        <v>45926</v>
      </c>
      <c r="D3120" s="45">
        <v>45936</v>
      </c>
      <c r="E3120" s="8">
        <v>217.7</v>
      </c>
      <c r="F3120" s="8">
        <f t="shared" si="371"/>
        <v>19157.599999999999</v>
      </c>
      <c r="G3120" s="54">
        <f t="shared" si="372"/>
        <v>19157.599999999999</v>
      </c>
      <c r="H3120" s="25">
        <v>318318</v>
      </c>
      <c r="I3120" s="25" t="s">
        <v>4604</v>
      </c>
      <c r="J3120" s="25">
        <v>1</v>
      </c>
      <c r="K3120" s="25">
        <v>1</v>
      </c>
      <c r="L3120" s="25">
        <f t="shared" si="373"/>
        <v>0</v>
      </c>
      <c r="M3120" s="25"/>
      <c r="N3120" s="45">
        <v>45938</v>
      </c>
      <c r="O3120" s="54"/>
      <c r="P3120" s="25" t="s">
        <v>1140</v>
      </c>
      <c r="Q3120" s="25" t="s">
        <v>637</v>
      </c>
      <c r="R3120" s="25" t="s">
        <v>725</v>
      </c>
      <c r="S3120" s="3">
        <v>4</v>
      </c>
      <c r="T3120" s="55"/>
      <c r="U3120" s="25" t="s">
        <v>19</v>
      </c>
      <c r="V3120" s="25" t="str">
        <f>VLOOKUP(P3120,'Customer List'!B:C,2,)</f>
        <v>Delhi</v>
      </c>
      <c r="W3120" s="56"/>
      <c r="X3120" s="45"/>
      <c r="Y3120" s="25" t="str">
        <f t="shared" si="374"/>
        <v/>
      </c>
      <c r="Z3120" s="25" t="str">
        <f t="shared" si="375"/>
        <v>Wednesday</v>
      </c>
      <c r="AA3120" s="25" t="str">
        <f t="shared" si="376"/>
        <v/>
      </c>
      <c r="AB3120" s="25" t="str">
        <f>VLOOKUP(U3120,'Currency Sheet'!A:C,3,)</f>
        <v>DOLLAR</v>
      </c>
      <c r="AC3120" s="67" t="str">
        <f>VLOOKUP(P3120,'Customer List'!B:D,3,)</f>
        <v>Local</v>
      </c>
    </row>
    <row r="3121" spans="1:29" hidden="1" x14ac:dyDescent="0.25">
      <c r="A3121" s="25">
        <f t="shared" si="370"/>
        <v>3120</v>
      </c>
      <c r="B3121" s="25" t="s">
        <v>4755</v>
      </c>
      <c r="C3121" s="45">
        <v>45926</v>
      </c>
      <c r="D3121" s="45">
        <v>45936</v>
      </c>
      <c r="E3121" s="8">
        <v>4.8999999999999995</v>
      </c>
      <c r="F3121" s="8">
        <f t="shared" si="371"/>
        <v>431.19999999999993</v>
      </c>
      <c r="G3121" s="54">
        <f t="shared" si="372"/>
        <v>862.39999999999986</v>
      </c>
      <c r="H3121" s="25">
        <v>740379</v>
      </c>
      <c r="I3121" s="25" t="s">
        <v>3779</v>
      </c>
      <c r="J3121" s="25">
        <v>2</v>
      </c>
      <c r="K3121" s="25">
        <v>2</v>
      </c>
      <c r="L3121" s="25">
        <f t="shared" si="373"/>
        <v>0</v>
      </c>
      <c r="M3121" s="25"/>
      <c r="N3121" s="45">
        <v>45937</v>
      </c>
      <c r="O3121" s="54"/>
      <c r="P3121" s="25" t="s">
        <v>630</v>
      </c>
      <c r="Q3121" s="25">
        <v>58156564491</v>
      </c>
      <c r="R3121" s="25"/>
      <c r="S3121" s="3" t="s">
        <v>300</v>
      </c>
      <c r="T3121" s="55" t="s">
        <v>610</v>
      </c>
      <c r="U3121" s="25" t="s">
        <v>19</v>
      </c>
      <c r="V3121" s="25" t="str">
        <f>VLOOKUP(P3121,'Customer List'!B:C,2,)</f>
        <v>Gujrat</v>
      </c>
      <c r="W3121" s="56" t="s">
        <v>4688</v>
      </c>
      <c r="X3121" s="45"/>
      <c r="Y3121" s="25" t="str">
        <f t="shared" si="374"/>
        <v/>
      </c>
      <c r="Z3121" s="25" t="str">
        <f t="shared" si="375"/>
        <v>Tuesday</v>
      </c>
      <c r="AA3121" s="25" t="str">
        <f t="shared" si="376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370"/>
        <v>3121</v>
      </c>
      <c r="B3122" s="25" t="s">
        <v>4755</v>
      </c>
      <c r="C3122" s="45">
        <v>45926</v>
      </c>
      <c r="D3122" s="45">
        <v>45936</v>
      </c>
      <c r="E3122" s="8">
        <v>259</v>
      </c>
      <c r="F3122" s="8">
        <f t="shared" si="371"/>
        <v>22792</v>
      </c>
      <c r="G3122" s="54">
        <f t="shared" si="372"/>
        <v>22792</v>
      </c>
      <c r="H3122" s="25">
        <v>320216</v>
      </c>
      <c r="I3122" s="25" t="s">
        <v>4605</v>
      </c>
      <c r="J3122" s="25">
        <v>1</v>
      </c>
      <c r="K3122" s="25">
        <v>1</v>
      </c>
      <c r="L3122" s="25">
        <f t="shared" si="373"/>
        <v>0</v>
      </c>
      <c r="M3122" s="25"/>
      <c r="N3122" s="45">
        <v>45938</v>
      </c>
      <c r="O3122" s="54"/>
      <c r="P3122" s="25" t="s">
        <v>1140</v>
      </c>
      <c r="Q3122" s="25" t="s">
        <v>637</v>
      </c>
      <c r="R3122" s="25" t="s">
        <v>725</v>
      </c>
      <c r="S3122" s="3">
        <v>4</v>
      </c>
      <c r="T3122" s="55"/>
      <c r="U3122" s="25" t="s">
        <v>19</v>
      </c>
      <c r="V3122" s="25" t="str">
        <f>VLOOKUP(P3122,'Customer List'!B:C,2,)</f>
        <v>Delhi</v>
      </c>
      <c r="W3122" s="56"/>
      <c r="X3122" s="45"/>
      <c r="Y3122" s="25" t="str">
        <f t="shared" si="374"/>
        <v/>
      </c>
      <c r="Z3122" s="25" t="str">
        <f t="shared" si="375"/>
        <v>Wednesday</v>
      </c>
      <c r="AA3122" s="25" t="str">
        <f t="shared" si="376"/>
        <v/>
      </c>
      <c r="AB3122" s="25" t="str">
        <f>VLOOKUP(U3122,'Currency Sheet'!A:C,3,)</f>
        <v>DOLLAR</v>
      </c>
      <c r="AC3122" s="67" t="str">
        <f>VLOOKUP(P3122,'Customer List'!B:D,3,)</f>
        <v>Local</v>
      </c>
    </row>
    <row r="3123" spans="1:29" hidden="1" x14ac:dyDescent="0.25">
      <c r="A3123" s="25">
        <f t="shared" si="370"/>
        <v>3122</v>
      </c>
      <c r="B3123" s="25" t="s">
        <v>4755</v>
      </c>
      <c r="C3123" s="45">
        <v>45926</v>
      </c>
      <c r="D3123" s="45">
        <v>45936</v>
      </c>
      <c r="E3123" s="8">
        <v>313.5</v>
      </c>
      <c r="F3123" s="8">
        <f t="shared" si="371"/>
        <v>27588</v>
      </c>
      <c r="G3123" s="54">
        <f t="shared" si="372"/>
        <v>27588</v>
      </c>
      <c r="H3123" s="25">
        <v>321142</v>
      </c>
      <c r="I3123" s="25" t="s">
        <v>4606</v>
      </c>
      <c r="J3123" s="25">
        <v>1</v>
      </c>
      <c r="K3123" s="25">
        <v>1</v>
      </c>
      <c r="L3123" s="25">
        <f t="shared" si="373"/>
        <v>0</v>
      </c>
      <c r="M3123" s="25"/>
      <c r="N3123" s="45">
        <v>45937</v>
      </c>
      <c r="O3123" s="54"/>
      <c r="P3123" s="25" t="s">
        <v>289</v>
      </c>
      <c r="Q3123" s="25">
        <v>58156567033</v>
      </c>
      <c r="R3123" s="25"/>
      <c r="S3123" s="3">
        <v>4</v>
      </c>
      <c r="T3123" s="55"/>
      <c r="U3123" s="25" t="s">
        <v>19</v>
      </c>
      <c r="V3123" s="25" t="str">
        <f>VLOOKUP(P3123,'Customer List'!B:C,2,)</f>
        <v>Banglore</v>
      </c>
      <c r="W3123" s="56" t="s">
        <v>3750</v>
      </c>
      <c r="X3123" s="45"/>
      <c r="Y3123" s="25" t="str">
        <f t="shared" si="374"/>
        <v/>
      </c>
      <c r="Z3123" s="25" t="str">
        <f t="shared" si="375"/>
        <v>Tuesday</v>
      </c>
      <c r="AA3123" s="25" t="str">
        <f t="shared" si="376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hidden="1" x14ac:dyDescent="0.25">
      <c r="A3124" s="25">
        <f t="shared" si="370"/>
        <v>3123</v>
      </c>
      <c r="B3124" s="25" t="s">
        <v>4755</v>
      </c>
      <c r="C3124" s="45">
        <v>45926</v>
      </c>
      <c r="D3124" s="45">
        <v>45936</v>
      </c>
      <c r="E3124" s="8">
        <v>313.5</v>
      </c>
      <c r="F3124" s="8">
        <f t="shared" si="371"/>
        <v>27588</v>
      </c>
      <c r="G3124" s="54">
        <f t="shared" si="372"/>
        <v>27588</v>
      </c>
      <c r="H3124" s="25">
        <v>323050</v>
      </c>
      <c r="I3124" s="25" t="s">
        <v>4607</v>
      </c>
      <c r="J3124" s="25">
        <v>1</v>
      </c>
      <c r="K3124" s="25">
        <v>1</v>
      </c>
      <c r="L3124" s="25">
        <f t="shared" si="373"/>
        <v>0</v>
      </c>
      <c r="M3124" s="25"/>
      <c r="N3124" s="45">
        <v>45937</v>
      </c>
      <c r="O3124" s="54"/>
      <c r="P3124" s="25" t="s">
        <v>289</v>
      </c>
      <c r="Q3124" s="25">
        <v>58156567033</v>
      </c>
      <c r="R3124" s="25"/>
      <c r="S3124" s="3">
        <v>4</v>
      </c>
      <c r="T3124" s="55"/>
      <c r="U3124" s="25" t="s">
        <v>19</v>
      </c>
      <c r="V3124" s="25" t="str">
        <f>VLOOKUP(P3124,'Customer List'!B:C,2,)</f>
        <v>Banglore</v>
      </c>
      <c r="W3124" s="56" t="s">
        <v>3750</v>
      </c>
      <c r="X3124" s="45"/>
      <c r="Y3124" s="25" t="str">
        <f t="shared" si="374"/>
        <v/>
      </c>
      <c r="Z3124" s="25" t="str">
        <f t="shared" si="375"/>
        <v>Tuesday</v>
      </c>
      <c r="AA3124" s="25" t="str">
        <f t="shared" si="376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hidden="1" x14ac:dyDescent="0.25">
      <c r="A3125" s="25">
        <f t="shared" si="370"/>
        <v>3124</v>
      </c>
      <c r="B3125" s="25" t="s">
        <v>4755</v>
      </c>
      <c r="C3125" s="45">
        <v>45926</v>
      </c>
      <c r="D3125" s="45">
        <v>45936</v>
      </c>
      <c r="E3125" s="8">
        <v>267.39999999999998</v>
      </c>
      <c r="F3125" s="8">
        <f t="shared" si="371"/>
        <v>23531.199999999997</v>
      </c>
      <c r="G3125" s="54">
        <f t="shared" si="372"/>
        <v>23531.199999999997</v>
      </c>
      <c r="H3125" s="25">
        <v>325622</v>
      </c>
      <c r="I3125" s="25" t="s">
        <v>4608</v>
      </c>
      <c r="J3125" s="25">
        <v>1</v>
      </c>
      <c r="K3125" s="25">
        <v>1</v>
      </c>
      <c r="L3125" s="25">
        <f t="shared" si="373"/>
        <v>0</v>
      </c>
      <c r="M3125" s="25"/>
      <c r="N3125" s="45">
        <v>45937</v>
      </c>
      <c r="O3125" s="54"/>
      <c r="P3125" s="25" t="s">
        <v>289</v>
      </c>
      <c r="Q3125" s="25">
        <v>58156567033</v>
      </c>
      <c r="R3125" s="25"/>
      <c r="S3125" s="3">
        <v>4</v>
      </c>
      <c r="T3125" s="55"/>
      <c r="U3125" s="25" t="s">
        <v>19</v>
      </c>
      <c r="V3125" s="25" t="str">
        <f>VLOOKUP(P3125,'Customer List'!B:C,2,)</f>
        <v>Banglore</v>
      </c>
      <c r="W3125" s="56" t="s">
        <v>3750</v>
      </c>
      <c r="X3125" s="45"/>
      <c r="Y3125" s="25" t="str">
        <f t="shared" si="374"/>
        <v/>
      </c>
      <c r="Z3125" s="25" t="str">
        <f t="shared" si="375"/>
        <v>Tuesday</v>
      </c>
      <c r="AA3125" s="25" t="str">
        <f t="shared" si="376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hidden="1" x14ac:dyDescent="0.25">
      <c r="A3126" s="25">
        <f t="shared" si="370"/>
        <v>3125</v>
      </c>
      <c r="B3126" s="25" t="s">
        <v>4755</v>
      </c>
      <c r="C3126" s="45">
        <v>45926</v>
      </c>
      <c r="D3126" s="45">
        <v>45936</v>
      </c>
      <c r="E3126" s="8">
        <v>187.6</v>
      </c>
      <c r="F3126" s="8">
        <f t="shared" si="371"/>
        <v>16508.8</v>
      </c>
      <c r="G3126" s="54">
        <f t="shared" si="372"/>
        <v>16508.8</v>
      </c>
      <c r="H3126" s="25">
        <v>328708</v>
      </c>
      <c r="I3126" s="25" t="s">
        <v>4609</v>
      </c>
      <c r="J3126" s="25">
        <v>1</v>
      </c>
      <c r="K3126" s="25">
        <v>1</v>
      </c>
      <c r="L3126" s="25">
        <f t="shared" si="373"/>
        <v>0</v>
      </c>
      <c r="M3126" s="25"/>
      <c r="N3126" s="45">
        <v>45937</v>
      </c>
      <c r="O3126" s="54"/>
      <c r="P3126" s="25" t="s">
        <v>1093</v>
      </c>
      <c r="Q3126" s="25">
        <v>58156567490</v>
      </c>
      <c r="R3126" s="25"/>
      <c r="S3126" s="3">
        <v>4</v>
      </c>
      <c r="T3126" s="55"/>
      <c r="U3126" s="25" t="s">
        <v>19</v>
      </c>
      <c r="V3126" s="25" t="str">
        <f>VLOOKUP(P3126,'Customer List'!B:C,2,)</f>
        <v>Hyderabad</v>
      </c>
      <c r="W3126" s="56" t="s">
        <v>3750</v>
      </c>
      <c r="X3126" s="45"/>
      <c r="Y3126" s="25" t="str">
        <f t="shared" si="374"/>
        <v/>
      </c>
      <c r="Z3126" s="25" t="str">
        <f t="shared" si="375"/>
        <v>Tuesday</v>
      </c>
      <c r="AA3126" s="25" t="str">
        <f t="shared" si="376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hidden="1" x14ac:dyDescent="0.25">
      <c r="A3127" s="25">
        <f t="shared" si="370"/>
        <v>3126</v>
      </c>
      <c r="B3127" s="25" t="s">
        <v>4755</v>
      </c>
      <c r="C3127" s="45">
        <v>45926</v>
      </c>
      <c r="D3127" s="45">
        <v>45936</v>
      </c>
      <c r="E3127" s="8">
        <v>160.30000000000001</v>
      </c>
      <c r="F3127" s="8">
        <f t="shared" si="371"/>
        <v>14106.400000000001</v>
      </c>
      <c r="G3127" s="54">
        <f t="shared" si="372"/>
        <v>14106.400000000001</v>
      </c>
      <c r="H3127" s="25">
        <v>329904</v>
      </c>
      <c r="I3127" s="25" t="s">
        <v>4610</v>
      </c>
      <c r="J3127" s="25">
        <v>1</v>
      </c>
      <c r="K3127" s="25">
        <v>1</v>
      </c>
      <c r="L3127" s="25">
        <f t="shared" si="373"/>
        <v>0</v>
      </c>
      <c r="M3127" s="25"/>
      <c r="N3127" s="45">
        <v>45937</v>
      </c>
      <c r="O3127" s="54"/>
      <c r="P3127" s="25" t="s">
        <v>4458</v>
      </c>
      <c r="Q3127" s="25">
        <v>58156568142</v>
      </c>
      <c r="R3127" s="25"/>
      <c r="S3127" s="3">
        <v>4</v>
      </c>
      <c r="T3127" s="55"/>
      <c r="U3127" s="25" t="s">
        <v>19</v>
      </c>
      <c r="V3127" s="25" t="str">
        <f>VLOOKUP(P3127,'Customer List'!B:C,2,)</f>
        <v>MUMBAI</v>
      </c>
      <c r="W3127" s="56" t="s">
        <v>3750</v>
      </c>
      <c r="X3127" s="45"/>
      <c r="Y3127" s="25" t="str">
        <f t="shared" si="374"/>
        <v/>
      </c>
      <c r="Z3127" s="25" t="str">
        <f t="shared" si="375"/>
        <v>Tuesday</v>
      </c>
      <c r="AA3127" s="25" t="str">
        <f t="shared" si="376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370"/>
        <v>3127</v>
      </c>
      <c r="B3128" s="25" t="s">
        <v>4755</v>
      </c>
      <c r="C3128" s="45">
        <v>45926</v>
      </c>
      <c r="D3128" s="45">
        <v>45936</v>
      </c>
      <c r="E3128" s="8">
        <v>204.4</v>
      </c>
      <c r="F3128" s="8">
        <f t="shared" si="371"/>
        <v>17987.2</v>
      </c>
      <c r="G3128" s="54">
        <f t="shared" si="372"/>
        <v>17987.2</v>
      </c>
      <c r="H3128" s="25">
        <v>329906</v>
      </c>
      <c r="I3128" s="25" t="s">
        <v>4611</v>
      </c>
      <c r="J3128" s="25">
        <v>1</v>
      </c>
      <c r="K3128" s="25">
        <v>1</v>
      </c>
      <c r="L3128" s="25">
        <f t="shared" si="373"/>
        <v>0</v>
      </c>
      <c r="M3128" s="25"/>
      <c r="N3128" s="45">
        <v>45938</v>
      </c>
      <c r="O3128" s="54"/>
      <c r="P3128" s="25" t="s">
        <v>1140</v>
      </c>
      <c r="Q3128" s="25" t="s">
        <v>637</v>
      </c>
      <c r="R3128" s="25" t="s">
        <v>725</v>
      </c>
      <c r="S3128" s="3">
        <v>4</v>
      </c>
      <c r="T3128" s="55"/>
      <c r="U3128" s="25" t="s">
        <v>19</v>
      </c>
      <c r="V3128" s="25" t="str">
        <f>VLOOKUP(P3128,'Customer List'!B:C,2,)</f>
        <v>Delhi</v>
      </c>
      <c r="W3128" s="56"/>
      <c r="X3128" s="45"/>
      <c r="Y3128" s="25" t="str">
        <f t="shared" si="374"/>
        <v/>
      </c>
      <c r="Z3128" s="25" t="str">
        <f t="shared" si="375"/>
        <v>Wednesday</v>
      </c>
      <c r="AA3128" s="25" t="str">
        <f t="shared" si="376"/>
        <v/>
      </c>
      <c r="AB3128" s="25" t="str">
        <f>VLOOKUP(U3128,'Currency Sheet'!A:C,3,)</f>
        <v>DOLLAR</v>
      </c>
      <c r="AC3128" s="67" t="str">
        <f>VLOOKUP(P3128,'Customer List'!B:D,3,)</f>
        <v>Local</v>
      </c>
    </row>
    <row r="3129" spans="1:29" x14ac:dyDescent="0.25">
      <c r="A3129" s="25">
        <f t="shared" si="370"/>
        <v>3128</v>
      </c>
      <c r="B3129" s="25" t="s">
        <v>4755</v>
      </c>
      <c r="C3129" s="45">
        <v>45926</v>
      </c>
      <c r="D3129" s="45">
        <v>45936</v>
      </c>
      <c r="E3129" s="8">
        <v>301.5</v>
      </c>
      <c r="F3129" s="8">
        <f t="shared" si="371"/>
        <v>26532</v>
      </c>
      <c r="G3129" s="54">
        <f t="shared" si="372"/>
        <v>26532</v>
      </c>
      <c r="H3129" s="25">
        <v>329920</v>
      </c>
      <c r="I3129" s="25" t="s">
        <v>4612</v>
      </c>
      <c r="J3129" s="25">
        <v>1</v>
      </c>
      <c r="K3129" s="25">
        <v>1</v>
      </c>
      <c r="L3129" s="25">
        <f t="shared" si="373"/>
        <v>0</v>
      </c>
      <c r="M3129" s="25"/>
      <c r="N3129" s="45">
        <v>45938</v>
      </c>
      <c r="O3129" s="54"/>
      <c r="P3129" s="25" t="s">
        <v>1140</v>
      </c>
      <c r="Q3129" s="25" t="s">
        <v>637</v>
      </c>
      <c r="R3129" s="25" t="s">
        <v>725</v>
      </c>
      <c r="S3129" s="3">
        <v>4</v>
      </c>
      <c r="T3129" s="55"/>
      <c r="U3129" s="25" t="s">
        <v>19</v>
      </c>
      <c r="V3129" s="25" t="str">
        <f>VLOOKUP(P3129,'Customer List'!B:C,2,)</f>
        <v>Delhi</v>
      </c>
      <c r="W3129" s="56"/>
      <c r="X3129" s="45"/>
      <c r="Y3129" s="25" t="str">
        <f t="shared" si="374"/>
        <v/>
      </c>
      <c r="Z3129" s="25" t="str">
        <f t="shared" si="375"/>
        <v>Wednesday</v>
      </c>
      <c r="AA3129" s="25" t="str">
        <f t="shared" si="376"/>
        <v/>
      </c>
      <c r="AB3129" s="25" t="str">
        <f>VLOOKUP(U3129,'Currency Sheet'!A:C,3,)</f>
        <v>DOLLAR</v>
      </c>
      <c r="AC3129" s="67" t="str">
        <f>VLOOKUP(P3129,'Customer List'!B:D,3,)</f>
        <v>Local</v>
      </c>
    </row>
    <row r="3130" spans="1:29" hidden="1" x14ac:dyDescent="0.25">
      <c r="A3130" s="25">
        <f t="shared" si="370"/>
        <v>3129</v>
      </c>
      <c r="B3130" s="25" t="s">
        <v>4755</v>
      </c>
      <c r="C3130" s="45">
        <v>45926</v>
      </c>
      <c r="D3130" s="45">
        <v>45936</v>
      </c>
      <c r="E3130" s="8">
        <v>301.5</v>
      </c>
      <c r="F3130" s="8">
        <f t="shared" si="371"/>
        <v>26532</v>
      </c>
      <c r="G3130" s="54">
        <f t="shared" si="372"/>
        <v>26532</v>
      </c>
      <c r="H3130" s="25">
        <v>329920</v>
      </c>
      <c r="I3130" s="25" t="s">
        <v>4612</v>
      </c>
      <c r="J3130" s="25">
        <v>1</v>
      </c>
      <c r="K3130" s="25">
        <v>1</v>
      </c>
      <c r="L3130" s="25">
        <f t="shared" si="373"/>
        <v>0</v>
      </c>
      <c r="M3130" s="25"/>
      <c r="N3130" s="45">
        <v>45937</v>
      </c>
      <c r="O3130" s="54"/>
      <c r="P3130" s="25" t="s">
        <v>289</v>
      </c>
      <c r="Q3130" s="25">
        <v>58156567033</v>
      </c>
      <c r="R3130" s="25"/>
      <c r="S3130" s="3">
        <v>4</v>
      </c>
      <c r="T3130" s="55"/>
      <c r="U3130" s="25" t="s">
        <v>19</v>
      </c>
      <c r="V3130" s="25" t="str">
        <f>VLOOKUP(P3130,'Customer List'!B:C,2,)</f>
        <v>Banglore</v>
      </c>
      <c r="W3130" s="56" t="s">
        <v>3750</v>
      </c>
      <c r="X3130" s="45"/>
      <c r="Y3130" s="25" t="str">
        <f t="shared" si="374"/>
        <v/>
      </c>
      <c r="Z3130" s="25" t="str">
        <f t="shared" si="375"/>
        <v>Tuesday</v>
      </c>
      <c r="AA3130" s="25" t="str">
        <f t="shared" si="376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hidden="1" x14ac:dyDescent="0.25">
      <c r="A3131" s="25">
        <f t="shared" si="370"/>
        <v>3130</v>
      </c>
      <c r="B3131" s="25" t="s">
        <v>4756</v>
      </c>
      <c r="C3131" s="45">
        <v>45926</v>
      </c>
      <c r="D3131" s="45">
        <v>45937</v>
      </c>
      <c r="E3131" s="8">
        <v>374</v>
      </c>
      <c r="F3131" s="8">
        <f t="shared" si="371"/>
        <v>32912</v>
      </c>
      <c r="G3131" s="54">
        <f t="shared" si="372"/>
        <v>65824</v>
      </c>
      <c r="H3131" s="25" t="s">
        <v>2518</v>
      </c>
      <c r="I3131" s="25" t="s">
        <v>4533</v>
      </c>
      <c r="J3131" s="25">
        <v>2</v>
      </c>
      <c r="K3131" s="25">
        <v>2</v>
      </c>
      <c r="L3131" s="25">
        <f t="shared" si="373"/>
        <v>0</v>
      </c>
      <c r="M3131" s="25"/>
      <c r="N3131" s="45">
        <v>45937</v>
      </c>
      <c r="O3131" s="54"/>
      <c r="P3131" s="25" t="s">
        <v>4457</v>
      </c>
      <c r="Q3131" s="25">
        <v>58156574420</v>
      </c>
      <c r="R3131" s="25"/>
      <c r="S3131" s="3">
        <v>-20</v>
      </c>
      <c r="T3131" s="55"/>
      <c r="U3131" s="25" t="s">
        <v>3601</v>
      </c>
      <c r="V3131" s="25" t="str">
        <f>VLOOKUP(P3131,'Customer List'!B:C,2,)</f>
        <v>Hyderabad</v>
      </c>
      <c r="W3131" s="56" t="s">
        <v>3750</v>
      </c>
      <c r="X3131" s="45"/>
      <c r="Y3131" s="25" t="str">
        <f t="shared" si="374"/>
        <v/>
      </c>
      <c r="Z3131" s="25" t="str">
        <f t="shared" si="375"/>
        <v>Tuesday</v>
      </c>
      <c r="AA3131" s="25" t="str">
        <f t="shared" si="376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hidden="1" x14ac:dyDescent="0.25">
      <c r="A3132" s="25">
        <f t="shared" si="370"/>
        <v>3131</v>
      </c>
      <c r="B3132" s="25" t="s">
        <v>4775</v>
      </c>
      <c r="C3132" s="45">
        <v>45933</v>
      </c>
      <c r="D3132" s="45">
        <v>45937</v>
      </c>
      <c r="E3132" s="8">
        <v>1037.5</v>
      </c>
      <c r="F3132" s="8">
        <f t="shared" si="371"/>
        <v>91300</v>
      </c>
      <c r="G3132" s="54">
        <f t="shared" si="372"/>
        <v>182600</v>
      </c>
      <c r="H3132" s="25" t="s">
        <v>4757</v>
      </c>
      <c r="I3132" s="25" t="s">
        <v>4758</v>
      </c>
      <c r="J3132" s="25">
        <v>2</v>
      </c>
      <c r="K3132" s="25">
        <v>2</v>
      </c>
      <c r="L3132" s="25">
        <f t="shared" si="373"/>
        <v>0</v>
      </c>
      <c r="M3132" s="25"/>
      <c r="N3132" s="45">
        <v>45937</v>
      </c>
      <c r="O3132" s="54"/>
      <c r="P3132" s="25" t="s">
        <v>2490</v>
      </c>
      <c r="Q3132" s="25">
        <v>58156584054</v>
      </c>
      <c r="R3132" s="25"/>
      <c r="S3132" s="3">
        <v>-80</v>
      </c>
      <c r="T3132" s="55"/>
      <c r="U3132" s="25" t="s">
        <v>493</v>
      </c>
      <c r="V3132" s="25" t="str">
        <f>VLOOKUP(P3132,'Customer List'!B:C,2,)</f>
        <v>Kolkata</v>
      </c>
      <c r="W3132" s="56"/>
      <c r="X3132" s="45"/>
      <c r="Y3132" s="25" t="str">
        <f t="shared" si="374"/>
        <v/>
      </c>
      <c r="Z3132" s="25" t="str">
        <f t="shared" si="375"/>
        <v>Tuesday</v>
      </c>
      <c r="AA3132" s="25" t="str">
        <f t="shared" si="376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370"/>
        <v>3132</v>
      </c>
      <c r="B3133" s="25" t="s">
        <v>4755</v>
      </c>
      <c r="C3133" s="45">
        <v>45926</v>
      </c>
      <c r="D3133" s="45">
        <v>45936</v>
      </c>
      <c r="E3133" s="8">
        <v>238</v>
      </c>
      <c r="F3133" s="8">
        <f t="shared" si="371"/>
        <v>20944</v>
      </c>
      <c r="G3133" s="54">
        <f t="shared" si="372"/>
        <v>20944</v>
      </c>
      <c r="H3133" s="25">
        <v>343314</v>
      </c>
      <c r="I3133" s="25" t="s">
        <v>4614</v>
      </c>
      <c r="J3133" s="25">
        <v>1</v>
      </c>
      <c r="K3133" s="25">
        <v>1</v>
      </c>
      <c r="L3133" s="25">
        <f t="shared" si="373"/>
        <v>0</v>
      </c>
      <c r="M3133" s="25"/>
      <c r="N3133" s="45">
        <v>45938</v>
      </c>
      <c r="O3133" s="54"/>
      <c r="P3133" s="25" t="s">
        <v>1140</v>
      </c>
      <c r="Q3133" s="25" t="s">
        <v>637</v>
      </c>
      <c r="R3133" s="25" t="s">
        <v>725</v>
      </c>
      <c r="S3133" s="3">
        <v>4</v>
      </c>
      <c r="T3133" s="55"/>
      <c r="U3133" s="25" t="s">
        <v>19</v>
      </c>
      <c r="V3133" s="25" t="str">
        <f>VLOOKUP(P3133,'Customer List'!B:C,2,)</f>
        <v>Delhi</v>
      </c>
      <c r="W3133" s="56"/>
      <c r="X3133" s="45"/>
      <c r="Y3133" s="25" t="str">
        <f t="shared" si="374"/>
        <v/>
      </c>
      <c r="Z3133" s="25" t="str">
        <f t="shared" si="375"/>
        <v>Wednesday</v>
      </c>
      <c r="AA3133" s="25" t="str">
        <f t="shared" si="376"/>
        <v/>
      </c>
      <c r="AB3133" s="25" t="str">
        <f>VLOOKUP(U3133,'Currency Sheet'!A:C,3,)</f>
        <v>DOLLAR</v>
      </c>
      <c r="AC3133" s="67" t="str">
        <f>VLOOKUP(P3133,'Customer List'!B:D,3,)</f>
        <v>Local</v>
      </c>
    </row>
    <row r="3134" spans="1:29" x14ac:dyDescent="0.25">
      <c r="A3134" s="25">
        <f t="shared" si="370"/>
        <v>3133</v>
      </c>
      <c r="B3134" s="25" t="s">
        <v>4755</v>
      </c>
      <c r="C3134" s="45">
        <v>45926</v>
      </c>
      <c r="D3134" s="45">
        <v>45936</v>
      </c>
      <c r="E3134" s="8">
        <v>162.4</v>
      </c>
      <c r="F3134" s="8">
        <f t="shared" si="371"/>
        <v>14291.2</v>
      </c>
      <c r="G3134" s="54">
        <f t="shared" si="372"/>
        <v>14291.2</v>
      </c>
      <c r="H3134" s="25">
        <v>343322</v>
      </c>
      <c r="I3134" s="25" t="s">
        <v>4615</v>
      </c>
      <c r="J3134" s="25">
        <v>1</v>
      </c>
      <c r="K3134" s="25">
        <v>1</v>
      </c>
      <c r="L3134" s="25">
        <f t="shared" si="373"/>
        <v>0</v>
      </c>
      <c r="M3134" s="25"/>
      <c r="N3134" s="45">
        <v>45938</v>
      </c>
      <c r="O3134" s="54"/>
      <c r="P3134" s="25" t="s">
        <v>1140</v>
      </c>
      <c r="Q3134" s="25" t="s">
        <v>637</v>
      </c>
      <c r="R3134" s="25" t="s">
        <v>725</v>
      </c>
      <c r="S3134" s="3">
        <v>4</v>
      </c>
      <c r="T3134" s="55"/>
      <c r="U3134" s="25" t="s">
        <v>19</v>
      </c>
      <c r="V3134" s="25" t="str">
        <f>VLOOKUP(P3134,'Customer List'!B:C,2,)</f>
        <v>Delhi</v>
      </c>
      <c r="W3134" s="56"/>
      <c r="X3134" s="45"/>
      <c r="Y3134" s="25" t="str">
        <f t="shared" si="374"/>
        <v/>
      </c>
      <c r="Z3134" s="25" t="str">
        <f t="shared" si="375"/>
        <v>Wednesday</v>
      </c>
      <c r="AA3134" s="25" t="str">
        <f t="shared" si="376"/>
        <v/>
      </c>
      <c r="AB3134" s="25" t="str">
        <f>VLOOKUP(U3134,'Currency Sheet'!A:C,3,)</f>
        <v>DOLLAR</v>
      </c>
      <c r="AC3134" s="67" t="str">
        <f>VLOOKUP(P3134,'Customer List'!B:D,3,)</f>
        <v>Local</v>
      </c>
    </row>
    <row r="3135" spans="1:29" hidden="1" x14ac:dyDescent="0.25">
      <c r="A3135" s="25">
        <f t="shared" si="370"/>
        <v>3134</v>
      </c>
      <c r="B3135" s="25" t="s">
        <v>4755</v>
      </c>
      <c r="C3135" s="45">
        <v>45926</v>
      </c>
      <c r="D3135" s="45">
        <v>45936</v>
      </c>
      <c r="E3135" s="8">
        <v>107.1</v>
      </c>
      <c r="F3135" s="8">
        <f t="shared" si="371"/>
        <v>9424.7999999999993</v>
      </c>
      <c r="G3135" s="54">
        <f t="shared" si="372"/>
        <v>9424.7999999999993</v>
      </c>
      <c r="H3135" s="25">
        <v>344103</v>
      </c>
      <c r="I3135" s="25" t="s">
        <v>4616</v>
      </c>
      <c r="J3135" s="25">
        <v>1</v>
      </c>
      <c r="K3135" s="25">
        <v>1</v>
      </c>
      <c r="L3135" s="25">
        <f t="shared" si="373"/>
        <v>0</v>
      </c>
      <c r="M3135" s="25"/>
      <c r="N3135" s="45">
        <v>45937</v>
      </c>
      <c r="O3135" s="54"/>
      <c r="P3135" s="25" t="s">
        <v>2497</v>
      </c>
      <c r="Q3135" s="25">
        <v>58156568676</v>
      </c>
      <c r="R3135" s="25"/>
      <c r="S3135" s="3">
        <v>4</v>
      </c>
      <c r="T3135" s="55"/>
      <c r="U3135" s="25" t="s">
        <v>19</v>
      </c>
      <c r="V3135" s="25" t="str">
        <f>VLOOKUP(P3135,'Customer List'!B:C,2,)</f>
        <v>Chennai</v>
      </c>
      <c r="W3135" s="56" t="s">
        <v>3750</v>
      </c>
      <c r="X3135" s="45"/>
      <c r="Y3135" s="25" t="str">
        <f t="shared" si="374"/>
        <v/>
      </c>
      <c r="Z3135" s="25" t="str">
        <f t="shared" si="375"/>
        <v>Tuesday</v>
      </c>
      <c r="AA3135" s="25" t="str">
        <f t="shared" si="376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370"/>
        <v>3135</v>
      </c>
      <c r="B3136" s="25" t="s">
        <v>4755</v>
      </c>
      <c r="C3136" s="45">
        <v>45926</v>
      </c>
      <c r="D3136" s="45">
        <v>45936</v>
      </c>
      <c r="E3136" s="8">
        <v>334.5</v>
      </c>
      <c r="F3136" s="8">
        <f t="shared" si="371"/>
        <v>29436</v>
      </c>
      <c r="G3136" s="54">
        <f t="shared" si="372"/>
        <v>29436</v>
      </c>
      <c r="H3136" s="25">
        <v>345024</v>
      </c>
      <c r="I3136" s="25" t="s">
        <v>4617</v>
      </c>
      <c r="J3136" s="25">
        <v>1</v>
      </c>
      <c r="K3136" s="25">
        <v>1</v>
      </c>
      <c r="L3136" s="25">
        <f t="shared" si="373"/>
        <v>0</v>
      </c>
      <c r="M3136" s="25"/>
      <c r="N3136" s="45">
        <v>45938</v>
      </c>
      <c r="O3136" s="54"/>
      <c r="P3136" s="25" t="s">
        <v>1140</v>
      </c>
      <c r="Q3136" s="25" t="s">
        <v>637</v>
      </c>
      <c r="R3136" s="25" t="s">
        <v>725</v>
      </c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/>
      <c r="Y3136" s="25" t="str">
        <f t="shared" si="374"/>
        <v/>
      </c>
      <c r="Z3136" s="25" t="str">
        <f t="shared" si="375"/>
        <v>Wednesday</v>
      </c>
      <c r="AA3136" s="25" t="str">
        <f t="shared" si="376"/>
        <v/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hidden="1" x14ac:dyDescent="0.25">
      <c r="A3137" s="25">
        <f t="shared" si="370"/>
        <v>3136</v>
      </c>
      <c r="B3137" s="25" t="s">
        <v>4755</v>
      </c>
      <c r="C3137" s="45">
        <v>45926</v>
      </c>
      <c r="D3137" s="45">
        <v>45936</v>
      </c>
      <c r="E3137" s="8">
        <v>2586.5</v>
      </c>
      <c r="F3137" s="8">
        <f t="shared" si="371"/>
        <v>227612</v>
      </c>
      <c r="G3137" s="54">
        <f t="shared" si="372"/>
        <v>227612</v>
      </c>
      <c r="H3137" s="25">
        <v>345907</v>
      </c>
      <c r="I3137" s="25" t="s">
        <v>4618</v>
      </c>
      <c r="J3137" s="25">
        <v>1</v>
      </c>
      <c r="K3137" s="25">
        <v>1</v>
      </c>
      <c r="L3137" s="25">
        <f t="shared" si="373"/>
        <v>0</v>
      </c>
      <c r="M3137" s="25"/>
      <c r="N3137" s="45">
        <v>45937</v>
      </c>
      <c r="O3137" s="54"/>
      <c r="P3137" s="25" t="s">
        <v>4459</v>
      </c>
      <c r="Q3137" s="25">
        <v>58156564841</v>
      </c>
      <c r="R3137" s="25"/>
      <c r="S3137" s="3">
        <v>4</v>
      </c>
      <c r="T3137" s="55"/>
      <c r="U3137" s="25" t="s">
        <v>19</v>
      </c>
      <c r="V3137" s="25" t="str">
        <f>VLOOKUP(P3137,'Customer List'!B:C,2,)</f>
        <v>BANGLORE</v>
      </c>
      <c r="W3137" s="56" t="s">
        <v>4685</v>
      </c>
      <c r="X3137" s="45"/>
      <c r="Y3137" s="25" t="str">
        <f t="shared" si="374"/>
        <v/>
      </c>
      <c r="Z3137" s="25" t="str">
        <f t="shared" si="375"/>
        <v>Tuesday</v>
      </c>
      <c r="AA3137" s="25" t="str">
        <f t="shared" si="376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hidden="1" x14ac:dyDescent="0.25">
      <c r="A3138" s="25">
        <f t="shared" si="370"/>
        <v>3137</v>
      </c>
      <c r="B3138" s="25" t="s">
        <v>4755</v>
      </c>
      <c r="C3138" s="45">
        <v>45926</v>
      </c>
      <c r="D3138" s="45">
        <v>45936</v>
      </c>
      <c r="E3138" s="8">
        <v>87.5</v>
      </c>
      <c r="F3138" s="8">
        <f t="shared" si="371"/>
        <v>7700</v>
      </c>
      <c r="G3138" s="54">
        <f t="shared" si="372"/>
        <v>7700</v>
      </c>
      <c r="H3138" s="25">
        <v>353007</v>
      </c>
      <c r="I3138" s="25" t="s">
        <v>4619</v>
      </c>
      <c r="J3138" s="25">
        <v>1</v>
      </c>
      <c r="K3138" s="25">
        <v>1</v>
      </c>
      <c r="L3138" s="25">
        <f t="shared" si="373"/>
        <v>0</v>
      </c>
      <c r="M3138" s="25"/>
      <c r="N3138" s="45">
        <v>45937</v>
      </c>
      <c r="O3138" s="54"/>
      <c r="P3138" s="25" t="s">
        <v>296</v>
      </c>
      <c r="Q3138" s="25">
        <v>58156572773</v>
      </c>
      <c r="R3138" s="25"/>
      <c r="S3138" s="3">
        <v>4</v>
      </c>
      <c r="T3138" s="55"/>
      <c r="U3138" s="25" t="s">
        <v>19</v>
      </c>
      <c r="V3138" s="25" t="str">
        <f>VLOOKUP(P3138,'Customer List'!B:C,2,)</f>
        <v>Kerala</v>
      </c>
      <c r="W3138" s="56" t="s">
        <v>3750</v>
      </c>
      <c r="X3138" s="45"/>
      <c r="Y3138" s="25" t="str">
        <f t="shared" si="374"/>
        <v/>
      </c>
      <c r="Z3138" s="25" t="str">
        <f t="shared" si="375"/>
        <v>Tuesday</v>
      </c>
      <c r="AA3138" s="25" t="str">
        <f t="shared" si="376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hidden="1" x14ac:dyDescent="0.25">
      <c r="A3139" s="25">
        <f t="shared" si="370"/>
        <v>3138</v>
      </c>
      <c r="B3139" s="25" t="s">
        <v>4755</v>
      </c>
      <c r="C3139" s="45">
        <v>45926</v>
      </c>
      <c r="D3139" s="45">
        <v>45936</v>
      </c>
      <c r="E3139" s="8">
        <v>236.6</v>
      </c>
      <c r="F3139" s="8">
        <f t="shared" si="371"/>
        <v>20820.8</v>
      </c>
      <c r="G3139" s="54">
        <f t="shared" si="372"/>
        <v>20820.8</v>
      </c>
      <c r="H3139" s="25">
        <v>353606</v>
      </c>
      <c r="I3139" s="25" t="s">
        <v>4314</v>
      </c>
      <c r="J3139" s="25">
        <v>1</v>
      </c>
      <c r="K3139" s="25">
        <v>1</v>
      </c>
      <c r="L3139" s="25">
        <f t="shared" si="373"/>
        <v>0</v>
      </c>
      <c r="M3139" s="25"/>
      <c r="N3139" s="45">
        <v>45937</v>
      </c>
      <c r="O3139" s="54"/>
      <c r="P3139" s="25" t="s">
        <v>243</v>
      </c>
      <c r="Q3139" s="25">
        <v>58156569435</v>
      </c>
      <c r="R3139" s="25"/>
      <c r="S3139" s="3">
        <v>4</v>
      </c>
      <c r="T3139" s="55"/>
      <c r="U3139" s="25" t="s">
        <v>19</v>
      </c>
      <c r="V3139" s="25" t="str">
        <f>VLOOKUP(P3139,'Customer List'!B:C,2,)</f>
        <v>Mumbai</v>
      </c>
      <c r="W3139" s="56" t="s">
        <v>3750</v>
      </c>
      <c r="X3139" s="45"/>
      <c r="Y3139" s="25" t="str">
        <f t="shared" si="374"/>
        <v/>
      </c>
      <c r="Z3139" s="25" t="str">
        <f t="shared" si="375"/>
        <v>Tuesday</v>
      </c>
      <c r="AA3139" s="25" t="str">
        <f t="shared" si="376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hidden="1" x14ac:dyDescent="0.25">
      <c r="A3140" s="25">
        <f t="shared" si="370"/>
        <v>3139</v>
      </c>
      <c r="B3140" s="25" t="s">
        <v>4755</v>
      </c>
      <c r="C3140" s="45">
        <v>45926</v>
      </c>
      <c r="D3140" s="45">
        <v>45936</v>
      </c>
      <c r="E3140" s="8">
        <v>305.25</v>
      </c>
      <c r="F3140" s="8">
        <f t="shared" si="371"/>
        <v>26862</v>
      </c>
      <c r="G3140" s="54">
        <f t="shared" si="372"/>
        <v>26862</v>
      </c>
      <c r="H3140" s="25">
        <v>353726</v>
      </c>
      <c r="I3140" s="25" t="s">
        <v>4315</v>
      </c>
      <c r="J3140" s="25">
        <v>1</v>
      </c>
      <c r="K3140" s="25">
        <v>1</v>
      </c>
      <c r="L3140" s="25">
        <f t="shared" si="373"/>
        <v>0</v>
      </c>
      <c r="M3140" s="25"/>
      <c r="N3140" s="45">
        <v>45937</v>
      </c>
      <c r="O3140" s="54"/>
      <c r="P3140" s="25" t="s">
        <v>243</v>
      </c>
      <c r="Q3140" s="25">
        <v>58156569435</v>
      </c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3750</v>
      </c>
      <c r="X3140" s="45"/>
      <c r="Y3140" s="25" t="str">
        <f t="shared" si="374"/>
        <v/>
      </c>
      <c r="Z3140" s="25" t="str">
        <f t="shared" si="375"/>
        <v>Tuesday</v>
      </c>
      <c r="AA3140" s="25" t="str">
        <f t="shared" si="376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hidden="1" x14ac:dyDescent="0.25">
      <c r="A3141" s="25">
        <f t="shared" si="370"/>
        <v>3140</v>
      </c>
      <c r="B3141" s="25" t="s">
        <v>4755</v>
      </c>
      <c r="C3141" s="45">
        <v>45926</v>
      </c>
      <c r="D3141" s="45">
        <v>45936</v>
      </c>
      <c r="E3141" s="8">
        <v>91.7</v>
      </c>
      <c r="F3141" s="8">
        <f t="shared" si="371"/>
        <v>8069.6</v>
      </c>
      <c r="G3141" s="54">
        <f t="shared" si="372"/>
        <v>8069.6</v>
      </c>
      <c r="H3141" s="25">
        <v>355607</v>
      </c>
      <c r="I3141" s="25" t="s">
        <v>4620</v>
      </c>
      <c r="J3141" s="25">
        <v>1</v>
      </c>
      <c r="K3141" s="25">
        <v>1</v>
      </c>
      <c r="L3141" s="25">
        <f t="shared" si="373"/>
        <v>0</v>
      </c>
      <c r="M3141" s="25"/>
      <c r="N3141" s="45">
        <v>45937</v>
      </c>
      <c r="O3141" s="54"/>
      <c r="P3141" s="25" t="s">
        <v>195</v>
      </c>
      <c r="Q3141" s="25">
        <v>58156573160</v>
      </c>
      <c r="R3141" s="25"/>
      <c r="S3141" s="3">
        <v>4</v>
      </c>
      <c r="T3141" s="55" t="s">
        <v>610</v>
      </c>
      <c r="U3141" s="25" t="s">
        <v>19</v>
      </c>
      <c r="V3141" s="25" t="str">
        <f>VLOOKUP(P3141,'Customer List'!B:C,2,)</f>
        <v>Kanpur</v>
      </c>
      <c r="W3141" s="56" t="s">
        <v>4687</v>
      </c>
      <c r="X3141" s="45"/>
      <c r="Y3141" s="25" t="str">
        <f t="shared" si="374"/>
        <v/>
      </c>
      <c r="Z3141" s="25" t="str">
        <f t="shared" si="375"/>
        <v>Tuesday</v>
      </c>
      <c r="AA3141" s="25" t="str">
        <f t="shared" si="376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hidden="1" x14ac:dyDescent="0.25">
      <c r="A3142" s="25">
        <f t="shared" si="370"/>
        <v>3141</v>
      </c>
      <c r="B3142" s="25" t="s">
        <v>4755</v>
      </c>
      <c r="C3142" s="45">
        <v>45926</v>
      </c>
      <c r="D3142" s="45">
        <v>45936</v>
      </c>
      <c r="E3142" s="8">
        <v>142.80000000000001</v>
      </c>
      <c r="F3142" s="8">
        <f t="shared" si="371"/>
        <v>12566.400000000001</v>
      </c>
      <c r="G3142" s="54">
        <f t="shared" si="372"/>
        <v>12566.400000000001</v>
      </c>
      <c r="H3142" s="25">
        <v>363006</v>
      </c>
      <c r="I3142" s="25" t="s">
        <v>4589</v>
      </c>
      <c r="J3142" s="25">
        <v>1</v>
      </c>
      <c r="K3142" s="25"/>
      <c r="L3142" s="25">
        <f t="shared" si="373"/>
        <v>1</v>
      </c>
      <c r="M3142" s="25"/>
      <c r="N3142" s="45"/>
      <c r="O3142" s="54"/>
      <c r="P3142" s="25" t="s">
        <v>1901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3750</v>
      </c>
      <c r="X3142" s="45"/>
      <c r="Y3142" s="25" t="str">
        <f t="shared" si="374"/>
        <v/>
      </c>
      <c r="Z3142" s="25" t="str">
        <f t="shared" si="375"/>
        <v/>
      </c>
      <c r="AA3142" s="25" t="str">
        <f t="shared" si="376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hidden="1" x14ac:dyDescent="0.25">
      <c r="A3143" s="25">
        <f t="shared" si="370"/>
        <v>3142</v>
      </c>
      <c r="B3143" s="25" t="s">
        <v>4755</v>
      </c>
      <c r="C3143" s="45">
        <v>45926</v>
      </c>
      <c r="D3143" s="45">
        <v>45936</v>
      </c>
      <c r="E3143" s="8">
        <v>242.9</v>
      </c>
      <c r="F3143" s="8">
        <f t="shared" si="371"/>
        <v>21375.200000000001</v>
      </c>
      <c r="G3143" s="54">
        <f t="shared" si="372"/>
        <v>21375.200000000001</v>
      </c>
      <c r="H3143" s="25">
        <v>363034</v>
      </c>
      <c r="I3143" s="25" t="s">
        <v>4621</v>
      </c>
      <c r="J3143" s="25">
        <v>1</v>
      </c>
      <c r="K3143" s="25">
        <v>1</v>
      </c>
      <c r="L3143" s="25">
        <f t="shared" si="373"/>
        <v>0</v>
      </c>
      <c r="M3143" s="25"/>
      <c r="N3143" s="45">
        <v>45937</v>
      </c>
      <c r="O3143" s="54"/>
      <c r="P3143" s="25" t="s">
        <v>1093</v>
      </c>
      <c r="Q3143" s="25">
        <v>58156567490</v>
      </c>
      <c r="R3143" s="25"/>
      <c r="S3143" s="3">
        <v>4</v>
      </c>
      <c r="T3143" s="55"/>
      <c r="U3143" s="25" t="s">
        <v>19</v>
      </c>
      <c r="V3143" s="25" t="str">
        <f>VLOOKUP(P3143,'Customer List'!B:C,2,)</f>
        <v>Hyderabad</v>
      </c>
      <c r="W3143" s="56" t="s">
        <v>3750</v>
      </c>
      <c r="X3143" s="45"/>
      <c r="Y3143" s="25" t="str">
        <f t="shared" si="374"/>
        <v/>
      </c>
      <c r="Z3143" s="25" t="str">
        <f t="shared" si="375"/>
        <v>Tuesday</v>
      </c>
      <c r="AA3143" s="25" t="str">
        <f t="shared" si="376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hidden="1" x14ac:dyDescent="0.25">
      <c r="A3144" s="25">
        <f t="shared" si="370"/>
        <v>3143</v>
      </c>
      <c r="B3144" s="25" t="s">
        <v>4755</v>
      </c>
      <c r="C3144" s="45">
        <v>45926</v>
      </c>
      <c r="D3144" s="45">
        <v>45936</v>
      </c>
      <c r="E3144" s="8">
        <v>107.8</v>
      </c>
      <c r="F3144" s="8">
        <f t="shared" si="371"/>
        <v>9486.4</v>
      </c>
      <c r="G3144" s="54">
        <f t="shared" si="372"/>
        <v>9486.4</v>
      </c>
      <c r="H3144" s="25">
        <v>364803</v>
      </c>
      <c r="I3144" s="25" t="s">
        <v>4622</v>
      </c>
      <c r="J3144" s="25">
        <v>1</v>
      </c>
      <c r="K3144" s="25">
        <v>1</v>
      </c>
      <c r="L3144" s="25">
        <f t="shared" si="373"/>
        <v>0</v>
      </c>
      <c r="M3144" s="25"/>
      <c r="N3144" s="45">
        <v>45937</v>
      </c>
      <c r="O3144" s="54"/>
      <c r="P3144" s="25" t="s">
        <v>195</v>
      </c>
      <c r="Q3144" s="25">
        <v>58156573160</v>
      </c>
      <c r="R3144" s="25"/>
      <c r="S3144" s="3">
        <v>4</v>
      </c>
      <c r="T3144" s="55"/>
      <c r="U3144" s="25" t="s">
        <v>19</v>
      </c>
      <c r="V3144" s="25" t="str">
        <f>VLOOKUP(P3144,'Customer List'!B:C,2,)</f>
        <v>Kanpur</v>
      </c>
      <c r="W3144" s="56" t="s">
        <v>3750</v>
      </c>
      <c r="X3144" s="45"/>
      <c r="Y3144" s="25" t="str">
        <f t="shared" si="374"/>
        <v/>
      </c>
      <c r="Z3144" s="25" t="str">
        <f t="shared" si="375"/>
        <v>Tuesday</v>
      </c>
      <c r="AA3144" s="25" t="str">
        <f t="shared" si="376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hidden="1" x14ac:dyDescent="0.25">
      <c r="A3145" s="25">
        <f t="shared" si="370"/>
        <v>3144</v>
      </c>
      <c r="B3145" s="25" t="s">
        <v>4755</v>
      </c>
      <c r="C3145" s="45">
        <v>45926</v>
      </c>
      <c r="D3145" s="45">
        <v>45936</v>
      </c>
      <c r="E3145" s="8">
        <v>259</v>
      </c>
      <c r="F3145" s="8">
        <f t="shared" si="371"/>
        <v>22792</v>
      </c>
      <c r="G3145" s="54">
        <f t="shared" si="372"/>
        <v>22792</v>
      </c>
      <c r="H3145" s="25">
        <v>367730</v>
      </c>
      <c r="I3145" s="25" t="s">
        <v>4623</v>
      </c>
      <c r="J3145" s="25">
        <v>1</v>
      </c>
      <c r="K3145" s="25">
        <v>1</v>
      </c>
      <c r="L3145" s="25">
        <f t="shared" si="373"/>
        <v>0</v>
      </c>
      <c r="M3145" s="25"/>
      <c r="N3145" s="45">
        <v>45937</v>
      </c>
      <c r="O3145" s="54"/>
      <c r="P3145" s="25" t="s">
        <v>2053</v>
      </c>
      <c r="Q3145" s="25">
        <v>58156571955</v>
      </c>
      <c r="R3145" s="25"/>
      <c r="S3145" s="3">
        <v>4</v>
      </c>
      <c r="T3145" s="55"/>
      <c r="U3145" s="25" t="s">
        <v>19</v>
      </c>
      <c r="V3145" s="25" t="str">
        <f>VLOOKUP(P3145,'Customer List'!B:C,2,)</f>
        <v>Banglore</v>
      </c>
      <c r="W3145" s="56" t="s">
        <v>4685</v>
      </c>
      <c r="X3145" s="45"/>
      <c r="Y3145" s="25" t="str">
        <f t="shared" si="374"/>
        <v/>
      </c>
      <c r="Z3145" s="25" t="str">
        <f t="shared" si="375"/>
        <v>Tuesday</v>
      </c>
      <c r="AA3145" s="25" t="str">
        <f t="shared" si="376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hidden="1" x14ac:dyDescent="0.25">
      <c r="A3146" s="25">
        <f t="shared" si="370"/>
        <v>3145</v>
      </c>
      <c r="B3146" s="25" t="s">
        <v>4775</v>
      </c>
      <c r="C3146" s="45">
        <v>45933</v>
      </c>
      <c r="D3146" s="45">
        <v>45937</v>
      </c>
      <c r="E3146" s="8">
        <v>550</v>
      </c>
      <c r="F3146" s="8">
        <f t="shared" si="371"/>
        <v>48400</v>
      </c>
      <c r="G3146" s="54">
        <f t="shared" si="372"/>
        <v>96800</v>
      </c>
      <c r="H3146" s="25">
        <v>50108</v>
      </c>
      <c r="I3146" s="25" t="s">
        <v>4759</v>
      </c>
      <c r="J3146" s="25">
        <v>2</v>
      </c>
      <c r="K3146" s="25">
        <v>2</v>
      </c>
      <c r="L3146" s="25">
        <f t="shared" si="373"/>
        <v>0</v>
      </c>
      <c r="M3146" s="25"/>
      <c r="N3146" s="45">
        <v>45937</v>
      </c>
      <c r="O3146" s="54"/>
      <c r="P3146" s="25" t="s">
        <v>2490</v>
      </c>
      <c r="Q3146" s="25">
        <v>58156584054</v>
      </c>
      <c r="R3146" s="25"/>
      <c r="S3146" s="3">
        <v>-80</v>
      </c>
      <c r="T3146" s="55"/>
      <c r="U3146" s="25" t="s">
        <v>493</v>
      </c>
      <c r="V3146" s="25" t="str">
        <f>VLOOKUP(P3146,'Customer List'!B:C,2,)</f>
        <v>Kolkata</v>
      </c>
      <c r="W3146" s="56"/>
      <c r="X3146" s="45"/>
      <c r="Y3146" s="25" t="str">
        <f t="shared" si="374"/>
        <v/>
      </c>
      <c r="Z3146" s="25" t="str">
        <f t="shared" si="375"/>
        <v>Tuesday</v>
      </c>
      <c r="AA3146" s="25" t="str">
        <f t="shared" si="376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370"/>
        <v>3146</v>
      </c>
      <c r="B3147" s="25" t="s">
        <v>4755</v>
      </c>
      <c r="C3147" s="45">
        <v>45926</v>
      </c>
      <c r="D3147" s="45">
        <v>45936</v>
      </c>
      <c r="E3147" s="8">
        <v>261.8</v>
      </c>
      <c r="F3147" s="8">
        <f t="shared" si="371"/>
        <v>23038.400000000001</v>
      </c>
      <c r="G3147" s="54">
        <f t="shared" si="372"/>
        <v>23038.400000000001</v>
      </c>
      <c r="H3147" s="25">
        <v>369212</v>
      </c>
      <c r="I3147" s="25" t="s">
        <v>4625</v>
      </c>
      <c r="J3147" s="25">
        <v>1</v>
      </c>
      <c r="K3147" s="25">
        <v>1</v>
      </c>
      <c r="L3147" s="25">
        <f t="shared" si="373"/>
        <v>0</v>
      </c>
      <c r="M3147" s="25"/>
      <c r="N3147" s="45">
        <v>45938</v>
      </c>
      <c r="O3147" s="54"/>
      <c r="P3147" s="25" t="s">
        <v>1140</v>
      </c>
      <c r="Q3147" s="25" t="s">
        <v>637</v>
      </c>
      <c r="R3147" s="25" t="s">
        <v>725</v>
      </c>
      <c r="S3147" s="3">
        <v>4</v>
      </c>
      <c r="T3147" s="55"/>
      <c r="U3147" s="25" t="s">
        <v>19</v>
      </c>
      <c r="V3147" s="25" t="str">
        <f>VLOOKUP(P3147,'Customer List'!B:C,2,)</f>
        <v>Delhi</v>
      </c>
      <c r="W3147" s="56"/>
      <c r="X3147" s="45"/>
      <c r="Y3147" s="25" t="str">
        <f t="shared" si="374"/>
        <v/>
      </c>
      <c r="Z3147" s="25" t="str">
        <f t="shared" si="375"/>
        <v>Wednesday</v>
      </c>
      <c r="AA3147" s="25" t="str">
        <f t="shared" si="376"/>
        <v/>
      </c>
      <c r="AB3147" s="25" t="str">
        <f>VLOOKUP(U3147,'Currency Sheet'!A:C,3,)</f>
        <v>DOLLAR</v>
      </c>
      <c r="AC3147" s="67" t="str">
        <f>VLOOKUP(P3147,'Customer List'!B:D,3,)</f>
        <v>Local</v>
      </c>
    </row>
    <row r="3148" spans="1:29" x14ac:dyDescent="0.25">
      <c r="A3148" s="25">
        <f t="shared" si="370"/>
        <v>3147</v>
      </c>
      <c r="B3148" s="25" t="s">
        <v>4755</v>
      </c>
      <c r="C3148" s="45">
        <v>45926</v>
      </c>
      <c r="D3148" s="45">
        <v>45936</v>
      </c>
      <c r="E3148" s="8">
        <v>334.5</v>
      </c>
      <c r="F3148" s="8">
        <f t="shared" si="371"/>
        <v>29436</v>
      </c>
      <c r="G3148" s="54">
        <f t="shared" si="372"/>
        <v>29436</v>
      </c>
      <c r="H3148" s="25">
        <v>372712</v>
      </c>
      <c r="I3148" s="25" t="s">
        <v>4626</v>
      </c>
      <c r="J3148" s="25">
        <v>1</v>
      </c>
      <c r="K3148" s="25">
        <v>1</v>
      </c>
      <c r="L3148" s="25">
        <f t="shared" si="373"/>
        <v>0</v>
      </c>
      <c r="M3148" s="25"/>
      <c r="N3148" s="45">
        <v>45938</v>
      </c>
      <c r="O3148" s="54"/>
      <c r="P3148" s="25" t="s">
        <v>1140</v>
      </c>
      <c r="Q3148" s="25" t="s">
        <v>637</v>
      </c>
      <c r="R3148" s="25" t="s">
        <v>725</v>
      </c>
      <c r="S3148" s="3">
        <v>4</v>
      </c>
      <c r="T3148" s="55"/>
      <c r="U3148" s="25" t="s">
        <v>19</v>
      </c>
      <c r="V3148" s="25" t="str">
        <f>VLOOKUP(P3148,'Customer List'!B:C,2,)</f>
        <v>Delhi</v>
      </c>
      <c r="W3148" s="56"/>
      <c r="X3148" s="45"/>
      <c r="Y3148" s="25" t="str">
        <f t="shared" si="374"/>
        <v/>
      </c>
      <c r="Z3148" s="25" t="str">
        <f t="shared" si="375"/>
        <v>Wednesday</v>
      </c>
      <c r="AA3148" s="25" t="str">
        <f t="shared" si="376"/>
        <v/>
      </c>
      <c r="AB3148" s="25" t="str">
        <f>VLOOKUP(U3148,'Currency Sheet'!A:C,3,)</f>
        <v>DOLLAR</v>
      </c>
      <c r="AC3148" s="67" t="str">
        <f>VLOOKUP(P3148,'Customer List'!B:D,3,)</f>
        <v>Local</v>
      </c>
    </row>
    <row r="3149" spans="1:29" hidden="1" x14ac:dyDescent="0.25">
      <c r="A3149" s="25">
        <f t="shared" si="370"/>
        <v>3148</v>
      </c>
      <c r="B3149" s="25" t="s">
        <v>4755</v>
      </c>
      <c r="C3149" s="45">
        <v>45926</v>
      </c>
      <c r="D3149" s="45">
        <v>45936</v>
      </c>
      <c r="E3149" s="8">
        <v>115.5</v>
      </c>
      <c r="F3149" s="8">
        <f t="shared" si="371"/>
        <v>10164</v>
      </c>
      <c r="G3149" s="54">
        <f t="shared" si="372"/>
        <v>10164</v>
      </c>
      <c r="H3149" s="25">
        <v>375113</v>
      </c>
      <c r="I3149" s="25" t="s">
        <v>4627</v>
      </c>
      <c r="J3149" s="25">
        <v>1</v>
      </c>
      <c r="K3149" s="25">
        <v>1</v>
      </c>
      <c r="L3149" s="25">
        <f t="shared" si="373"/>
        <v>0</v>
      </c>
      <c r="M3149" s="25"/>
      <c r="N3149" s="45">
        <v>45937</v>
      </c>
      <c r="O3149" s="54"/>
      <c r="P3149" s="25" t="s">
        <v>173</v>
      </c>
      <c r="Q3149" s="25">
        <v>58156571163</v>
      </c>
      <c r="R3149" s="25"/>
      <c r="S3149" s="3">
        <v>4</v>
      </c>
      <c r="T3149" s="55"/>
      <c r="U3149" s="25" t="s">
        <v>19</v>
      </c>
      <c r="V3149" s="25" t="str">
        <f>VLOOKUP(P3149,'Customer List'!B:C,2,)</f>
        <v>Kolkata</v>
      </c>
      <c r="W3149" s="56" t="s">
        <v>3749</v>
      </c>
      <c r="X3149" s="45"/>
      <c r="Y3149" s="25" t="str">
        <f t="shared" si="374"/>
        <v/>
      </c>
      <c r="Z3149" s="25" t="str">
        <f t="shared" si="375"/>
        <v>Tuesday</v>
      </c>
      <c r="AA3149" s="25" t="str">
        <f t="shared" si="376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hidden="1" x14ac:dyDescent="0.25">
      <c r="A3150" s="25">
        <f t="shared" si="370"/>
        <v>3149</v>
      </c>
      <c r="B3150" s="25" t="s">
        <v>4755</v>
      </c>
      <c r="C3150" s="45">
        <v>45926</v>
      </c>
      <c r="D3150" s="45">
        <v>45936</v>
      </c>
      <c r="E3150" s="8">
        <v>259</v>
      </c>
      <c r="F3150" s="8">
        <f t="shared" si="371"/>
        <v>22792</v>
      </c>
      <c r="G3150" s="54">
        <f t="shared" si="372"/>
        <v>22792</v>
      </c>
      <c r="H3150" s="25">
        <v>399214</v>
      </c>
      <c r="I3150" s="25" t="s">
        <v>4628</v>
      </c>
      <c r="J3150" s="25">
        <v>1</v>
      </c>
      <c r="K3150" s="25">
        <v>1</v>
      </c>
      <c r="L3150" s="25">
        <f t="shared" si="373"/>
        <v>0</v>
      </c>
      <c r="M3150" s="25"/>
      <c r="N3150" s="45">
        <v>45937</v>
      </c>
      <c r="O3150" s="54"/>
      <c r="P3150" s="25" t="s">
        <v>243</v>
      </c>
      <c r="Q3150" s="25">
        <v>58156569435</v>
      </c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3750</v>
      </c>
      <c r="X3150" s="45"/>
      <c r="Y3150" s="25" t="str">
        <f t="shared" si="374"/>
        <v/>
      </c>
      <c r="Z3150" s="25" t="str">
        <f t="shared" si="375"/>
        <v>Tuesday</v>
      </c>
      <c r="AA3150" s="25" t="str">
        <f t="shared" si="376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hidden="1" x14ac:dyDescent="0.25">
      <c r="A3151" s="25">
        <f t="shared" si="370"/>
        <v>3150</v>
      </c>
      <c r="B3151" s="25" t="s">
        <v>4775</v>
      </c>
      <c r="C3151" s="45">
        <v>45933</v>
      </c>
      <c r="D3151" s="45">
        <v>45937</v>
      </c>
      <c r="E3151" s="8">
        <v>577.5</v>
      </c>
      <c r="F3151" s="8">
        <f t="shared" si="371"/>
        <v>50820</v>
      </c>
      <c r="G3151" s="54">
        <f t="shared" si="372"/>
        <v>101640</v>
      </c>
      <c r="H3151" s="25" t="s">
        <v>4760</v>
      </c>
      <c r="I3151" s="25" t="s">
        <v>4761</v>
      </c>
      <c r="J3151" s="25">
        <v>2</v>
      </c>
      <c r="K3151" s="25">
        <v>2</v>
      </c>
      <c r="L3151" s="25">
        <f t="shared" si="373"/>
        <v>0</v>
      </c>
      <c r="M3151" s="25"/>
      <c r="N3151" s="45">
        <v>45937</v>
      </c>
      <c r="O3151" s="54"/>
      <c r="P3151" s="25" t="s">
        <v>2490</v>
      </c>
      <c r="Q3151" s="25">
        <v>58156584054</v>
      </c>
      <c r="R3151" s="25"/>
      <c r="S3151" s="3">
        <v>-80</v>
      </c>
      <c r="T3151" s="55"/>
      <c r="U3151" s="25" t="s">
        <v>493</v>
      </c>
      <c r="V3151" s="25" t="str">
        <f>VLOOKUP(P3151,'Customer List'!B:C,2,)</f>
        <v>Kolkata</v>
      </c>
      <c r="W3151" s="56"/>
      <c r="X3151" s="45"/>
      <c r="Y3151" s="25" t="str">
        <f t="shared" si="374"/>
        <v/>
      </c>
      <c r="Z3151" s="25" t="str">
        <f t="shared" si="375"/>
        <v>Tuesday</v>
      </c>
      <c r="AA3151" s="25" t="str">
        <f t="shared" si="376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hidden="1" x14ac:dyDescent="0.25">
      <c r="A3152" s="25">
        <f t="shared" si="370"/>
        <v>3151</v>
      </c>
      <c r="B3152" s="25" t="s">
        <v>4755</v>
      </c>
      <c r="C3152" s="45">
        <v>45926</v>
      </c>
      <c r="D3152" s="45">
        <v>45936</v>
      </c>
      <c r="E3152" s="8">
        <v>74.2</v>
      </c>
      <c r="F3152" s="8">
        <f t="shared" si="371"/>
        <v>6529.6</v>
      </c>
      <c r="G3152" s="54">
        <f t="shared" si="372"/>
        <v>6529.6</v>
      </c>
      <c r="H3152" s="25">
        <v>400108</v>
      </c>
      <c r="I3152" s="25" t="s">
        <v>3824</v>
      </c>
      <c r="J3152" s="25">
        <v>1</v>
      </c>
      <c r="K3152" s="25">
        <v>1</v>
      </c>
      <c r="L3152" s="25">
        <f t="shared" si="373"/>
        <v>0</v>
      </c>
      <c r="M3152" s="25"/>
      <c r="N3152" s="45">
        <v>45937</v>
      </c>
      <c r="O3152" s="54"/>
      <c r="P3152" s="25" t="s">
        <v>4458</v>
      </c>
      <c r="Q3152" s="25">
        <v>58156568142</v>
      </c>
      <c r="R3152" s="25"/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 t="s">
        <v>3750</v>
      </c>
      <c r="X3152" s="45"/>
      <c r="Y3152" s="25" t="str">
        <f t="shared" si="374"/>
        <v/>
      </c>
      <c r="Z3152" s="25" t="str">
        <f t="shared" si="375"/>
        <v>Tuesday</v>
      </c>
      <c r="AA3152" s="25" t="str">
        <f t="shared" si="376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hidden="1" x14ac:dyDescent="0.25">
      <c r="A3153" s="25">
        <f t="shared" si="370"/>
        <v>3152</v>
      </c>
      <c r="B3153" s="25" t="s">
        <v>4755</v>
      </c>
      <c r="C3153" s="45">
        <v>45926</v>
      </c>
      <c r="D3153" s="45">
        <v>45936</v>
      </c>
      <c r="E3153" s="8">
        <v>116.2</v>
      </c>
      <c r="F3153" s="8">
        <f t="shared" si="371"/>
        <v>10225.6</v>
      </c>
      <c r="G3153" s="54">
        <f t="shared" si="372"/>
        <v>10225.6</v>
      </c>
      <c r="H3153" s="25">
        <v>400222</v>
      </c>
      <c r="I3153" s="25" t="s">
        <v>4630</v>
      </c>
      <c r="J3153" s="25">
        <v>1</v>
      </c>
      <c r="K3153" s="25">
        <v>1</v>
      </c>
      <c r="L3153" s="25">
        <f t="shared" si="373"/>
        <v>0</v>
      </c>
      <c r="M3153" s="25"/>
      <c r="N3153" s="45">
        <v>45937</v>
      </c>
      <c r="O3153" s="54"/>
      <c r="P3153" s="25" t="s">
        <v>2053</v>
      </c>
      <c r="Q3153" s="25">
        <v>58156571955</v>
      </c>
      <c r="R3153" s="25"/>
      <c r="S3153" s="3">
        <v>4</v>
      </c>
      <c r="T3153" s="55"/>
      <c r="U3153" s="25" t="s">
        <v>19</v>
      </c>
      <c r="V3153" s="25" t="str">
        <f>VLOOKUP(P3153,'Customer List'!B:C,2,)</f>
        <v>Banglore</v>
      </c>
      <c r="W3153" s="56" t="s">
        <v>4685</v>
      </c>
      <c r="X3153" s="45"/>
      <c r="Y3153" s="25" t="str">
        <f t="shared" si="374"/>
        <v/>
      </c>
      <c r="Z3153" s="25" t="str">
        <f t="shared" si="375"/>
        <v>Tuesday</v>
      </c>
      <c r="AA3153" s="25" t="str">
        <f t="shared" si="376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hidden="1" x14ac:dyDescent="0.25">
      <c r="A3154" s="25">
        <f t="shared" si="370"/>
        <v>3153</v>
      </c>
      <c r="B3154" s="25" t="s">
        <v>4755</v>
      </c>
      <c r="C3154" s="45">
        <v>45926</v>
      </c>
      <c r="D3154" s="45">
        <v>45936</v>
      </c>
      <c r="E3154" s="8">
        <v>58.1</v>
      </c>
      <c r="F3154" s="8">
        <f t="shared" si="371"/>
        <v>5112.8</v>
      </c>
      <c r="G3154" s="54">
        <f t="shared" si="372"/>
        <v>5112.8</v>
      </c>
      <c r="H3154" s="25">
        <v>400247</v>
      </c>
      <c r="I3154" s="25" t="s">
        <v>4631</v>
      </c>
      <c r="J3154" s="25">
        <v>1</v>
      </c>
      <c r="K3154" s="25">
        <v>1</v>
      </c>
      <c r="L3154" s="25">
        <f t="shared" si="373"/>
        <v>0</v>
      </c>
      <c r="M3154" s="25"/>
      <c r="N3154" s="45">
        <v>45937</v>
      </c>
      <c r="O3154" s="54"/>
      <c r="P3154" s="25" t="s">
        <v>2053</v>
      </c>
      <c r="Q3154" s="25">
        <v>58156571955</v>
      </c>
      <c r="R3154" s="25"/>
      <c r="S3154" s="3">
        <v>4</v>
      </c>
      <c r="T3154" s="55"/>
      <c r="U3154" s="25" t="s">
        <v>19</v>
      </c>
      <c r="V3154" s="25" t="str">
        <f>VLOOKUP(P3154,'Customer List'!B:C,2,)</f>
        <v>Banglore</v>
      </c>
      <c r="W3154" s="56" t="s">
        <v>4685</v>
      </c>
      <c r="X3154" s="45"/>
      <c r="Y3154" s="25" t="str">
        <f t="shared" si="374"/>
        <v/>
      </c>
      <c r="Z3154" s="25" t="str">
        <f t="shared" si="375"/>
        <v>Tuesday</v>
      </c>
      <c r="AA3154" s="25" t="str">
        <f t="shared" si="376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370"/>
        <v>3154</v>
      </c>
      <c r="B3155" s="25" t="s">
        <v>4755</v>
      </c>
      <c r="C3155" s="45">
        <v>45926</v>
      </c>
      <c r="D3155" s="45">
        <v>45936</v>
      </c>
      <c r="E3155" s="8">
        <v>123.75</v>
      </c>
      <c r="F3155" s="8">
        <f t="shared" si="371"/>
        <v>10890</v>
      </c>
      <c r="G3155" s="54">
        <f t="shared" si="372"/>
        <v>10890</v>
      </c>
      <c r="H3155" s="25">
        <v>400535</v>
      </c>
      <c r="I3155" s="25" t="s">
        <v>4632</v>
      </c>
      <c r="J3155" s="25">
        <v>1</v>
      </c>
      <c r="K3155" s="25">
        <v>1</v>
      </c>
      <c r="L3155" s="25">
        <f t="shared" si="373"/>
        <v>0</v>
      </c>
      <c r="M3155" s="25"/>
      <c r="N3155" s="45">
        <v>45938</v>
      </c>
      <c r="O3155" s="54"/>
      <c r="P3155" s="25" t="s">
        <v>1140</v>
      </c>
      <c r="Q3155" s="25" t="s">
        <v>637</v>
      </c>
      <c r="R3155" s="25" t="s">
        <v>725</v>
      </c>
      <c r="S3155" s="3">
        <v>4</v>
      </c>
      <c r="T3155" s="55"/>
      <c r="U3155" s="25" t="s">
        <v>19</v>
      </c>
      <c r="V3155" s="25" t="str">
        <f>VLOOKUP(P3155,'Customer List'!B:C,2,)</f>
        <v>Delhi</v>
      </c>
      <c r="W3155" s="56"/>
      <c r="X3155" s="45"/>
      <c r="Y3155" s="25" t="str">
        <f t="shared" si="374"/>
        <v/>
      </c>
      <c r="Z3155" s="25" t="str">
        <f t="shared" si="375"/>
        <v>Wednesday</v>
      </c>
      <c r="AA3155" s="25" t="str">
        <f t="shared" si="376"/>
        <v/>
      </c>
      <c r="AB3155" s="25" t="str">
        <f>VLOOKUP(U3155,'Currency Sheet'!A:C,3,)</f>
        <v>DOLLAR</v>
      </c>
      <c r="AC3155" s="67" t="str">
        <f>VLOOKUP(P3155,'Customer List'!B:D,3,)</f>
        <v>Local</v>
      </c>
    </row>
    <row r="3156" spans="1:29" x14ac:dyDescent="0.25">
      <c r="A3156" s="25">
        <f t="shared" si="370"/>
        <v>3155</v>
      </c>
      <c r="B3156" s="25" t="s">
        <v>4755</v>
      </c>
      <c r="C3156" s="45">
        <v>45926</v>
      </c>
      <c r="D3156" s="45">
        <v>45936</v>
      </c>
      <c r="E3156" s="8">
        <v>153</v>
      </c>
      <c r="F3156" s="8">
        <f t="shared" si="371"/>
        <v>13464</v>
      </c>
      <c r="G3156" s="54">
        <f t="shared" si="372"/>
        <v>13464</v>
      </c>
      <c r="H3156" s="25">
        <v>400539</v>
      </c>
      <c r="I3156" s="25" t="s">
        <v>4633</v>
      </c>
      <c r="J3156" s="25">
        <v>1</v>
      </c>
      <c r="K3156" s="25">
        <v>1</v>
      </c>
      <c r="L3156" s="25">
        <f t="shared" si="373"/>
        <v>0</v>
      </c>
      <c r="M3156" s="25"/>
      <c r="N3156" s="45">
        <v>45938</v>
      </c>
      <c r="O3156" s="54"/>
      <c r="P3156" s="25" t="s">
        <v>1140</v>
      </c>
      <c r="Q3156" s="25" t="s">
        <v>637</v>
      </c>
      <c r="R3156" s="25" t="s">
        <v>725</v>
      </c>
      <c r="S3156" s="3">
        <v>4</v>
      </c>
      <c r="T3156" s="55"/>
      <c r="U3156" s="25" t="s">
        <v>19</v>
      </c>
      <c r="V3156" s="25" t="str">
        <f>VLOOKUP(P3156,'Customer List'!B:C,2,)</f>
        <v>Delhi</v>
      </c>
      <c r="W3156" s="56"/>
      <c r="X3156" s="45"/>
      <c r="Y3156" s="25" t="str">
        <f t="shared" si="374"/>
        <v/>
      </c>
      <c r="Z3156" s="25" t="str">
        <f t="shared" si="375"/>
        <v>Wednesday</v>
      </c>
      <c r="AA3156" s="25" t="str">
        <f t="shared" si="376"/>
        <v/>
      </c>
      <c r="AB3156" s="25" t="str">
        <f>VLOOKUP(U3156,'Currency Sheet'!A:C,3,)</f>
        <v>DOLLAR</v>
      </c>
      <c r="AC3156" s="67" t="str">
        <f>VLOOKUP(P3156,'Customer List'!B:D,3,)</f>
        <v>Local</v>
      </c>
    </row>
    <row r="3157" spans="1:29" hidden="1" x14ac:dyDescent="0.25">
      <c r="A3157" s="25">
        <f t="shared" si="370"/>
        <v>3156</v>
      </c>
      <c r="B3157" s="25" t="s">
        <v>4755</v>
      </c>
      <c r="C3157" s="45">
        <v>45926</v>
      </c>
      <c r="D3157" s="45">
        <v>45936</v>
      </c>
      <c r="E3157" s="8">
        <v>90.3</v>
      </c>
      <c r="F3157" s="8">
        <f t="shared" si="371"/>
        <v>7946.4</v>
      </c>
      <c r="G3157" s="54">
        <f t="shared" si="372"/>
        <v>7946.4</v>
      </c>
      <c r="H3157" s="25">
        <v>405210</v>
      </c>
      <c r="I3157" s="25" t="s">
        <v>4634</v>
      </c>
      <c r="J3157" s="25">
        <v>1</v>
      </c>
      <c r="K3157" s="25">
        <v>1</v>
      </c>
      <c r="L3157" s="25">
        <f t="shared" si="373"/>
        <v>0</v>
      </c>
      <c r="M3157" s="25"/>
      <c r="N3157" s="45">
        <v>45937</v>
      </c>
      <c r="O3157" s="54"/>
      <c r="P3157" s="25" t="s">
        <v>296</v>
      </c>
      <c r="Q3157" s="25">
        <v>58156572773</v>
      </c>
      <c r="R3157" s="25"/>
      <c r="S3157" s="3">
        <v>4</v>
      </c>
      <c r="T3157" s="55"/>
      <c r="U3157" s="25" t="s">
        <v>19</v>
      </c>
      <c r="V3157" s="25" t="str">
        <f>VLOOKUP(P3157,'Customer List'!B:C,2,)</f>
        <v>Kerala</v>
      </c>
      <c r="W3157" s="56" t="s">
        <v>3750</v>
      </c>
      <c r="X3157" s="45"/>
      <c r="Y3157" s="25" t="str">
        <f t="shared" si="374"/>
        <v/>
      </c>
      <c r="Z3157" s="25" t="str">
        <f t="shared" si="375"/>
        <v>Tuesday</v>
      </c>
      <c r="AA3157" s="25" t="str">
        <f t="shared" si="376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hidden="1" x14ac:dyDescent="0.25">
      <c r="A3158" s="25">
        <f t="shared" si="370"/>
        <v>3157</v>
      </c>
      <c r="B3158" s="25" t="s">
        <v>4755</v>
      </c>
      <c r="C3158" s="45">
        <v>45926</v>
      </c>
      <c r="D3158" s="45">
        <v>45936</v>
      </c>
      <c r="E3158" s="8">
        <v>49.7</v>
      </c>
      <c r="F3158" s="8">
        <f t="shared" si="371"/>
        <v>4373.6000000000004</v>
      </c>
      <c r="G3158" s="54">
        <f t="shared" si="372"/>
        <v>4373.6000000000004</v>
      </c>
      <c r="H3158" s="25">
        <v>407001</v>
      </c>
      <c r="I3158" s="25" t="s">
        <v>4635</v>
      </c>
      <c r="J3158" s="25">
        <v>1</v>
      </c>
      <c r="K3158" s="25">
        <v>1</v>
      </c>
      <c r="L3158" s="25">
        <f t="shared" si="373"/>
        <v>0</v>
      </c>
      <c r="M3158" s="25"/>
      <c r="N3158" s="45">
        <v>45937</v>
      </c>
      <c r="O3158" s="54"/>
      <c r="P3158" s="25" t="s">
        <v>173</v>
      </c>
      <c r="Q3158" s="25">
        <v>58156571163</v>
      </c>
      <c r="R3158" s="25"/>
      <c r="S3158" s="3">
        <v>4</v>
      </c>
      <c r="T3158" s="55"/>
      <c r="U3158" s="25" t="s">
        <v>19</v>
      </c>
      <c r="V3158" s="25" t="str">
        <f>VLOOKUP(P3158,'Customer List'!B:C,2,)</f>
        <v>Kolkata</v>
      </c>
      <c r="W3158" s="56" t="s">
        <v>3749</v>
      </c>
      <c r="X3158" s="45"/>
      <c r="Y3158" s="25" t="str">
        <f t="shared" si="374"/>
        <v/>
      </c>
      <c r="Z3158" s="25" t="str">
        <f t="shared" si="375"/>
        <v>Tuesday</v>
      </c>
      <c r="AA3158" s="25" t="str">
        <f t="shared" si="376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hidden="1" x14ac:dyDescent="0.25">
      <c r="A3159" s="25">
        <f t="shared" si="370"/>
        <v>3158</v>
      </c>
      <c r="B3159" s="25" t="s">
        <v>4755</v>
      </c>
      <c r="C3159" s="45">
        <v>45926</v>
      </c>
      <c r="D3159" s="45">
        <v>45936</v>
      </c>
      <c r="E3159" s="8">
        <v>234.5</v>
      </c>
      <c r="F3159" s="8">
        <f t="shared" si="371"/>
        <v>20636</v>
      </c>
      <c r="G3159" s="54">
        <f t="shared" si="372"/>
        <v>20636</v>
      </c>
      <c r="H3159" s="25">
        <v>423102</v>
      </c>
      <c r="I3159" s="25" t="s">
        <v>4636</v>
      </c>
      <c r="J3159" s="25">
        <v>1</v>
      </c>
      <c r="K3159" s="25">
        <v>1</v>
      </c>
      <c r="L3159" s="25">
        <f t="shared" si="373"/>
        <v>0</v>
      </c>
      <c r="M3159" s="25"/>
      <c r="N3159" s="45">
        <v>45937</v>
      </c>
      <c r="O3159" s="54"/>
      <c r="P3159" s="25" t="s">
        <v>277</v>
      </c>
      <c r="Q3159" s="25">
        <v>58156565795</v>
      </c>
      <c r="R3159" s="25"/>
      <c r="S3159" s="3">
        <v>-20</v>
      </c>
      <c r="T3159" s="55"/>
      <c r="U3159" s="25" t="s">
        <v>19</v>
      </c>
      <c r="V3159" s="25" t="str">
        <f>VLOOKUP(P3159,'Customer List'!B:C,2,)</f>
        <v>Pune</v>
      </c>
      <c r="W3159" s="56" t="s">
        <v>3750</v>
      </c>
      <c r="X3159" s="45"/>
      <c r="Y3159" s="25" t="str">
        <f t="shared" si="374"/>
        <v/>
      </c>
      <c r="Z3159" s="25" t="str">
        <f t="shared" si="375"/>
        <v>Tuesday</v>
      </c>
      <c r="AA3159" s="25" t="str">
        <f t="shared" si="376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hidden="1" x14ac:dyDescent="0.25">
      <c r="A3160" s="25">
        <f t="shared" si="370"/>
        <v>3159</v>
      </c>
      <c r="B3160" s="25" t="s">
        <v>4755</v>
      </c>
      <c r="C3160" s="45">
        <v>45926</v>
      </c>
      <c r="D3160" s="45">
        <v>45936</v>
      </c>
      <c r="E3160" s="8">
        <v>62.3</v>
      </c>
      <c r="F3160" s="8">
        <f t="shared" si="371"/>
        <v>5482.4</v>
      </c>
      <c r="G3160" s="54">
        <f t="shared" si="372"/>
        <v>5482.4</v>
      </c>
      <c r="H3160" s="25">
        <v>423105</v>
      </c>
      <c r="I3160" s="25" t="s">
        <v>3920</v>
      </c>
      <c r="J3160" s="25">
        <v>1</v>
      </c>
      <c r="K3160" s="25">
        <v>1</v>
      </c>
      <c r="L3160" s="25">
        <f t="shared" si="373"/>
        <v>0</v>
      </c>
      <c r="M3160" s="25"/>
      <c r="N3160" s="45">
        <v>45937</v>
      </c>
      <c r="O3160" s="54"/>
      <c r="P3160" s="25" t="s">
        <v>4459</v>
      </c>
      <c r="Q3160" s="25">
        <v>58156564841</v>
      </c>
      <c r="R3160" s="25"/>
      <c r="S3160" s="3">
        <v>-20</v>
      </c>
      <c r="T3160" s="55"/>
      <c r="U3160" s="25" t="s">
        <v>19</v>
      </c>
      <c r="V3160" s="25" t="str">
        <f>VLOOKUP(P3160,'Customer List'!B:C,2,)</f>
        <v>BANGLORE</v>
      </c>
      <c r="W3160" s="56" t="s">
        <v>4685</v>
      </c>
      <c r="X3160" s="45"/>
      <c r="Y3160" s="25" t="str">
        <f t="shared" si="374"/>
        <v/>
      </c>
      <c r="Z3160" s="25" t="str">
        <f t="shared" si="375"/>
        <v>Tuesday</v>
      </c>
      <c r="AA3160" s="25" t="str">
        <f t="shared" si="376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hidden="1" x14ac:dyDescent="0.25">
      <c r="A3161" s="25">
        <f t="shared" si="370"/>
        <v>3160</v>
      </c>
      <c r="B3161" s="25" t="s">
        <v>4755</v>
      </c>
      <c r="C3161" s="45">
        <v>45926</v>
      </c>
      <c r="D3161" s="45">
        <v>45936</v>
      </c>
      <c r="E3161" s="8">
        <v>62.3</v>
      </c>
      <c r="F3161" s="8">
        <f t="shared" si="371"/>
        <v>5482.4</v>
      </c>
      <c r="G3161" s="54">
        <f t="shared" si="372"/>
        <v>5482.4</v>
      </c>
      <c r="H3161" s="25">
        <v>423107</v>
      </c>
      <c r="I3161" s="25" t="s">
        <v>4637</v>
      </c>
      <c r="J3161" s="25">
        <v>1</v>
      </c>
      <c r="K3161" s="25">
        <v>1</v>
      </c>
      <c r="L3161" s="25">
        <f t="shared" si="373"/>
        <v>0</v>
      </c>
      <c r="M3161" s="25"/>
      <c r="N3161" s="45">
        <v>45937</v>
      </c>
      <c r="O3161" s="54"/>
      <c r="P3161" s="25" t="s">
        <v>618</v>
      </c>
      <c r="Q3161" s="25">
        <v>58156578664</v>
      </c>
      <c r="R3161" s="25"/>
      <c r="S3161" s="3">
        <v>-20</v>
      </c>
      <c r="T3161" s="55" t="s">
        <v>610</v>
      </c>
      <c r="U3161" s="25" t="s">
        <v>19</v>
      </c>
      <c r="V3161" s="25" t="str">
        <f>VLOOKUP(P3161,'Customer List'!B:C,2,)</f>
        <v>Bhuvneshwar</v>
      </c>
      <c r="W3161" s="56" t="s">
        <v>610</v>
      </c>
      <c r="X3161" s="45"/>
      <c r="Y3161" s="25" t="str">
        <f t="shared" si="374"/>
        <v/>
      </c>
      <c r="Z3161" s="25" t="str">
        <f t="shared" si="375"/>
        <v>Tuesday</v>
      </c>
      <c r="AA3161" s="25" t="str">
        <f t="shared" si="376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hidden="1" x14ac:dyDescent="0.25">
      <c r="A3162" s="25">
        <f t="shared" si="370"/>
        <v>3161</v>
      </c>
      <c r="B3162" s="25" t="s">
        <v>4755</v>
      </c>
      <c r="C3162" s="45">
        <v>45926</v>
      </c>
      <c r="D3162" s="45">
        <v>45936</v>
      </c>
      <c r="E3162" s="8">
        <v>62.3</v>
      </c>
      <c r="F3162" s="8">
        <f t="shared" si="371"/>
        <v>5482.4</v>
      </c>
      <c r="G3162" s="54">
        <f t="shared" si="372"/>
        <v>5482.4</v>
      </c>
      <c r="H3162" s="25">
        <v>423115</v>
      </c>
      <c r="I3162" s="25" t="s">
        <v>4337</v>
      </c>
      <c r="J3162" s="25">
        <v>1</v>
      </c>
      <c r="K3162" s="25">
        <v>1</v>
      </c>
      <c r="L3162" s="25">
        <f t="shared" si="373"/>
        <v>0</v>
      </c>
      <c r="M3162" s="25"/>
      <c r="N3162" s="45">
        <v>45937</v>
      </c>
      <c r="O3162" s="54"/>
      <c r="P3162" s="25" t="s">
        <v>618</v>
      </c>
      <c r="Q3162" s="25">
        <v>58156578664</v>
      </c>
      <c r="R3162" s="25"/>
      <c r="S3162" s="3">
        <v>-20</v>
      </c>
      <c r="T3162" s="55"/>
      <c r="U3162" s="25" t="s">
        <v>19</v>
      </c>
      <c r="V3162" s="25" t="str">
        <f>VLOOKUP(P3162,'Customer List'!B:C,2,)</f>
        <v>Bhuvneshwar</v>
      </c>
      <c r="W3162" s="56"/>
      <c r="X3162" s="45"/>
      <c r="Y3162" s="25" t="str">
        <f t="shared" si="374"/>
        <v/>
      </c>
      <c r="Z3162" s="25" t="str">
        <f t="shared" si="375"/>
        <v>Tuesday</v>
      </c>
      <c r="AA3162" s="25" t="str">
        <f t="shared" si="376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hidden="1" x14ac:dyDescent="0.25">
      <c r="A3163" s="25">
        <f t="shared" si="370"/>
        <v>3162</v>
      </c>
      <c r="B3163" s="25" t="s">
        <v>4755</v>
      </c>
      <c r="C3163" s="45">
        <v>45926</v>
      </c>
      <c r="D3163" s="45">
        <v>45936</v>
      </c>
      <c r="E3163" s="8">
        <v>75.75</v>
      </c>
      <c r="F3163" s="8">
        <f t="shared" si="371"/>
        <v>6666</v>
      </c>
      <c r="G3163" s="54">
        <f t="shared" si="372"/>
        <v>6666</v>
      </c>
      <c r="H3163" s="25">
        <v>423801</v>
      </c>
      <c r="I3163" s="25" t="s">
        <v>3840</v>
      </c>
      <c r="J3163" s="25">
        <v>1</v>
      </c>
      <c r="K3163" s="25">
        <v>1</v>
      </c>
      <c r="L3163" s="25">
        <f t="shared" si="373"/>
        <v>0</v>
      </c>
      <c r="M3163" s="25"/>
      <c r="N3163" s="45">
        <v>45937</v>
      </c>
      <c r="O3163" s="54"/>
      <c r="P3163" s="25" t="s">
        <v>173</v>
      </c>
      <c r="Q3163" s="25">
        <v>58156571163</v>
      </c>
      <c r="R3163" s="25"/>
      <c r="S3163" s="3">
        <v>-20</v>
      </c>
      <c r="T3163" s="55"/>
      <c r="U3163" s="25" t="s">
        <v>19</v>
      </c>
      <c r="V3163" s="25" t="str">
        <f>VLOOKUP(P3163,'Customer List'!B:C,2,)</f>
        <v>Kolkata</v>
      </c>
      <c r="W3163" s="56" t="s">
        <v>3749</v>
      </c>
      <c r="X3163" s="45"/>
      <c r="Y3163" s="25" t="str">
        <f t="shared" si="374"/>
        <v/>
      </c>
      <c r="Z3163" s="25" t="str">
        <f t="shared" si="375"/>
        <v>Tuesday</v>
      </c>
      <c r="AA3163" s="25" t="str">
        <f t="shared" si="376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hidden="1" x14ac:dyDescent="0.25">
      <c r="A3164" s="25">
        <f t="shared" si="370"/>
        <v>3163</v>
      </c>
      <c r="B3164" s="25" t="s">
        <v>4755</v>
      </c>
      <c r="C3164" s="45">
        <v>45926</v>
      </c>
      <c r="D3164" s="45">
        <v>45936</v>
      </c>
      <c r="E3164" s="8">
        <v>75.75</v>
      </c>
      <c r="F3164" s="8">
        <f t="shared" si="371"/>
        <v>6666</v>
      </c>
      <c r="G3164" s="54">
        <f t="shared" si="372"/>
        <v>6666</v>
      </c>
      <c r="H3164" s="25">
        <v>423801</v>
      </c>
      <c r="I3164" s="25" t="s">
        <v>3840</v>
      </c>
      <c r="J3164" s="25">
        <v>1</v>
      </c>
      <c r="K3164" s="25"/>
      <c r="L3164" s="25">
        <f t="shared" si="373"/>
        <v>1</v>
      </c>
      <c r="M3164" s="25"/>
      <c r="N3164" s="45"/>
      <c r="O3164" s="54"/>
      <c r="P3164" s="25" t="s">
        <v>626</v>
      </c>
      <c r="Q3164" s="25"/>
      <c r="R3164" s="25"/>
      <c r="S3164" s="3">
        <v>-20</v>
      </c>
      <c r="T3164" s="55"/>
      <c r="U3164" s="25" t="s">
        <v>19</v>
      </c>
      <c r="V3164" s="25" t="str">
        <f>VLOOKUP(P3164,'Customer List'!B:C,2,)</f>
        <v>Delhi</v>
      </c>
      <c r="W3164" s="56"/>
      <c r="X3164" s="45"/>
      <c r="Y3164" s="25" t="str">
        <f t="shared" si="374"/>
        <v/>
      </c>
      <c r="Z3164" s="25" t="str">
        <f t="shared" si="375"/>
        <v/>
      </c>
      <c r="AA3164" s="25" t="str">
        <f t="shared" si="376"/>
        <v/>
      </c>
      <c r="AB3164" s="25" t="str">
        <f>VLOOKUP(U3164,'Currency Sheet'!A:C,3,)</f>
        <v>DOLLAR</v>
      </c>
      <c r="AC3164" s="67" t="str">
        <f>VLOOKUP(P3164,'Customer List'!B:D,3,)</f>
        <v>Local</v>
      </c>
    </row>
    <row r="3165" spans="1:29" hidden="1" x14ac:dyDescent="0.25">
      <c r="A3165" s="25">
        <f t="shared" si="370"/>
        <v>3164</v>
      </c>
      <c r="B3165" s="25" t="s">
        <v>4755</v>
      </c>
      <c r="C3165" s="45">
        <v>45926</v>
      </c>
      <c r="D3165" s="45">
        <v>45936</v>
      </c>
      <c r="E3165" s="8">
        <v>115.5</v>
      </c>
      <c r="F3165" s="8">
        <f t="shared" si="371"/>
        <v>10164</v>
      </c>
      <c r="G3165" s="54">
        <f t="shared" si="372"/>
        <v>10164</v>
      </c>
      <c r="H3165" s="25">
        <v>424401</v>
      </c>
      <c r="I3165" s="25" t="s">
        <v>4638</v>
      </c>
      <c r="J3165" s="25">
        <v>1</v>
      </c>
      <c r="K3165" s="25"/>
      <c r="L3165" s="25">
        <f t="shared" si="373"/>
        <v>1</v>
      </c>
      <c r="M3165" s="25"/>
      <c r="N3165" s="45"/>
      <c r="O3165" s="54"/>
      <c r="P3165" s="25" t="s">
        <v>638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374"/>
        <v/>
      </c>
      <c r="Z3165" s="25" t="str">
        <f t="shared" si="375"/>
        <v/>
      </c>
      <c r="AA3165" s="25" t="str">
        <f t="shared" si="376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hidden="1" x14ac:dyDescent="0.25">
      <c r="A3166" s="25">
        <f t="shared" si="370"/>
        <v>3165</v>
      </c>
      <c r="B3166" s="25" t="s">
        <v>4755</v>
      </c>
      <c r="C3166" s="45">
        <v>45926</v>
      </c>
      <c r="D3166" s="45">
        <v>45936</v>
      </c>
      <c r="E3166" s="8">
        <v>115.5</v>
      </c>
      <c r="F3166" s="8">
        <f t="shared" si="371"/>
        <v>10164</v>
      </c>
      <c r="G3166" s="54">
        <f t="shared" si="372"/>
        <v>10164</v>
      </c>
      <c r="H3166" s="25">
        <v>424401</v>
      </c>
      <c r="I3166" s="25" t="s">
        <v>4638</v>
      </c>
      <c r="J3166" s="25">
        <v>1</v>
      </c>
      <c r="K3166" s="25">
        <v>1</v>
      </c>
      <c r="L3166" s="25">
        <f t="shared" si="373"/>
        <v>0</v>
      </c>
      <c r="M3166" s="25"/>
      <c r="N3166" s="45">
        <v>45937</v>
      </c>
      <c r="O3166" s="54"/>
      <c r="P3166" s="25" t="s">
        <v>903</v>
      </c>
      <c r="Q3166" s="25" t="s">
        <v>637</v>
      </c>
      <c r="R3166" s="25" t="s">
        <v>725</v>
      </c>
      <c r="S3166" s="3">
        <v>4</v>
      </c>
      <c r="T3166" s="55"/>
      <c r="U3166" s="25" t="s">
        <v>19</v>
      </c>
      <c r="V3166" s="25" t="str">
        <f>VLOOKUP(P3166,'Customer List'!B:C,2,)</f>
        <v>Delhi</v>
      </c>
      <c r="W3166" s="56"/>
      <c r="X3166" s="45"/>
      <c r="Y3166" s="25" t="str">
        <f t="shared" si="374"/>
        <v/>
      </c>
      <c r="Z3166" s="25" t="str">
        <f t="shared" si="375"/>
        <v>Tuesday</v>
      </c>
      <c r="AA3166" s="25" t="str">
        <f t="shared" si="376"/>
        <v/>
      </c>
      <c r="AB3166" s="25" t="str">
        <f>VLOOKUP(U3166,'Currency Sheet'!A:C,3,)</f>
        <v>DOLLAR</v>
      </c>
      <c r="AC3166" s="67" t="str">
        <f>VLOOKUP(P3166,'Customer List'!B:D,3,)</f>
        <v>Local</v>
      </c>
    </row>
    <row r="3167" spans="1:29" x14ac:dyDescent="0.25">
      <c r="A3167" s="25">
        <f t="shared" si="370"/>
        <v>3166</v>
      </c>
      <c r="B3167" s="25" t="s">
        <v>4755</v>
      </c>
      <c r="C3167" s="45">
        <v>45926</v>
      </c>
      <c r="D3167" s="45">
        <v>45936</v>
      </c>
      <c r="E3167" s="8">
        <v>98.7</v>
      </c>
      <c r="F3167" s="8">
        <f t="shared" si="371"/>
        <v>8685.6</v>
      </c>
      <c r="G3167" s="54">
        <f t="shared" si="372"/>
        <v>8685.6</v>
      </c>
      <c r="H3167" s="25">
        <v>426102</v>
      </c>
      <c r="I3167" s="25" t="s">
        <v>4639</v>
      </c>
      <c r="J3167" s="25">
        <v>1</v>
      </c>
      <c r="K3167" s="25">
        <v>1</v>
      </c>
      <c r="L3167" s="25">
        <f t="shared" si="373"/>
        <v>0</v>
      </c>
      <c r="M3167" s="25"/>
      <c r="N3167" s="45">
        <v>45938</v>
      </c>
      <c r="O3167" s="54"/>
      <c r="P3167" s="25" t="s">
        <v>1140</v>
      </c>
      <c r="Q3167" s="25" t="s">
        <v>637</v>
      </c>
      <c r="R3167" s="25" t="s">
        <v>725</v>
      </c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374"/>
        <v/>
      </c>
      <c r="Z3167" s="25" t="str">
        <f t="shared" si="375"/>
        <v>Wednesday</v>
      </c>
      <c r="AA3167" s="25" t="str">
        <f t="shared" si="376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370"/>
        <v>3167</v>
      </c>
      <c r="B3168" s="25" t="s">
        <v>4755</v>
      </c>
      <c r="C3168" s="45">
        <v>45926</v>
      </c>
      <c r="D3168" s="45">
        <v>45936</v>
      </c>
      <c r="E3168" s="8">
        <v>172.9</v>
      </c>
      <c r="F3168" s="8">
        <f t="shared" si="371"/>
        <v>15215.2</v>
      </c>
      <c r="G3168" s="54">
        <f t="shared" si="372"/>
        <v>15215.2</v>
      </c>
      <c r="H3168" s="25">
        <v>427402</v>
      </c>
      <c r="I3168" s="25" t="s">
        <v>4640</v>
      </c>
      <c r="J3168" s="25">
        <v>1</v>
      </c>
      <c r="K3168" s="25">
        <v>1</v>
      </c>
      <c r="L3168" s="25">
        <f t="shared" si="373"/>
        <v>0</v>
      </c>
      <c r="M3168" s="25"/>
      <c r="N3168" s="45">
        <v>45938</v>
      </c>
      <c r="O3168" s="54"/>
      <c r="P3168" s="25" t="s">
        <v>1140</v>
      </c>
      <c r="Q3168" s="25" t="s">
        <v>637</v>
      </c>
      <c r="R3168" s="25" t="s">
        <v>725</v>
      </c>
      <c r="S3168" s="3">
        <v>-20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374"/>
        <v/>
      </c>
      <c r="Z3168" s="25" t="str">
        <f t="shared" si="375"/>
        <v>Wednesday</v>
      </c>
      <c r="AA3168" s="25" t="str">
        <f t="shared" si="376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hidden="1" x14ac:dyDescent="0.25">
      <c r="A3169" s="25">
        <f t="shared" si="370"/>
        <v>3168</v>
      </c>
      <c r="B3169" s="25" t="s">
        <v>4755</v>
      </c>
      <c r="C3169" s="45">
        <v>45926</v>
      </c>
      <c r="D3169" s="45">
        <v>45936</v>
      </c>
      <c r="E3169" s="8">
        <v>213.5</v>
      </c>
      <c r="F3169" s="8">
        <f t="shared" si="371"/>
        <v>18788</v>
      </c>
      <c r="G3169" s="54">
        <f t="shared" si="372"/>
        <v>18788</v>
      </c>
      <c r="H3169" s="25">
        <v>430104</v>
      </c>
      <c r="I3169" s="25" t="s">
        <v>4641</v>
      </c>
      <c r="J3169" s="25">
        <v>1</v>
      </c>
      <c r="K3169" s="25">
        <v>1</v>
      </c>
      <c r="L3169" s="25">
        <f t="shared" si="373"/>
        <v>0</v>
      </c>
      <c r="M3169" s="25"/>
      <c r="N3169" s="45">
        <v>45937</v>
      </c>
      <c r="O3169" s="54"/>
      <c r="P3169" s="25" t="s">
        <v>173</v>
      </c>
      <c r="Q3169" s="25">
        <v>58156571163</v>
      </c>
      <c r="R3169" s="25"/>
      <c r="S3169" s="3">
        <v>4</v>
      </c>
      <c r="T3169" s="55"/>
      <c r="U3169" s="25" t="s">
        <v>19</v>
      </c>
      <c r="V3169" s="25" t="str">
        <f>VLOOKUP(P3169,'Customer List'!B:C,2,)</f>
        <v>Kolkata</v>
      </c>
      <c r="W3169" s="56" t="s">
        <v>3749</v>
      </c>
      <c r="X3169" s="45"/>
      <c r="Y3169" s="25" t="str">
        <f t="shared" si="374"/>
        <v/>
      </c>
      <c r="Z3169" s="25" t="str">
        <f t="shared" si="375"/>
        <v>Tuesday</v>
      </c>
      <c r="AA3169" s="25" t="str">
        <f t="shared" si="376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hidden="1" x14ac:dyDescent="0.25">
      <c r="A3170" s="25">
        <f t="shared" si="370"/>
        <v>3169</v>
      </c>
      <c r="B3170" s="25" t="s">
        <v>4755</v>
      </c>
      <c r="C3170" s="45">
        <v>45926</v>
      </c>
      <c r="D3170" s="45">
        <v>45936</v>
      </c>
      <c r="E3170" s="8">
        <v>213.5</v>
      </c>
      <c r="F3170" s="8">
        <f t="shared" si="371"/>
        <v>18788</v>
      </c>
      <c r="G3170" s="54">
        <f t="shared" si="372"/>
        <v>18788</v>
      </c>
      <c r="H3170" s="25">
        <v>430604</v>
      </c>
      <c r="I3170" s="25" t="s">
        <v>4642</v>
      </c>
      <c r="J3170" s="25">
        <v>1</v>
      </c>
      <c r="K3170" s="25">
        <v>1</v>
      </c>
      <c r="L3170" s="25">
        <f t="shared" si="373"/>
        <v>0</v>
      </c>
      <c r="M3170" s="25"/>
      <c r="N3170" s="45">
        <v>45937</v>
      </c>
      <c r="O3170" s="54"/>
      <c r="P3170" s="25" t="s">
        <v>173</v>
      </c>
      <c r="Q3170" s="25">
        <v>58156571163</v>
      </c>
      <c r="R3170" s="25"/>
      <c r="S3170" s="3">
        <v>4</v>
      </c>
      <c r="T3170" s="55"/>
      <c r="U3170" s="25" t="s">
        <v>19</v>
      </c>
      <c r="V3170" s="25" t="str">
        <f>VLOOKUP(P3170,'Customer List'!B:C,2,)</f>
        <v>Kolkata</v>
      </c>
      <c r="W3170" s="56" t="s">
        <v>3749</v>
      </c>
      <c r="X3170" s="45"/>
      <c r="Y3170" s="25" t="str">
        <f t="shared" si="374"/>
        <v/>
      </c>
      <c r="Z3170" s="25" t="str">
        <f t="shared" si="375"/>
        <v>Tuesday</v>
      </c>
      <c r="AA3170" s="25" t="str">
        <f t="shared" si="376"/>
        <v/>
      </c>
      <c r="AB3170" s="25" t="str">
        <f>VLOOKUP(U3170,'Currency Sheet'!A:C,3,)</f>
        <v>DOLLAR</v>
      </c>
      <c r="AC3170" s="67" t="str">
        <f>VLOOKUP(P3170,'Customer List'!B:D,3,)</f>
        <v>OutStation</v>
      </c>
    </row>
    <row r="3171" spans="1:29" hidden="1" x14ac:dyDescent="0.25">
      <c r="A3171" s="25">
        <f t="shared" si="370"/>
        <v>3170</v>
      </c>
      <c r="B3171" s="25" t="s">
        <v>4755</v>
      </c>
      <c r="C3171" s="45">
        <v>45926</v>
      </c>
      <c r="D3171" s="45">
        <v>45936</v>
      </c>
      <c r="E3171" s="8">
        <v>417.75</v>
      </c>
      <c r="F3171" s="8">
        <f t="shared" si="371"/>
        <v>36762</v>
      </c>
      <c r="G3171" s="54">
        <f t="shared" si="372"/>
        <v>36762</v>
      </c>
      <c r="H3171" s="25">
        <v>480019</v>
      </c>
      <c r="I3171" s="25" t="s">
        <v>4643</v>
      </c>
      <c r="J3171" s="25">
        <v>1</v>
      </c>
      <c r="K3171" s="25"/>
      <c r="L3171" s="25">
        <f t="shared" si="373"/>
        <v>1</v>
      </c>
      <c r="M3171" s="25"/>
      <c r="N3171" s="45"/>
      <c r="O3171" s="54"/>
      <c r="P3171" s="25" t="s">
        <v>1901</v>
      </c>
      <c r="Q3171" s="25"/>
      <c r="R3171" s="25"/>
      <c r="S3171" s="3" t="s">
        <v>300</v>
      </c>
      <c r="T3171" s="55"/>
      <c r="U3171" s="25" t="s">
        <v>19</v>
      </c>
      <c r="V3171" s="25" t="str">
        <f>VLOOKUP(P3171,'Customer List'!B:C,2,)</f>
        <v>Mumbai</v>
      </c>
      <c r="W3171" s="56" t="s">
        <v>3750</v>
      </c>
      <c r="X3171" s="45"/>
      <c r="Y3171" s="25" t="str">
        <f t="shared" si="374"/>
        <v/>
      </c>
      <c r="Z3171" s="25" t="str">
        <f t="shared" si="375"/>
        <v/>
      </c>
      <c r="AA3171" s="25" t="str">
        <f t="shared" si="376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hidden="1" x14ac:dyDescent="0.25">
      <c r="A3172" s="25">
        <f t="shared" si="370"/>
        <v>3171</v>
      </c>
      <c r="B3172" s="25" t="s">
        <v>4755</v>
      </c>
      <c r="C3172" s="45">
        <v>45926</v>
      </c>
      <c r="D3172" s="45">
        <v>45936</v>
      </c>
      <c r="E3172" s="8">
        <v>77</v>
      </c>
      <c r="F3172" s="8">
        <f t="shared" si="371"/>
        <v>6776</v>
      </c>
      <c r="G3172" s="54">
        <f t="shared" si="372"/>
        <v>6776</v>
      </c>
      <c r="H3172" s="25">
        <v>505808</v>
      </c>
      <c r="I3172" s="25" t="s">
        <v>4644</v>
      </c>
      <c r="J3172" s="25">
        <v>1</v>
      </c>
      <c r="K3172" s="25">
        <v>1</v>
      </c>
      <c r="L3172" s="25">
        <f t="shared" si="373"/>
        <v>0</v>
      </c>
      <c r="M3172" s="25"/>
      <c r="N3172" s="45">
        <v>45937</v>
      </c>
      <c r="O3172" s="54"/>
      <c r="P3172" s="25" t="s">
        <v>320</v>
      </c>
      <c r="Q3172" s="25">
        <v>58156571594</v>
      </c>
      <c r="R3172" s="25"/>
      <c r="S3172" s="3">
        <v>4</v>
      </c>
      <c r="T3172" s="55"/>
      <c r="U3172" s="25" t="s">
        <v>19</v>
      </c>
      <c r="V3172" s="25" t="str">
        <f>VLOOKUP(P3172,'Customer List'!B:C,2,)</f>
        <v>Gujrat</v>
      </c>
      <c r="W3172" s="56" t="s">
        <v>3750</v>
      </c>
      <c r="X3172" s="45"/>
      <c r="Y3172" s="25" t="str">
        <f t="shared" si="374"/>
        <v/>
      </c>
      <c r="Z3172" s="25" t="str">
        <f t="shared" si="375"/>
        <v>Tuesday</v>
      </c>
      <c r="AA3172" s="25" t="str">
        <f t="shared" si="376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hidden="1" x14ac:dyDescent="0.25">
      <c r="A3173" s="25">
        <f t="shared" si="370"/>
        <v>3172</v>
      </c>
      <c r="B3173" s="25" t="s">
        <v>4755</v>
      </c>
      <c r="C3173" s="45">
        <v>45926</v>
      </c>
      <c r="D3173" s="45">
        <v>45936</v>
      </c>
      <c r="E3173" s="8">
        <v>30.8</v>
      </c>
      <c r="F3173" s="8">
        <f t="shared" si="371"/>
        <v>2710.4</v>
      </c>
      <c r="G3173" s="54">
        <f t="shared" si="372"/>
        <v>2710.4</v>
      </c>
      <c r="H3173" s="25">
        <v>505809</v>
      </c>
      <c r="I3173" s="25" t="s">
        <v>4038</v>
      </c>
      <c r="J3173" s="25">
        <v>1</v>
      </c>
      <c r="K3173" s="25">
        <v>1</v>
      </c>
      <c r="L3173" s="25">
        <f t="shared" si="373"/>
        <v>0</v>
      </c>
      <c r="M3173" s="25"/>
      <c r="N3173" s="45">
        <v>45937</v>
      </c>
      <c r="O3173" s="54"/>
      <c r="P3173" s="25" t="s">
        <v>4684</v>
      </c>
      <c r="Q3173" s="25">
        <v>58156568330</v>
      </c>
      <c r="R3173" s="25"/>
      <c r="S3173" s="3">
        <v>4</v>
      </c>
      <c r="T3173" s="55"/>
      <c r="U3173" s="25" t="s">
        <v>19</v>
      </c>
      <c r="V3173" s="25" t="str">
        <f>VLOOKUP(P3173,'Customer List'!B:C,2,)</f>
        <v>Hyderabad</v>
      </c>
      <c r="W3173" s="56" t="s">
        <v>3750</v>
      </c>
      <c r="X3173" s="45"/>
      <c r="Y3173" s="25" t="str">
        <f t="shared" si="374"/>
        <v/>
      </c>
      <c r="Z3173" s="25" t="str">
        <f t="shared" si="375"/>
        <v>Tuesday</v>
      </c>
      <c r="AA3173" s="25" t="str">
        <f t="shared" si="376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hidden="1" x14ac:dyDescent="0.25">
      <c r="A3174" s="25">
        <f t="shared" si="370"/>
        <v>3173</v>
      </c>
      <c r="B3174" s="25" t="s">
        <v>4755</v>
      </c>
      <c r="C3174" s="45">
        <v>45926</v>
      </c>
      <c r="D3174" s="45">
        <v>45936</v>
      </c>
      <c r="E3174" s="8">
        <v>236.6</v>
      </c>
      <c r="F3174" s="8">
        <f t="shared" si="371"/>
        <v>20820.8</v>
      </c>
      <c r="G3174" s="54">
        <f t="shared" si="372"/>
        <v>20820.8</v>
      </c>
      <c r="H3174" s="25">
        <v>516906</v>
      </c>
      <c r="I3174" s="25" t="s">
        <v>4645</v>
      </c>
      <c r="J3174" s="25">
        <v>1</v>
      </c>
      <c r="K3174" s="25">
        <v>1</v>
      </c>
      <c r="L3174" s="25">
        <f t="shared" si="373"/>
        <v>0</v>
      </c>
      <c r="M3174" s="25"/>
      <c r="N3174" s="45">
        <v>45937</v>
      </c>
      <c r="O3174" s="54"/>
      <c r="P3174" s="25" t="s">
        <v>277</v>
      </c>
      <c r="Q3174" s="25">
        <v>58156565795</v>
      </c>
      <c r="R3174" s="25"/>
      <c r="S3174" s="3">
        <v>4</v>
      </c>
      <c r="T3174" s="55"/>
      <c r="U3174" s="25" t="s">
        <v>19</v>
      </c>
      <c r="V3174" s="25" t="str">
        <f>VLOOKUP(P3174,'Customer List'!B:C,2,)</f>
        <v>Pune</v>
      </c>
      <c r="W3174" s="56" t="s">
        <v>3750</v>
      </c>
      <c r="X3174" s="45"/>
      <c r="Y3174" s="25" t="str">
        <f t="shared" si="374"/>
        <v/>
      </c>
      <c r="Z3174" s="25" t="str">
        <f t="shared" si="375"/>
        <v>Tuesday</v>
      </c>
      <c r="AA3174" s="25" t="str">
        <f t="shared" si="376"/>
        <v/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hidden="1" x14ac:dyDescent="0.25">
      <c r="A3175" s="25">
        <f t="shared" si="370"/>
        <v>3174</v>
      </c>
      <c r="B3175" s="25" t="s">
        <v>4755</v>
      </c>
      <c r="C3175" s="45">
        <v>45926</v>
      </c>
      <c r="D3175" s="45">
        <v>45936</v>
      </c>
      <c r="E3175" s="8">
        <v>160.30000000000001</v>
      </c>
      <c r="F3175" s="8">
        <f t="shared" si="371"/>
        <v>14106.400000000001</v>
      </c>
      <c r="G3175" s="54">
        <f t="shared" si="372"/>
        <v>14106.400000000001</v>
      </c>
      <c r="H3175" s="25">
        <v>577002</v>
      </c>
      <c r="I3175" s="25" t="s">
        <v>4646</v>
      </c>
      <c r="J3175" s="25">
        <v>1</v>
      </c>
      <c r="K3175" s="25">
        <v>1</v>
      </c>
      <c r="L3175" s="25">
        <f t="shared" si="373"/>
        <v>0</v>
      </c>
      <c r="M3175" s="25"/>
      <c r="N3175" s="45">
        <v>45937</v>
      </c>
      <c r="O3175" s="54"/>
      <c r="P3175" s="25" t="s">
        <v>277</v>
      </c>
      <c r="Q3175" s="25">
        <v>58156565795</v>
      </c>
      <c r="R3175" s="25"/>
      <c r="S3175" s="3">
        <v>-20</v>
      </c>
      <c r="T3175" s="55"/>
      <c r="U3175" s="25" t="s">
        <v>19</v>
      </c>
      <c r="V3175" s="25" t="str">
        <f>VLOOKUP(P3175,'Customer List'!B:C,2,)</f>
        <v>Pune</v>
      </c>
      <c r="W3175" s="56" t="s">
        <v>3750</v>
      </c>
      <c r="X3175" s="45"/>
      <c r="Y3175" s="25" t="str">
        <f t="shared" si="374"/>
        <v/>
      </c>
      <c r="Z3175" s="25" t="str">
        <f t="shared" si="375"/>
        <v>Tuesday</v>
      </c>
      <c r="AA3175" s="25" t="str">
        <f t="shared" si="376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hidden="1" x14ac:dyDescent="0.25">
      <c r="A3176" s="25">
        <f t="shared" si="370"/>
        <v>3175</v>
      </c>
      <c r="B3176" s="25" t="s">
        <v>4755</v>
      </c>
      <c r="C3176" s="45">
        <v>45926</v>
      </c>
      <c r="D3176" s="45">
        <v>45936</v>
      </c>
      <c r="E3176" s="8">
        <v>102.9</v>
      </c>
      <c r="F3176" s="8">
        <f t="shared" si="371"/>
        <v>9055.2000000000007</v>
      </c>
      <c r="G3176" s="54">
        <f t="shared" si="372"/>
        <v>9055.2000000000007</v>
      </c>
      <c r="H3176" s="25">
        <v>582302</v>
      </c>
      <c r="I3176" s="25" t="s">
        <v>4647</v>
      </c>
      <c r="J3176" s="25">
        <v>1</v>
      </c>
      <c r="K3176" s="25">
        <v>1</v>
      </c>
      <c r="L3176" s="25">
        <f t="shared" si="373"/>
        <v>0</v>
      </c>
      <c r="M3176" s="25"/>
      <c r="N3176" s="45">
        <v>45937</v>
      </c>
      <c r="O3176" s="54"/>
      <c r="P3176" s="25" t="s">
        <v>277</v>
      </c>
      <c r="Q3176" s="25">
        <v>58156565795</v>
      </c>
      <c r="R3176" s="25"/>
      <c r="S3176" s="3">
        <v>-20</v>
      </c>
      <c r="T3176" s="55"/>
      <c r="U3176" s="25" t="s">
        <v>19</v>
      </c>
      <c r="V3176" s="25" t="str">
        <f>VLOOKUP(P3176,'Customer List'!B:C,2,)</f>
        <v>Pune</v>
      </c>
      <c r="W3176" s="56" t="s">
        <v>3750</v>
      </c>
      <c r="X3176" s="45"/>
      <c r="Y3176" s="25" t="str">
        <f t="shared" si="374"/>
        <v/>
      </c>
      <c r="Z3176" s="25" t="str">
        <f t="shared" si="375"/>
        <v>Tuesday</v>
      </c>
      <c r="AA3176" s="25" t="str">
        <f t="shared" si="376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hidden="1" x14ac:dyDescent="0.25">
      <c r="A3177" s="25">
        <f t="shared" si="370"/>
        <v>3176</v>
      </c>
      <c r="B3177" s="25" t="s">
        <v>4775</v>
      </c>
      <c r="C3177" s="45">
        <v>45933</v>
      </c>
      <c r="D3177" s="45">
        <v>45937</v>
      </c>
      <c r="E3177" s="8">
        <v>960</v>
      </c>
      <c r="F3177" s="8">
        <f t="shared" si="371"/>
        <v>84480</v>
      </c>
      <c r="G3177" s="54">
        <f t="shared" si="372"/>
        <v>168960</v>
      </c>
      <c r="H3177" s="25" t="s">
        <v>4762</v>
      </c>
      <c r="I3177" s="25" t="s">
        <v>4763</v>
      </c>
      <c r="J3177" s="25">
        <v>2</v>
      </c>
      <c r="K3177" s="25">
        <v>2</v>
      </c>
      <c r="L3177" s="25">
        <f t="shared" si="373"/>
        <v>0</v>
      </c>
      <c r="M3177" s="25"/>
      <c r="N3177" s="45">
        <v>45937</v>
      </c>
      <c r="O3177" s="54"/>
      <c r="P3177" s="25" t="s">
        <v>2490</v>
      </c>
      <c r="Q3177" s="25">
        <v>58156584054</v>
      </c>
      <c r="R3177" s="25"/>
      <c r="S3177" s="3">
        <v>-80</v>
      </c>
      <c r="T3177" s="55"/>
      <c r="U3177" s="25" t="s">
        <v>493</v>
      </c>
      <c r="V3177" s="25" t="str">
        <f>VLOOKUP(P3177,'Customer List'!B:C,2,)</f>
        <v>Kolkata</v>
      </c>
      <c r="W3177" s="56"/>
      <c r="X3177" s="45"/>
      <c r="Y3177" s="25" t="str">
        <f t="shared" si="374"/>
        <v/>
      </c>
      <c r="Z3177" s="25" t="str">
        <f t="shared" si="375"/>
        <v>Tuesday</v>
      </c>
      <c r="AA3177" s="25" t="str">
        <f t="shared" si="376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hidden="1" x14ac:dyDescent="0.25">
      <c r="A3178" s="25">
        <f t="shared" si="370"/>
        <v>3177</v>
      </c>
      <c r="B3178" s="25" t="s">
        <v>4755</v>
      </c>
      <c r="C3178" s="45">
        <v>45926</v>
      </c>
      <c r="D3178" s="45">
        <v>45936</v>
      </c>
      <c r="E3178" s="8">
        <v>70.7</v>
      </c>
      <c r="F3178" s="8">
        <f t="shared" si="371"/>
        <v>6221.6</v>
      </c>
      <c r="G3178" s="54">
        <f t="shared" si="372"/>
        <v>6221.6</v>
      </c>
      <c r="H3178" s="25">
        <v>643808</v>
      </c>
      <c r="I3178" s="25" t="s">
        <v>4649</v>
      </c>
      <c r="J3178" s="25">
        <v>1</v>
      </c>
      <c r="K3178" s="25">
        <v>1</v>
      </c>
      <c r="L3178" s="25">
        <f t="shared" si="373"/>
        <v>0</v>
      </c>
      <c r="M3178" s="25"/>
      <c r="N3178" s="45">
        <v>45937</v>
      </c>
      <c r="O3178" s="54"/>
      <c r="P3178" s="25" t="s">
        <v>622</v>
      </c>
      <c r="Q3178" s="25">
        <v>58156569730</v>
      </c>
      <c r="R3178" s="25"/>
      <c r="S3178" s="3">
        <v>-20</v>
      </c>
      <c r="T3178" s="55"/>
      <c r="U3178" s="25" t="s">
        <v>19</v>
      </c>
      <c r="V3178" s="25" t="str">
        <f>VLOOKUP(P3178,'Customer List'!B:C,2,)</f>
        <v>Hyderabad</v>
      </c>
      <c r="W3178" s="56" t="s">
        <v>3750</v>
      </c>
      <c r="X3178" s="45"/>
      <c r="Y3178" s="25" t="str">
        <f t="shared" si="374"/>
        <v/>
      </c>
      <c r="Z3178" s="25" t="str">
        <f t="shared" si="375"/>
        <v>Tuesday</v>
      </c>
      <c r="AA3178" s="25" t="str">
        <f t="shared" si="376"/>
        <v/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hidden="1" x14ac:dyDescent="0.25">
      <c r="A3179" s="25">
        <f t="shared" ref="A3179:A3242" si="377">A3178+1</f>
        <v>3178</v>
      </c>
      <c r="B3179" s="25" t="s">
        <v>4755</v>
      </c>
      <c r="C3179" s="45">
        <v>45926</v>
      </c>
      <c r="D3179" s="45">
        <v>45936</v>
      </c>
      <c r="E3179" s="8">
        <v>205.1</v>
      </c>
      <c r="F3179" s="8">
        <f t="shared" ref="F3179:F3242" si="378">IF(AB3179="DOLLAR",E3179*88,E3179)</f>
        <v>18048.8</v>
      </c>
      <c r="G3179" s="54">
        <f t="shared" ref="G3179:G3242" si="379">F3179*J3179</f>
        <v>18048.8</v>
      </c>
      <c r="H3179" s="25">
        <v>644702</v>
      </c>
      <c r="I3179" s="25" t="s">
        <v>4650</v>
      </c>
      <c r="J3179" s="25">
        <v>1</v>
      </c>
      <c r="K3179" s="25">
        <v>1</v>
      </c>
      <c r="L3179" s="25">
        <f t="shared" ref="L3179:L3242" si="380">J3179-K3179</f>
        <v>0</v>
      </c>
      <c r="M3179" s="25"/>
      <c r="N3179" s="45">
        <v>45937</v>
      </c>
      <c r="O3179" s="54"/>
      <c r="P3179" s="25" t="s">
        <v>192</v>
      </c>
      <c r="Q3179" s="54" t="s">
        <v>4776</v>
      </c>
      <c r="R3179" s="25"/>
      <c r="S3179" s="3">
        <v>4</v>
      </c>
      <c r="T3179" s="55"/>
      <c r="U3179" s="25" t="s">
        <v>19</v>
      </c>
      <c r="V3179" s="25" t="str">
        <f>VLOOKUP(P3179,'Customer List'!B:C,2,)</f>
        <v>Chandigarh</v>
      </c>
      <c r="W3179" s="56" t="s">
        <v>3749</v>
      </c>
      <c r="X3179" s="45"/>
      <c r="Y3179" s="25" t="str">
        <f t="shared" ref="Y3179:Y3242" si="381">IF(X3179="", "", X3179-N3179)</f>
        <v/>
      </c>
      <c r="Z3179" s="25" t="str">
        <f t="shared" ref="Z3179:Z3242" si="382">IF(N3179="", "", TEXT(N3179, "dddd"))</f>
        <v>Tuesday</v>
      </c>
      <c r="AA3179" s="25" t="str">
        <f t="shared" ref="AA3179:AA3242" si="383">IF(X3179="", "", TEXT(X3179, "dddd"))</f>
        <v/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hidden="1" x14ac:dyDescent="0.25">
      <c r="A3180" s="25">
        <f t="shared" si="377"/>
        <v>3179</v>
      </c>
      <c r="B3180" s="25" t="s">
        <v>4755</v>
      </c>
      <c r="C3180" s="45">
        <v>45926</v>
      </c>
      <c r="D3180" s="45">
        <v>45936</v>
      </c>
      <c r="E3180" s="8">
        <v>226.1</v>
      </c>
      <c r="F3180" s="8">
        <f t="shared" si="378"/>
        <v>19896.8</v>
      </c>
      <c r="G3180" s="54">
        <f t="shared" si="379"/>
        <v>19896.8</v>
      </c>
      <c r="H3180" s="25">
        <v>651002</v>
      </c>
      <c r="I3180" s="25" t="s">
        <v>4651</v>
      </c>
      <c r="J3180" s="25">
        <v>1</v>
      </c>
      <c r="K3180" s="25"/>
      <c r="L3180" s="25">
        <f t="shared" si="380"/>
        <v>1</v>
      </c>
      <c r="M3180" s="25"/>
      <c r="N3180" s="45"/>
      <c r="O3180" s="54"/>
      <c r="P3180" s="25" t="s">
        <v>1901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Mumbai</v>
      </c>
      <c r="W3180" s="56" t="s">
        <v>3750</v>
      </c>
      <c r="X3180" s="45"/>
      <c r="Y3180" s="25" t="str">
        <f t="shared" si="381"/>
        <v/>
      </c>
      <c r="Z3180" s="25" t="str">
        <f t="shared" si="382"/>
        <v/>
      </c>
      <c r="AA3180" s="25" t="str">
        <f t="shared" si="383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hidden="1" x14ac:dyDescent="0.25">
      <c r="A3181" s="25">
        <f t="shared" si="377"/>
        <v>3180</v>
      </c>
      <c r="B3181" s="25" t="s">
        <v>4755</v>
      </c>
      <c r="C3181" s="45">
        <v>45926</v>
      </c>
      <c r="D3181" s="45">
        <v>45936</v>
      </c>
      <c r="E3181" s="8">
        <v>136.5</v>
      </c>
      <c r="F3181" s="8">
        <f t="shared" si="378"/>
        <v>12012</v>
      </c>
      <c r="G3181" s="54">
        <f t="shared" si="379"/>
        <v>12012</v>
      </c>
      <c r="H3181" s="25">
        <v>653813</v>
      </c>
      <c r="I3181" s="25" t="s">
        <v>4652</v>
      </c>
      <c r="J3181" s="25">
        <v>1</v>
      </c>
      <c r="K3181" s="25">
        <v>1</v>
      </c>
      <c r="L3181" s="25">
        <f t="shared" si="380"/>
        <v>0</v>
      </c>
      <c r="M3181" s="25"/>
      <c r="N3181" s="45">
        <v>45937</v>
      </c>
      <c r="O3181" s="54"/>
      <c r="P3181" s="25" t="s">
        <v>173</v>
      </c>
      <c r="Q3181" s="25">
        <v>58156571163</v>
      </c>
      <c r="R3181" s="25"/>
      <c r="S3181" s="3">
        <v>4</v>
      </c>
      <c r="T3181" s="55"/>
      <c r="U3181" s="25" t="s">
        <v>19</v>
      </c>
      <c r="V3181" s="25" t="str">
        <f>VLOOKUP(P3181,'Customer List'!B:C,2,)</f>
        <v>Kolkata</v>
      </c>
      <c r="W3181" s="56" t="s">
        <v>3749</v>
      </c>
      <c r="X3181" s="45"/>
      <c r="Y3181" s="25" t="str">
        <f t="shared" si="381"/>
        <v/>
      </c>
      <c r="Z3181" s="25" t="str">
        <f t="shared" si="382"/>
        <v>Tuesday</v>
      </c>
      <c r="AA3181" s="25" t="str">
        <f t="shared" si="383"/>
        <v/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hidden="1" x14ac:dyDescent="0.25">
      <c r="A3182" s="25">
        <f t="shared" si="377"/>
        <v>3181</v>
      </c>
      <c r="B3182" s="25" t="s">
        <v>4755</v>
      </c>
      <c r="C3182" s="45">
        <v>45926</v>
      </c>
      <c r="D3182" s="45">
        <v>45936</v>
      </c>
      <c r="E3182" s="8">
        <v>177.1</v>
      </c>
      <c r="F3182" s="8">
        <f t="shared" si="378"/>
        <v>15584.8</v>
      </c>
      <c r="G3182" s="54">
        <f t="shared" si="379"/>
        <v>15584.8</v>
      </c>
      <c r="H3182" s="25">
        <v>691502</v>
      </c>
      <c r="I3182" s="25" t="s">
        <v>4653</v>
      </c>
      <c r="J3182" s="25">
        <v>1</v>
      </c>
      <c r="K3182" s="25"/>
      <c r="L3182" s="25">
        <f t="shared" si="380"/>
        <v>1</v>
      </c>
      <c r="M3182" s="25"/>
      <c r="N3182" s="45"/>
      <c r="O3182" s="54"/>
      <c r="P3182" s="25" t="s">
        <v>1901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3750</v>
      </c>
      <c r="X3182" s="45"/>
      <c r="Y3182" s="25" t="str">
        <f t="shared" si="381"/>
        <v/>
      </c>
      <c r="Z3182" s="25" t="str">
        <f t="shared" si="382"/>
        <v/>
      </c>
      <c r="AA3182" s="25" t="str">
        <f t="shared" si="383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hidden="1" x14ac:dyDescent="0.25">
      <c r="A3183" s="25">
        <f t="shared" si="377"/>
        <v>3182</v>
      </c>
      <c r="B3183" s="25" t="s">
        <v>4755</v>
      </c>
      <c r="C3183" s="45">
        <v>45926</v>
      </c>
      <c r="D3183" s="45">
        <v>45936</v>
      </c>
      <c r="E3183" s="8">
        <v>177.1</v>
      </c>
      <c r="F3183" s="8">
        <f t="shared" si="378"/>
        <v>15584.8</v>
      </c>
      <c r="G3183" s="54">
        <f t="shared" si="379"/>
        <v>15584.8</v>
      </c>
      <c r="H3183" s="25">
        <v>692802</v>
      </c>
      <c r="I3183" s="25" t="s">
        <v>4654</v>
      </c>
      <c r="J3183" s="25">
        <v>1</v>
      </c>
      <c r="K3183" s="25">
        <v>1</v>
      </c>
      <c r="L3183" s="25">
        <f t="shared" si="380"/>
        <v>0</v>
      </c>
      <c r="M3183" s="25"/>
      <c r="N3183" s="45">
        <v>45937</v>
      </c>
      <c r="O3183" s="54"/>
      <c r="P3183" s="25" t="s">
        <v>277</v>
      </c>
      <c r="Q3183" s="25">
        <v>58156565795</v>
      </c>
      <c r="R3183" s="25"/>
      <c r="S3183" s="3">
        <v>4</v>
      </c>
      <c r="T3183" s="55"/>
      <c r="U3183" s="25" t="s">
        <v>19</v>
      </c>
      <c r="V3183" s="25" t="str">
        <f>VLOOKUP(P3183,'Customer List'!B:C,2,)</f>
        <v>Pune</v>
      </c>
      <c r="W3183" s="56" t="s">
        <v>3750</v>
      </c>
      <c r="X3183" s="45"/>
      <c r="Y3183" s="25" t="str">
        <f t="shared" si="381"/>
        <v/>
      </c>
      <c r="Z3183" s="25" t="str">
        <f t="shared" si="382"/>
        <v>Tuesday</v>
      </c>
      <c r="AA3183" s="25" t="str">
        <f t="shared" si="383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hidden="1" x14ac:dyDescent="0.25">
      <c r="A3184" s="25">
        <f t="shared" si="377"/>
        <v>3183</v>
      </c>
      <c r="B3184" s="25" t="s">
        <v>4755</v>
      </c>
      <c r="C3184" s="45">
        <v>45926</v>
      </c>
      <c r="D3184" s="45">
        <v>45936</v>
      </c>
      <c r="E3184" s="8">
        <v>200.9</v>
      </c>
      <c r="F3184" s="8">
        <f t="shared" si="378"/>
        <v>17679.2</v>
      </c>
      <c r="G3184" s="54">
        <f t="shared" si="379"/>
        <v>17679.2</v>
      </c>
      <c r="H3184" s="25">
        <v>693504</v>
      </c>
      <c r="I3184" s="25" t="s">
        <v>4655</v>
      </c>
      <c r="J3184" s="25">
        <v>1</v>
      </c>
      <c r="K3184" s="25">
        <v>1</v>
      </c>
      <c r="L3184" s="25">
        <f t="shared" si="380"/>
        <v>0</v>
      </c>
      <c r="M3184" s="25"/>
      <c r="N3184" s="45">
        <v>45937</v>
      </c>
      <c r="O3184" s="54"/>
      <c r="P3184" s="25" t="s">
        <v>903</v>
      </c>
      <c r="Q3184" s="25" t="s">
        <v>637</v>
      </c>
      <c r="R3184" s="25" t="s">
        <v>725</v>
      </c>
      <c r="S3184" s="3">
        <v>4</v>
      </c>
      <c r="T3184" s="55"/>
      <c r="U3184" s="25" t="s">
        <v>19</v>
      </c>
      <c r="V3184" s="25" t="str">
        <f>VLOOKUP(P3184,'Customer List'!B:C,2,)</f>
        <v>Delhi</v>
      </c>
      <c r="W3184" s="56"/>
      <c r="X3184" s="45"/>
      <c r="Y3184" s="25" t="str">
        <f t="shared" si="381"/>
        <v/>
      </c>
      <c r="Z3184" s="25" t="str">
        <f t="shared" si="382"/>
        <v>Tuesday</v>
      </c>
      <c r="AA3184" s="25" t="str">
        <f t="shared" si="383"/>
        <v/>
      </c>
      <c r="AB3184" s="25" t="str">
        <f>VLOOKUP(U3184,'Currency Sheet'!A:C,3,)</f>
        <v>DOLLAR</v>
      </c>
      <c r="AC3184" s="67" t="str">
        <f>VLOOKUP(P3184,'Customer List'!B:D,3,)</f>
        <v>Local</v>
      </c>
    </row>
    <row r="3185" spans="1:29" hidden="1" x14ac:dyDescent="0.25">
      <c r="A3185" s="25">
        <f t="shared" si="377"/>
        <v>3184</v>
      </c>
      <c r="B3185" s="25" t="s">
        <v>4755</v>
      </c>
      <c r="C3185" s="45">
        <v>45926</v>
      </c>
      <c r="D3185" s="45">
        <v>45936</v>
      </c>
      <c r="E3185" s="8">
        <v>277.2</v>
      </c>
      <c r="F3185" s="8">
        <f t="shared" si="378"/>
        <v>24393.599999999999</v>
      </c>
      <c r="G3185" s="54">
        <f t="shared" si="379"/>
        <v>24393.599999999999</v>
      </c>
      <c r="H3185" s="25">
        <v>696806</v>
      </c>
      <c r="I3185" s="25" t="s">
        <v>4656</v>
      </c>
      <c r="J3185" s="25">
        <v>1</v>
      </c>
      <c r="K3185" s="25">
        <v>1</v>
      </c>
      <c r="L3185" s="25">
        <f t="shared" si="380"/>
        <v>0</v>
      </c>
      <c r="M3185" s="25"/>
      <c r="N3185" s="45">
        <v>45937</v>
      </c>
      <c r="O3185" s="54"/>
      <c r="P3185" s="25" t="s">
        <v>173</v>
      </c>
      <c r="Q3185" s="25">
        <v>58156571163</v>
      </c>
      <c r="R3185" s="25"/>
      <c r="S3185" s="3">
        <v>4</v>
      </c>
      <c r="T3185" s="55"/>
      <c r="U3185" s="25" t="s">
        <v>19</v>
      </c>
      <c r="V3185" s="25" t="str">
        <f>VLOOKUP(P3185,'Customer List'!B:C,2,)</f>
        <v>Kolkata</v>
      </c>
      <c r="W3185" s="56" t="s">
        <v>3749</v>
      </c>
      <c r="X3185" s="45"/>
      <c r="Y3185" s="25" t="str">
        <f t="shared" si="381"/>
        <v/>
      </c>
      <c r="Z3185" s="25" t="str">
        <f t="shared" si="382"/>
        <v>Tuesday</v>
      </c>
      <c r="AA3185" s="25" t="str">
        <f t="shared" si="383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hidden="1" x14ac:dyDescent="0.25">
      <c r="A3186" s="25">
        <f t="shared" si="377"/>
        <v>3185</v>
      </c>
      <c r="B3186" s="25" t="s">
        <v>4755</v>
      </c>
      <c r="C3186" s="45">
        <v>45926</v>
      </c>
      <c r="D3186" s="45">
        <v>45936</v>
      </c>
      <c r="E3186" s="8">
        <v>273</v>
      </c>
      <c r="F3186" s="8">
        <f t="shared" si="378"/>
        <v>24024</v>
      </c>
      <c r="G3186" s="54">
        <f t="shared" si="379"/>
        <v>24024</v>
      </c>
      <c r="H3186" s="25">
        <v>696814</v>
      </c>
      <c r="I3186" s="25" t="s">
        <v>4657</v>
      </c>
      <c r="J3186" s="25">
        <v>1</v>
      </c>
      <c r="K3186" s="25">
        <v>1</v>
      </c>
      <c r="L3186" s="25">
        <f t="shared" si="380"/>
        <v>0</v>
      </c>
      <c r="M3186" s="25"/>
      <c r="N3186" s="45">
        <v>45937</v>
      </c>
      <c r="O3186" s="54"/>
      <c r="P3186" s="25" t="s">
        <v>618</v>
      </c>
      <c r="Q3186" s="25">
        <v>58156578664</v>
      </c>
      <c r="R3186" s="25"/>
      <c r="S3186" s="3">
        <v>4</v>
      </c>
      <c r="T3186" s="55"/>
      <c r="U3186" s="25" t="s">
        <v>19</v>
      </c>
      <c r="V3186" s="25" t="str">
        <f>VLOOKUP(P3186,'Customer List'!B:C,2,)</f>
        <v>Bhuvneshwar</v>
      </c>
      <c r="W3186" s="56"/>
      <c r="X3186" s="45"/>
      <c r="Y3186" s="25" t="str">
        <f t="shared" si="381"/>
        <v/>
      </c>
      <c r="Z3186" s="25" t="str">
        <f t="shared" si="382"/>
        <v>Tuesday</v>
      </c>
      <c r="AA3186" s="25" t="str">
        <f t="shared" si="383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hidden="1" x14ac:dyDescent="0.25">
      <c r="A3187" s="25">
        <f t="shared" si="377"/>
        <v>3186</v>
      </c>
      <c r="B3187" s="25" t="s">
        <v>4755</v>
      </c>
      <c r="C3187" s="45">
        <v>45926</v>
      </c>
      <c r="D3187" s="45">
        <v>45936</v>
      </c>
      <c r="E3187" s="8">
        <v>82.6</v>
      </c>
      <c r="F3187" s="8">
        <f t="shared" si="378"/>
        <v>7268.7999999999993</v>
      </c>
      <c r="G3187" s="54">
        <f t="shared" si="379"/>
        <v>7268.7999999999993</v>
      </c>
      <c r="H3187" s="25">
        <v>740153</v>
      </c>
      <c r="I3187" s="25" t="s">
        <v>4658</v>
      </c>
      <c r="J3187" s="25">
        <v>1</v>
      </c>
      <c r="K3187" s="25">
        <v>1</v>
      </c>
      <c r="L3187" s="25">
        <f t="shared" si="380"/>
        <v>0</v>
      </c>
      <c r="M3187" s="25"/>
      <c r="N3187" s="45">
        <v>45937</v>
      </c>
      <c r="O3187" s="54"/>
      <c r="P3187" s="25" t="s">
        <v>630</v>
      </c>
      <c r="Q3187" s="25">
        <v>58156564491</v>
      </c>
      <c r="R3187" s="25"/>
      <c r="S3187" s="3">
        <v>4</v>
      </c>
      <c r="T3187" s="55"/>
      <c r="U3187" s="25" t="s">
        <v>19</v>
      </c>
      <c r="V3187" s="25" t="str">
        <f>VLOOKUP(P3187,'Customer List'!B:C,2,)</f>
        <v>Gujrat</v>
      </c>
      <c r="W3187" s="56" t="s">
        <v>3750</v>
      </c>
      <c r="X3187" s="45"/>
      <c r="Y3187" s="25" t="str">
        <f t="shared" si="381"/>
        <v/>
      </c>
      <c r="Z3187" s="25" t="str">
        <f t="shared" si="382"/>
        <v>Tuesday</v>
      </c>
      <c r="AA3187" s="25" t="str">
        <f t="shared" si="383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hidden="1" x14ac:dyDescent="0.25">
      <c r="A3188" s="25">
        <f t="shared" si="377"/>
        <v>3187</v>
      </c>
      <c r="B3188" s="25" t="s">
        <v>4755</v>
      </c>
      <c r="C3188" s="45">
        <v>45926</v>
      </c>
      <c r="D3188" s="45">
        <v>45936</v>
      </c>
      <c r="E3188" s="8">
        <v>82.6</v>
      </c>
      <c r="F3188" s="8">
        <f t="shared" si="378"/>
        <v>7268.7999999999993</v>
      </c>
      <c r="G3188" s="54">
        <f t="shared" si="379"/>
        <v>7268.7999999999993</v>
      </c>
      <c r="H3188" s="25">
        <v>740154</v>
      </c>
      <c r="I3188" s="25" t="s">
        <v>4659</v>
      </c>
      <c r="J3188" s="25">
        <v>1</v>
      </c>
      <c r="K3188" s="25">
        <v>1</v>
      </c>
      <c r="L3188" s="25">
        <f t="shared" si="380"/>
        <v>0</v>
      </c>
      <c r="M3188" s="25"/>
      <c r="N3188" s="45">
        <v>45937</v>
      </c>
      <c r="O3188" s="54"/>
      <c r="P3188" s="25" t="s">
        <v>630</v>
      </c>
      <c r="Q3188" s="25">
        <v>58156564491</v>
      </c>
      <c r="R3188" s="25"/>
      <c r="S3188" s="3">
        <v>4</v>
      </c>
      <c r="T3188" s="55"/>
      <c r="U3188" s="25" t="s">
        <v>19</v>
      </c>
      <c r="V3188" s="25" t="str">
        <f>VLOOKUP(P3188,'Customer List'!B:C,2,)</f>
        <v>Gujrat</v>
      </c>
      <c r="W3188" s="56" t="s">
        <v>3750</v>
      </c>
      <c r="X3188" s="45"/>
      <c r="Y3188" s="25" t="str">
        <f t="shared" si="381"/>
        <v/>
      </c>
      <c r="Z3188" s="25" t="str">
        <f t="shared" si="382"/>
        <v>Tuesday</v>
      </c>
      <c r="AA3188" s="25" t="str">
        <f t="shared" si="383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hidden="1" x14ac:dyDescent="0.25">
      <c r="A3189" s="25">
        <f t="shared" si="377"/>
        <v>3188</v>
      </c>
      <c r="B3189" s="25" t="s">
        <v>4755</v>
      </c>
      <c r="C3189" s="45">
        <v>45926</v>
      </c>
      <c r="D3189" s="45">
        <v>45936</v>
      </c>
      <c r="E3189" s="8">
        <v>82.6</v>
      </c>
      <c r="F3189" s="8">
        <f t="shared" si="378"/>
        <v>7268.7999999999993</v>
      </c>
      <c r="G3189" s="54">
        <f t="shared" si="379"/>
        <v>7268.7999999999993</v>
      </c>
      <c r="H3189" s="25">
        <v>740155</v>
      </c>
      <c r="I3189" s="25" t="s">
        <v>4660</v>
      </c>
      <c r="J3189" s="25">
        <v>1</v>
      </c>
      <c r="K3189" s="25">
        <v>1</v>
      </c>
      <c r="L3189" s="25">
        <f t="shared" si="380"/>
        <v>0</v>
      </c>
      <c r="M3189" s="25"/>
      <c r="N3189" s="45">
        <v>45937</v>
      </c>
      <c r="O3189" s="54"/>
      <c r="P3189" s="25" t="s">
        <v>630</v>
      </c>
      <c r="Q3189" s="25">
        <v>58156564491</v>
      </c>
      <c r="R3189" s="25"/>
      <c r="S3189" s="3">
        <v>4</v>
      </c>
      <c r="T3189" s="55"/>
      <c r="U3189" s="25" t="s">
        <v>19</v>
      </c>
      <c r="V3189" s="25" t="str">
        <f>VLOOKUP(P3189,'Customer List'!B:C,2,)</f>
        <v>Gujrat</v>
      </c>
      <c r="W3189" s="56" t="s">
        <v>3750</v>
      </c>
      <c r="X3189" s="45"/>
      <c r="Y3189" s="25" t="str">
        <f t="shared" si="381"/>
        <v/>
      </c>
      <c r="Z3189" s="25" t="str">
        <f t="shared" si="382"/>
        <v>Tuesday</v>
      </c>
      <c r="AA3189" s="25" t="str">
        <f t="shared" si="383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hidden="1" x14ac:dyDescent="0.25">
      <c r="A3190" s="25">
        <f t="shared" si="377"/>
        <v>3189</v>
      </c>
      <c r="B3190" s="25" t="s">
        <v>4755</v>
      </c>
      <c r="C3190" s="45">
        <v>45926</v>
      </c>
      <c r="D3190" s="45">
        <v>45936</v>
      </c>
      <c r="E3190" s="8">
        <v>82.6</v>
      </c>
      <c r="F3190" s="8">
        <f t="shared" si="378"/>
        <v>7268.7999999999993</v>
      </c>
      <c r="G3190" s="54">
        <f t="shared" si="379"/>
        <v>7268.7999999999993</v>
      </c>
      <c r="H3190" s="25">
        <v>740156</v>
      </c>
      <c r="I3190" s="25" t="s">
        <v>4661</v>
      </c>
      <c r="J3190" s="25">
        <v>1</v>
      </c>
      <c r="K3190" s="25">
        <v>1</v>
      </c>
      <c r="L3190" s="25">
        <f t="shared" si="380"/>
        <v>0</v>
      </c>
      <c r="M3190" s="25"/>
      <c r="N3190" s="45">
        <v>45937</v>
      </c>
      <c r="O3190" s="54"/>
      <c r="P3190" s="25" t="s">
        <v>630</v>
      </c>
      <c r="Q3190" s="25">
        <v>58156564491</v>
      </c>
      <c r="R3190" s="25"/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 t="s">
        <v>3750</v>
      </c>
      <c r="X3190" s="45"/>
      <c r="Y3190" s="25" t="str">
        <f t="shared" si="381"/>
        <v/>
      </c>
      <c r="Z3190" s="25" t="str">
        <f t="shared" si="382"/>
        <v>Tuesday</v>
      </c>
      <c r="AA3190" s="25" t="str">
        <f t="shared" si="383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hidden="1" x14ac:dyDescent="0.25">
      <c r="A3191" s="25">
        <f t="shared" si="377"/>
        <v>3190</v>
      </c>
      <c r="B3191" s="25" t="s">
        <v>4755</v>
      </c>
      <c r="C3191" s="45">
        <v>45926</v>
      </c>
      <c r="D3191" s="45">
        <v>45936</v>
      </c>
      <c r="E3191" s="8">
        <v>82.6</v>
      </c>
      <c r="F3191" s="8">
        <f t="shared" si="378"/>
        <v>7268.7999999999993</v>
      </c>
      <c r="G3191" s="54">
        <f t="shared" si="379"/>
        <v>7268.7999999999993</v>
      </c>
      <c r="H3191" s="25">
        <v>740157</v>
      </c>
      <c r="I3191" s="25" t="s">
        <v>4662</v>
      </c>
      <c r="J3191" s="25">
        <v>1</v>
      </c>
      <c r="K3191" s="25">
        <v>1</v>
      </c>
      <c r="L3191" s="25">
        <f t="shared" si="380"/>
        <v>0</v>
      </c>
      <c r="M3191" s="25"/>
      <c r="N3191" s="45">
        <v>45937</v>
      </c>
      <c r="O3191" s="54"/>
      <c r="P3191" s="25" t="s">
        <v>630</v>
      </c>
      <c r="Q3191" s="25">
        <v>58156564491</v>
      </c>
      <c r="R3191" s="25"/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 t="s">
        <v>3750</v>
      </c>
      <c r="X3191" s="45"/>
      <c r="Y3191" s="25" t="str">
        <f t="shared" si="381"/>
        <v/>
      </c>
      <c r="Z3191" s="25" t="str">
        <f t="shared" si="382"/>
        <v>Tuesday</v>
      </c>
      <c r="AA3191" s="25" t="str">
        <f t="shared" si="383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hidden="1" x14ac:dyDescent="0.25">
      <c r="A3192" s="25">
        <f t="shared" si="377"/>
        <v>3191</v>
      </c>
      <c r="B3192" s="25" t="s">
        <v>4755</v>
      </c>
      <c r="C3192" s="45">
        <v>45926</v>
      </c>
      <c r="D3192" s="45">
        <v>45936</v>
      </c>
      <c r="E3192" s="8">
        <v>82.6</v>
      </c>
      <c r="F3192" s="8">
        <f t="shared" si="378"/>
        <v>7268.7999999999993</v>
      </c>
      <c r="G3192" s="54">
        <f t="shared" si="379"/>
        <v>7268.7999999999993</v>
      </c>
      <c r="H3192" s="25">
        <v>740158</v>
      </c>
      <c r="I3192" s="25" t="s">
        <v>4663</v>
      </c>
      <c r="J3192" s="25">
        <v>1</v>
      </c>
      <c r="K3192" s="25">
        <v>1</v>
      </c>
      <c r="L3192" s="25">
        <f t="shared" si="380"/>
        <v>0</v>
      </c>
      <c r="M3192" s="25"/>
      <c r="N3192" s="45">
        <v>45937</v>
      </c>
      <c r="O3192" s="54"/>
      <c r="P3192" s="25" t="s">
        <v>630</v>
      </c>
      <c r="Q3192" s="25">
        <v>58156564491</v>
      </c>
      <c r="R3192" s="25"/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 t="s">
        <v>3750</v>
      </c>
      <c r="X3192" s="45"/>
      <c r="Y3192" s="25" t="str">
        <f t="shared" si="381"/>
        <v/>
      </c>
      <c r="Z3192" s="25" t="str">
        <f t="shared" si="382"/>
        <v>Tuesday</v>
      </c>
      <c r="AA3192" s="25" t="str">
        <f t="shared" si="383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hidden="1" x14ac:dyDescent="0.25">
      <c r="A3193" s="25">
        <f t="shared" si="377"/>
        <v>3192</v>
      </c>
      <c r="B3193" s="25" t="s">
        <v>4755</v>
      </c>
      <c r="C3193" s="45">
        <v>45926</v>
      </c>
      <c r="D3193" s="45">
        <v>45936</v>
      </c>
      <c r="E3193" s="8">
        <v>82.6</v>
      </c>
      <c r="F3193" s="8">
        <f t="shared" si="378"/>
        <v>7268.7999999999993</v>
      </c>
      <c r="G3193" s="54">
        <f t="shared" si="379"/>
        <v>7268.7999999999993</v>
      </c>
      <c r="H3193" s="25">
        <v>740159</v>
      </c>
      <c r="I3193" s="25" t="s">
        <v>4664</v>
      </c>
      <c r="J3193" s="25">
        <v>1</v>
      </c>
      <c r="K3193" s="25">
        <v>1</v>
      </c>
      <c r="L3193" s="25">
        <f t="shared" si="380"/>
        <v>0</v>
      </c>
      <c r="M3193" s="25"/>
      <c r="N3193" s="45">
        <v>45937</v>
      </c>
      <c r="O3193" s="54"/>
      <c r="P3193" s="25" t="s">
        <v>630</v>
      </c>
      <c r="Q3193" s="25">
        <v>58156564491</v>
      </c>
      <c r="R3193" s="25"/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 t="s">
        <v>3750</v>
      </c>
      <c r="X3193" s="45"/>
      <c r="Y3193" s="25" t="str">
        <f t="shared" si="381"/>
        <v/>
      </c>
      <c r="Z3193" s="25" t="str">
        <f t="shared" si="382"/>
        <v>Tuesday</v>
      </c>
      <c r="AA3193" s="25" t="str">
        <f t="shared" si="383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hidden="1" x14ac:dyDescent="0.25">
      <c r="A3194" s="25">
        <f t="shared" si="377"/>
        <v>3193</v>
      </c>
      <c r="B3194" s="25" t="s">
        <v>4755</v>
      </c>
      <c r="C3194" s="45">
        <v>45926</v>
      </c>
      <c r="D3194" s="45">
        <v>45936</v>
      </c>
      <c r="E3194" s="8">
        <v>82.6</v>
      </c>
      <c r="F3194" s="8">
        <f t="shared" si="378"/>
        <v>7268.7999999999993</v>
      </c>
      <c r="G3194" s="54">
        <f t="shared" si="379"/>
        <v>7268.7999999999993</v>
      </c>
      <c r="H3194" s="25">
        <v>740161</v>
      </c>
      <c r="I3194" s="25" t="s">
        <v>4665</v>
      </c>
      <c r="J3194" s="25">
        <v>1</v>
      </c>
      <c r="K3194" s="25">
        <v>1</v>
      </c>
      <c r="L3194" s="25">
        <f t="shared" si="380"/>
        <v>0</v>
      </c>
      <c r="M3194" s="25"/>
      <c r="N3194" s="45">
        <v>45937</v>
      </c>
      <c r="O3194" s="54"/>
      <c r="P3194" s="25" t="s">
        <v>630</v>
      </c>
      <c r="Q3194" s="25">
        <v>58156564491</v>
      </c>
      <c r="R3194" s="25"/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 t="s">
        <v>3750</v>
      </c>
      <c r="X3194" s="45"/>
      <c r="Y3194" s="25" t="str">
        <f t="shared" si="381"/>
        <v/>
      </c>
      <c r="Z3194" s="25" t="str">
        <f t="shared" si="382"/>
        <v>Tuesday</v>
      </c>
      <c r="AA3194" s="25" t="str">
        <f t="shared" si="383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hidden="1" x14ac:dyDescent="0.25">
      <c r="A3195" s="25">
        <f t="shared" si="377"/>
        <v>3194</v>
      </c>
      <c r="B3195" s="25" t="s">
        <v>4755</v>
      </c>
      <c r="C3195" s="45">
        <v>45926</v>
      </c>
      <c r="D3195" s="45">
        <v>45936</v>
      </c>
      <c r="E3195" s="8">
        <v>205.8</v>
      </c>
      <c r="F3195" s="8">
        <f t="shared" si="378"/>
        <v>18110.400000000001</v>
      </c>
      <c r="G3195" s="54">
        <f t="shared" si="379"/>
        <v>18110.400000000001</v>
      </c>
      <c r="H3195" s="25">
        <v>740165</v>
      </c>
      <c r="I3195" s="25" t="s">
        <v>4666</v>
      </c>
      <c r="J3195" s="25">
        <v>1</v>
      </c>
      <c r="K3195" s="25">
        <v>1</v>
      </c>
      <c r="L3195" s="25">
        <f t="shared" si="380"/>
        <v>0</v>
      </c>
      <c r="M3195" s="25"/>
      <c r="N3195" s="45">
        <v>45937</v>
      </c>
      <c r="O3195" s="54"/>
      <c r="P3195" s="25" t="s">
        <v>630</v>
      </c>
      <c r="Q3195" s="25">
        <v>58156564491</v>
      </c>
      <c r="R3195" s="25"/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 t="s">
        <v>3750</v>
      </c>
      <c r="X3195" s="45"/>
      <c r="Y3195" s="25" t="str">
        <f t="shared" si="381"/>
        <v/>
      </c>
      <c r="Z3195" s="25" t="str">
        <f t="shared" si="382"/>
        <v>Tuesday</v>
      </c>
      <c r="AA3195" s="25" t="str">
        <f t="shared" si="383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hidden="1" x14ac:dyDescent="0.25">
      <c r="A3196" s="25">
        <f t="shared" si="377"/>
        <v>3195</v>
      </c>
      <c r="B3196" s="25" t="s">
        <v>4755</v>
      </c>
      <c r="C3196" s="45">
        <v>45926</v>
      </c>
      <c r="D3196" s="45">
        <v>45936</v>
      </c>
      <c r="E3196" s="8">
        <v>82.6</v>
      </c>
      <c r="F3196" s="8">
        <f t="shared" si="378"/>
        <v>7268.7999999999993</v>
      </c>
      <c r="G3196" s="54">
        <f t="shared" si="379"/>
        <v>7268.7999999999993</v>
      </c>
      <c r="H3196" s="25">
        <v>740368</v>
      </c>
      <c r="I3196" s="25" t="s">
        <v>4138</v>
      </c>
      <c r="J3196" s="25">
        <v>1</v>
      </c>
      <c r="K3196" s="25">
        <v>1</v>
      </c>
      <c r="L3196" s="25">
        <f t="shared" si="380"/>
        <v>0</v>
      </c>
      <c r="M3196" s="25"/>
      <c r="N3196" s="45">
        <v>45937</v>
      </c>
      <c r="O3196" s="54"/>
      <c r="P3196" s="25" t="s">
        <v>630</v>
      </c>
      <c r="Q3196" s="25">
        <v>58156564491</v>
      </c>
      <c r="R3196" s="25"/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 t="s">
        <v>3750</v>
      </c>
      <c r="X3196" s="45"/>
      <c r="Y3196" s="25" t="str">
        <f t="shared" si="381"/>
        <v/>
      </c>
      <c r="Z3196" s="25" t="str">
        <f t="shared" si="382"/>
        <v>Tuesday</v>
      </c>
      <c r="AA3196" s="25" t="str">
        <f t="shared" si="383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hidden="1" x14ac:dyDescent="0.25">
      <c r="A3197" s="25">
        <f t="shared" si="377"/>
        <v>3196</v>
      </c>
      <c r="B3197" s="25" t="s">
        <v>4755</v>
      </c>
      <c r="C3197" s="45">
        <v>45926</v>
      </c>
      <c r="D3197" s="45">
        <v>45936</v>
      </c>
      <c r="E3197" s="8">
        <v>41.3</v>
      </c>
      <c r="F3197" s="8">
        <f t="shared" si="378"/>
        <v>3634.3999999999996</v>
      </c>
      <c r="G3197" s="54">
        <f t="shared" si="379"/>
        <v>3634.3999999999996</v>
      </c>
      <c r="H3197" s="25">
        <v>740371</v>
      </c>
      <c r="I3197" s="25" t="s">
        <v>4667</v>
      </c>
      <c r="J3197" s="25">
        <v>1</v>
      </c>
      <c r="K3197" s="25">
        <v>1</v>
      </c>
      <c r="L3197" s="25">
        <f t="shared" si="380"/>
        <v>0</v>
      </c>
      <c r="M3197" s="25"/>
      <c r="N3197" s="45">
        <v>45937</v>
      </c>
      <c r="O3197" s="54"/>
      <c r="P3197" s="25" t="s">
        <v>630</v>
      </c>
      <c r="Q3197" s="25">
        <v>58156564491</v>
      </c>
      <c r="R3197" s="25"/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 t="s">
        <v>3750</v>
      </c>
      <c r="X3197" s="45"/>
      <c r="Y3197" s="25" t="str">
        <f t="shared" si="381"/>
        <v/>
      </c>
      <c r="Z3197" s="25" t="str">
        <f t="shared" si="382"/>
        <v>Tuesday</v>
      </c>
      <c r="AA3197" s="25" t="str">
        <f t="shared" si="383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hidden="1" x14ac:dyDescent="0.25">
      <c r="A3198" s="25">
        <f t="shared" si="377"/>
        <v>3197</v>
      </c>
      <c r="B3198" s="25" t="s">
        <v>4755</v>
      </c>
      <c r="C3198" s="45">
        <v>45926</v>
      </c>
      <c r="D3198" s="45">
        <v>45936</v>
      </c>
      <c r="E3198" s="8">
        <v>82.6</v>
      </c>
      <c r="F3198" s="8">
        <f t="shared" si="378"/>
        <v>7268.7999999999993</v>
      </c>
      <c r="G3198" s="54">
        <f t="shared" si="379"/>
        <v>7268.7999999999993</v>
      </c>
      <c r="H3198" s="25">
        <v>740373</v>
      </c>
      <c r="I3198" s="25" t="s">
        <v>4668</v>
      </c>
      <c r="J3198" s="25">
        <v>1</v>
      </c>
      <c r="K3198" s="25">
        <v>1</v>
      </c>
      <c r="L3198" s="25">
        <f t="shared" si="380"/>
        <v>0</v>
      </c>
      <c r="M3198" s="25"/>
      <c r="N3198" s="45">
        <v>45937</v>
      </c>
      <c r="O3198" s="54"/>
      <c r="P3198" s="25" t="s">
        <v>630</v>
      </c>
      <c r="Q3198" s="25">
        <v>58156564491</v>
      </c>
      <c r="R3198" s="25"/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 t="s">
        <v>3750</v>
      </c>
      <c r="X3198" s="45"/>
      <c r="Y3198" s="25" t="str">
        <f t="shared" si="381"/>
        <v/>
      </c>
      <c r="Z3198" s="25" t="str">
        <f t="shared" si="382"/>
        <v>Tuesday</v>
      </c>
      <c r="AA3198" s="25" t="str">
        <f t="shared" si="383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hidden="1" x14ac:dyDescent="0.25">
      <c r="A3199" s="25">
        <f t="shared" si="377"/>
        <v>3198</v>
      </c>
      <c r="B3199" s="25" t="s">
        <v>4775</v>
      </c>
      <c r="C3199" s="45">
        <v>45933</v>
      </c>
      <c r="D3199" s="45">
        <v>45937</v>
      </c>
      <c r="E3199" s="8">
        <v>577.5</v>
      </c>
      <c r="F3199" s="8">
        <f t="shared" si="378"/>
        <v>50820</v>
      </c>
      <c r="G3199" s="54">
        <f t="shared" si="379"/>
        <v>101640</v>
      </c>
      <c r="H3199" s="25">
        <v>79838</v>
      </c>
      <c r="I3199" s="25" t="s">
        <v>4764</v>
      </c>
      <c r="J3199" s="25">
        <v>2</v>
      </c>
      <c r="K3199" s="25">
        <v>2</v>
      </c>
      <c r="L3199" s="25">
        <f t="shared" si="380"/>
        <v>0</v>
      </c>
      <c r="M3199" s="25"/>
      <c r="N3199" s="45">
        <v>45937</v>
      </c>
      <c r="O3199" s="54"/>
      <c r="P3199" s="25" t="s">
        <v>2490</v>
      </c>
      <c r="Q3199" s="25">
        <v>58156584054</v>
      </c>
      <c r="R3199" s="25"/>
      <c r="S3199" s="3">
        <v>-80</v>
      </c>
      <c r="T3199" s="55"/>
      <c r="U3199" s="25" t="s">
        <v>493</v>
      </c>
      <c r="V3199" s="25" t="str">
        <f>VLOOKUP(P3199,'Customer List'!B:C,2,)</f>
        <v>Kolkata</v>
      </c>
      <c r="W3199" s="56"/>
      <c r="X3199" s="45"/>
      <c r="Y3199" s="25" t="str">
        <f t="shared" si="381"/>
        <v/>
      </c>
      <c r="Z3199" s="25" t="str">
        <f t="shared" si="382"/>
        <v>Tuesday</v>
      </c>
      <c r="AA3199" s="25" t="str">
        <f t="shared" si="383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hidden="1" x14ac:dyDescent="0.25">
      <c r="A3200" s="25">
        <f t="shared" si="377"/>
        <v>3199</v>
      </c>
      <c r="B3200" s="25" t="s">
        <v>4755</v>
      </c>
      <c r="C3200" s="45">
        <v>45926</v>
      </c>
      <c r="D3200" s="45">
        <v>45936</v>
      </c>
      <c r="E3200" s="8">
        <v>4.8999999999999995</v>
      </c>
      <c r="F3200" s="8">
        <f t="shared" si="378"/>
        <v>431.19999999999993</v>
      </c>
      <c r="G3200" s="54">
        <f t="shared" si="379"/>
        <v>431.19999999999993</v>
      </c>
      <c r="H3200" s="25">
        <v>740379</v>
      </c>
      <c r="I3200" s="25" t="s">
        <v>3779</v>
      </c>
      <c r="J3200" s="25">
        <v>1</v>
      </c>
      <c r="K3200" s="25"/>
      <c r="L3200" s="25">
        <f t="shared" si="380"/>
        <v>1</v>
      </c>
      <c r="M3200" s="25"/>
      <c r="N3200" s="45"/>
      <c r="O3200" s="54"/>
      <c r="P3200" s="25" t="s">
        <v>2053</v>
      </c>
      <c r="Q3200" s="25"/>
      <c r="R3200" s="25"/>
      <c r="S3200" s="3" t="s">
        <v>300</v>
      </c>
      <c r="T3200" s="55"/>
      <c r="U3200" s="25" t="s">
        <v>19</v>
      </c>
      <c r="V3200" s="25" t="str">
        <f>VLOOKUP(P3200,'Customer List'!B:C,2,)</f>
        <v>Banglore</v>
      </c>
      <c r="W3200" s="56" t="s">
        <v>4685</v>
      </c>
      <c r="X3200" s="45"/>
      <c r="Y3200" s="25" t="str">
        <f t="shared" si="381"/>
        <v/>
      </c>
      <c r="Z3200" s="25" t="str">
        <f t="shared" si="382"/>
        <v/>
      </c>
      <c r="AA3200" s="25" t="str">
        <f t="shared" si="383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hidden="1" x14ac:dyDescent="0.25">
      <c r="A3201" s="25">
        <f t="shared" si="377"/>
        <v>3200</v>
      </c>
      <c r="B3201" s="25" t="s">
        <v>4755</v>
      </c>
      <c r="C3201" s="45">
        <v>45926</v>
      </c>
      <c r="D3201" s="45">
        <v>45936</v>
      </c>
      <c r="E3201" s="8">
        <v>205.8</v>
      </c>
      <c r="F3201" s="8">
        <f t="shared" si="378"/>
        <v>18110.400000000001</v>
      </c>
      <c r="G3201" s="54">
        <f t="shared" si="379"/>
        <v>18110.400000000001</v>
      </c>
      <c r="H3201" s="25">
        <v>740931</v>
      </c>
      <c r="I3201" s="25" t="s">
        <v>4669</v>
      </c>
      <c r="J3201" s="25">
        <v>1</v>
      </c>
      <c r="K3201" s="25">
        <v>1</v>
      </c>
      <c r="L3201" s="25">
        <f t="shared" si="380"/>
        <v>0</v>
      </c>
      <c r="M3201" s="25"/>
      <c r="N3201" s="45">
        <v>45937</v>
      </c>
      <c r="O3201" s="54"/>
      <c r="P3201" s="25" t="s">
        <v>630</v>
      </c>
      <c r="Q3201" s="25">
        <v>58156564491</v>
      </c>
      <c r="R3201" s="25"/>
      <c r="S3201" s="3">
        <v>4</v>
      </c>
      <c r="T3201" s="55"/>
      <c r="U3201" s="25" t="s">
        <v>19</v>
      </c>
      <c r="V3201" s="25" t="str">
        <f>VLOOKUP(P3201,'Customer List'!B:C,2,)</f>
        <v>Gujrat</v>
      </c>
      <c r="W3201" s="56" t="s">
        <v>3750</v>
      </c>
      <c r="X3201" s="45"/>
      <c r="Y3201" s="25" t="str">
        <f t="shared" si="381"/>
        <v/>
      </c>
      <c r="Z3201" s="25" t="str">
        <f t="shared" si="382"/>
        <v>Tuesday</v>
      </c>
      <c r="AA3201" s="25" t="str">
        <f t="shared" si="383"/>
        <v/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hidden="1" x14ac:dyDescent="0.25">
      <c r="A3202" s="25">
        <f t="shared" si="377"/>
        <v>3201</v>
      </c>
      <c r="B3202" s="25" t="s">
        <v>4755</v>
      </c>
      <c r="C3202" s="45">
        <v>45926</v>
      </c>
      <c r="D3202" s="45">
        <v>45936</v>
      </c>
      <c r="E3202" s="8">
        <v>41.3</v>
      </c>
      <c r="F3202" s="8">
        <f t="shared" si="378"/>
        <v>3634.3999999999996</v>
      </c>
      <c r="G3202" s="54">
        <f t="shared" si="379"/>
        <v>3634.3999999999996</v>
      </c>
      <c r="H3202" s="25">
        <v>740932</v>
      </c>
      <c r="I3202" s="25" t="s">
        <v>4670</v>
      </c>
      <c r="J3202" s="25">
        <v>1</v>
      </c>
      <c r="K3202" s="25">
        <v>1</v>
      </c>
      <c r="L3202" s="25">
        <f t="shared" si="380"/>
        <v>0</v>
      </c>
      <c r="M3202" s="25"/>
      <c r="N3202" s="45">
        <v>45937</v>
      </c>
      <c r="O3202" s="54"/>
      <c r="P3202" s="25" t="s">
        <v>630</v>
      </c>
      <c r="Q3202" s="25">
        <v>58156564491</v>
      </c>
      <c r="R3202" s="25"/>
      <c r="S3202" s="3">
        <v>4</v>
      </c>
      <c r="T3202" s="55"/>
      <c r="U3202" s="25" t="s">
        <v>19</v>
      </c>
      <c r="V3202" s="25" t="str">
        <f>VLOOKUP(P3202,'Customer List'!B:C,2,)</f>
        <v>Gujrat</v>
      </c>
      <c r="W3202" s="56" t="s">
        <v>3750</v>
      </c>
      <c r="X3202" s="45"/>
      <c r="Y3202" s="25" t="str">
        <f t="shared" si="381"/>
        <v/>
      </c>
      <c r="Z3202" s="25" t="str">
        <f t="shared" si="382"/>
        <v>Tuesday</v>
      </c>
      <c r="AA3202" s="25" t="str">
        <f t="shared" si="383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hidden="1" x14ac:dyDescent="0.25">
      <c r="A3203" s="25">
        <f t="shared" si="377"/>
        <v>3202</v>
      </c>
      <c r="B3203" s="25" t="s">
        <v>4755</v>
      </c>
      <c r="C3203" s="45">
        <v>45926</v>
      </c>
      <c r="D3203" s="45">
        <v>45936</v>
      </c>
      <c r="E3203" s="8">
        <v>82.6</v>
      </c>
      <c r="F3203" s="8">
        <f t="shared" si="378"/>
        <v>7268.7999999999993</v>
      </c>
      <c r="G3203" s="54">
        <f t="shared" si="379"/>
        <v>7268.7999999999993</v>
      </c>
      <c r="H3203" s="25">
        <v>740936</v>
      </c>
      <c r="I3203" s="25" t="s">
        <v>4671</v>
      </c>
      <c r="J3203" s="25">
        <v>1</v>
      </c>
      <c r="K3203" s="25">
        <v>1</v>
      </c>
      <c r="L3203" s="25">
        <f t="shared" si="380"/>
        <v>0</v>
      </c>
      <c r="M3203" s="25"/>
      <c r="N3203" s="45">
        <v>45937</v>
      </c>
      <c r="O3203" s="54"/>
      <c r="P3203" s="25" t="s">
        <v>630</v>
      </c>
      <c r="Q3203" s="25">
        <v>58156564491</v>
      </c>
      <c r="R3203" s="25"/>
      <c r="S3203" s="3">
        <v>4</v>
      </c>
      <c r="T3203" s="55"/>
      <c r="U3203" s="25" t="s">
        <v>19</v>
      </c>
      <c r="V3203" s="25" t="str">
        <f>VLOOKUP(P3203,'Customer List'!B:C,2,)</f>
        <v>Gujrat</v>
      </c>
      <c r="W3203" s="56" t="s">
        <v>3750</v>
      </c>
      <c r="X3203" s="45"/>
      <c r="Y3203" s="25" t="str">
        <f t="shared" si="381"/>
        <v/>
      </c>
      <c r="Z3203" s="25" t="str">
        <f t="shared" si="382"/>
        <v>Tuesday</v>
      </c>
      <c r="AA3203" s="25" t="str">
        <f t="shared" si="383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hidden="1" x14ac:dyDescent="0.25">
      <c r="A3204" s="25">
        <f t="shared" si="377"/>
        <v>3203</v>
      </c>
      <c r="B3204" s="25" t="s">
        <v>4755</v>
      </c>
      <c r="C3204" s="45">
        <v>45926</v>
      </c>
      <c r="D3204" s="45">
        <v>45936</v>
      </c>
      <c r="E3204" s="8">
        <v>82.6</v>
      </c>
      <c r="F3204" s="8">
        <f t="shared" si="378"/>
        <v>7268.7999999999993</v>
      </c>
      <c r="G3204" s="54">
        <f t="shared" si="379"/>
        <v>7268.7999999999993</v>
      </c>
      <c r="H3204" s="25">
        <v>740937</v>
      </c>
      <c r="I3204" s="25" t="s">
        <v>4672</v>
      </c>
      <c r="J3204" s="25">
        <v>1</v>
      </c>
      <c r="K3204" s="25">
        <v>1</v>
      </c>
      <c r="L3204" s="25">
        <f t="shared" si="380"/>
        <v>0</v>
      </c>
      <c r="M3204" s="25"/>
      <c r="N3204" s="45">
        <v>45937</v>
      </c>
      <c r="O3204" s="54"/>
      <c r="P3204" s="25" t="s">
        <v>630</v>
      </c>
      <c r="Q3204" s="25">
        <v>58156564491</v>
      </c>
      <c r="R3204" s="25"/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 t="s">
        <v>3750</v>
      </c>
      <c r="X3204" s="45"/>
      <c r="Y3204" s="25" t="str">
        <f t="shared" si="381"/>
        <v/>
      </c>
      <c r="Z3204" s="25" t="str">
        <f t="shared" si="382"/>
        <v>Tuesday</v>
      </c>
      <c r="AA3204" s="25" t="str">
        <f t="shared" si="383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hidden="1" x14ac:dyDescent="0.25">
      <c r="A3205" s="25">
        <f t="shared" si="377"/>
        <v>3204</v>
      </c>
      <c r="B3205" s="25" t="s">
        <v>4755</v>
      </c>
      <c r="C3205" s="45">
        <v>45926</v>
      </c>
      <c r="D3205" s="45">
        <v>45936</v>
      </c>
      <c r="E3205" s="8">
        <v>82.6</v>
      </c>
      <c r="F3205" s="8">
        <f t="shared" si="378"/>
        <v>7268.7999999999993</v>
      </c>
      <c r="G3205" s="54">
        <f t="shared" si="379"/>
        <v>7268.7999999999993</v>
      </c>
      <c r="H3205" s="25">
        <v>740939</v>
      </c>
      <c r="I3205" s="25" t="s">
        <v>4673</v>
      </c>
      <c r="J3205" s="25">
        <v>1</v>
      </c>
      <c r="K3205" s="25">
        <v>1</v>
      </c>
      <c r="L3205" s="25">
        <f t="shared" si="380"/>
        <v>0</v>
      </c>
      <c r="M3205" s="25"/>
      <c r="N3205" s="45">
        <v>45937</v>
      </c>
      <c r="O3205" s="54"/>
      <c r="P3205" s="25" t="s">
        <v>630</v>
      </c>
      <c r="Q3205" s="25">
        <v>58156564491</v>
      </c>
      <c r="R3205" s="25"/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 t="s">
        <v>3750</v>
      </c>
      <c r="X3205" s="45"/>
      <c r="Y3205" s="25" t="str">
        <f t="shared" si="381"/>
        <v/>
      </c>
      <c r="Z3205" s="25" t="str">
        <f t="shared" si="382"/>
        <v>Tuesday</v>
      </c>
      <c r="AA3205" s="25" t="str">
        <f t="shared" si="383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hidden="1" x14ac:dyDescent="0.25">
      <c r="A3206" s="25">
        <f t="shared" si="377"/>
        <v>3205</v>
      </c>
      <c r="B3206" s="25" t="s">
        <v>4755</v>
      </c>
      <c r="C3206" s="45">
        <v>45926</v>
      </c>
      <c r="D3206" s="45">
        <v>45936</v>
      </c>
      <c r="E3206" s="8">
        <v>82.6</v>
      </c>
      <c r="F3206" s="8">
        <f t="shared" si="378"/>
        <v>7268.7999999999993</v>
      </c>
      <c r="G3206" s="54">
        <f t="shared" si="379"/>
        <v>7268.7999999999993</v>
      </c>
      <c r="H3206" s="25">
        <v>740940</v>
      </c>
      <c r="I3206" s="25" t="s">
        <v>4674</v>
      </c>
      <c r="J3206" s="25">
        <v>1</v>
      </c>
      <c r="K3206" s="25">
        <v>1</v>
      </c>
      <c r="L3206" s="25">
        <f t="shared" si="380"/>
        <v>0</v>
      </c>
      <c r="M3206" s="25"/>
      <c r="N3206" s="45">
        <v>45937</v>
      </c>
      <c r="O3206" s="54"/>
      <c r="P3206" s="25" t="s">
        <v>630</v>
      </c>
      <c r="Q3206" s="25">
        <v>58156564491</v>
      </c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 t="s">
        <v>3750</v>
      </c>
      <c r="X3206" s="45"/>
      <c r="Y3206" s="25" t="str">
        <f t="shared" si="381"/>
        <v/>
      </c>
      <c r="Z3206" s="25" t="str">
        <f t="shared" si="382"/>
        <v>Tuesday</v>
      </c>
      <c r="AA3206" s="25" t="str">
        <f t="shared" si="383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hidden="1" x14ac:dyDescent="0.25">
      <c r="A3207" s="25">
        <f t="shared" si="377"/>
        <v>3206</v>
      </c>
      <c r="B3207" s="25" t="s">
        <v>4755</v>
      </c>
      <c r="C3207" s="45">
        <v>45926</v>
      </c>
      <c r="D3207" s="45">
        <v>45936</v>
      </c>
      <c r="E3207" s="8">
        <v>82.6</v>
      </c>
      <c r="F3207" s="8">
        <f t="shared" si="378"/>
        <v>7268.7999999999993</v>
      </c>
      <c r="G3207" s="54">
        <f t="shared" si="379"/>
        <v>7268.7999999999993</v>
      </c>
      <c r="H3207" s="25">
        <v>740941</v>
      </c>
      <c r="I3207" s="25" t="s">
        <v>4675</v>
      </c>
      <c r="J3207" s="25">
        <v>1</v>
      </c>
      <c r="K3207" s="25">
        <v>1</v>
      </c>
      <c r="L3207" s="25">
        <f t="shared" si="380"/>
        <v>0</v>
      </c>
      <c r="M3207" s="25"/>
      <c r="N3207" s="45">
        <v>45937</v>
      </c>
      <c r="O3207" s="54"/>
      <c r="P3207" s="25" t="s">
        <v>630</v>
      </c>
      <c r="Q3207" s="25">
        <v>58156564491</v>
      </c>
      <c r="R3207" s="25"/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 t="s">
        <v>3750</v>
      </c>
      <c r="X3207" s="45"/>
      <c r="Y3207" s="25" t="str">
        <f t="shared" si="381"/>
        <v/>
      </c>
      <c r="Z3207" s="25" t="str">
        <f t="shared" si="382"/>
        <v>Tuesday</v>
      </c>
      <c r="AA3207" s="25" t="str">
        <f t="shared" si="383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hidden="1" x14ac:dyDescent="0.25">
      <c r="A3208" s="25">
        <f t="shared" si="377"/>
        <v>3207</v>
      </c>
      <c r="B3208" s="25" t="s">
        <v>4755</v>
      </c>
      <c r="C3208" s="45">
        <v>45926</v>
      </c>
      <c r="D3208" s="45">
        <v>45936</v>
      </c>
      <c r="E3208" s="8">
        <v>82.6</v>
      </c>
      <c r="F3208" s="8">
        <f t="shared" si="378"/>
        <v>7268.7999999999993</v>
      </c>
      <c r="G3208" s="54">
        <f t="shared" si="379"/>
        <v>7268.7999999999993</v>
      </c>
      <c r="H3208" s="25">
        <v>740942</v>
      </c>
      <c r="I3208" s="25" t="s">
        <v>4676</v>
      </c>
      <c r="J3208" s="25">
        <v>1</v>
      </c>
      <c r="K3208" s="25">
        <v>1</v>
      </c>
      <c r="L3208" s="25">
        <f t="shared" si="380"/>
        <v>0</v>
      </c>
      <c r="M3208" s="25"/>
      <c r="N3208" s="45">
        <v>45937</v>
      </c>
      <c r="O3208" s="54"/>
      <c r="P3208" s="25" t="s">
        <v>630</v>
      </c>
      <c r="Q3208" s="25">
        <v>58156564491</v>
      </c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 t="s">
        <v>3750</v>
      </c>
      <c r="X3208" s="45"/>
      <c r="Y3208" s="25" t="str">
        <f t="shared" si="381"/>
        <v/>
      </c>
      <c r="Z3208" s="25" t="str">
        <f t="shared" si="382"/>
        <v>Tuesday</v>
      </c>
      <c r="AA3208" s="25" t="str">
        <f t="shared" si="383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hidden="1" x14ac:dyDescent="0.25">
      <c r="A3209" s="25">
        <f t="shared" si="377"/>
        <v>3208</v>
      </c>
      <c r="B3209" s="25" t="s">
        <v>4755</v>
      </c>
      <c r="C3209" s="45">
        <v>45926</v>
      </c>
      <c r="D3209" s="45">
        <v>45936</v>
      </c>
      <c r="E3209" s="8">
        <v>82.6</v>
      </c>
      <c r="F3209" s="8">
        <f t="shared" si="378"/>
        <v>7268.7999999999993</v>
      </c>
      <c r="G3209" s="54">
        <f t="shared" si="379"/>
        <v>7268.7999999999993</v>
      </c>
      <c r="H3209" s="25">
        <v>740943</v>
      </c>
      <c r="I3209" s="25" t="s">
        <v>4677</v>
      </c>
      <c r="J3209" s="25">
        <v>1</v>
      </c>
      <c r="K3209" s="25">
        <v>1</v>
      </c>
      <c r="L3209" s="25">
        <f t="shared" si="380"/>
        <v>0</v>
      </c>
      <c r="M3209" s="25"/>
      <c r="N3209" s="45">
        <v>45937</v>
      </c>
      <c r="O3209" s="54"/>
      <c r="P3209" s="25" t="s">
        <v>630</v>
      </c>
      <c r="Q3209" s="25">
        <v>58156564491</v>
      </c>
      <c r="R3209" s="25"/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 t="s">
        <v>3750</v>
      </c>
      <c r="X3209" s="45"/>
      <c r="Y3209" s="25" t="str">
        <f t="shared" si="381"/>
        <v/>
      </c>
      <c r="Z3209" s="25" t="str">
        <f t="shared" si="382"/>
        <v>Tuesday</v>
      </c>
      <c r="AA3209" s="25" t="str">
        <f t="shared" si="383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hidden="1" x14ac:dyDescent="0.25">
      <c r="A3210" s="25">
        <f t="shared" si="377"/>
        <v>3209</v>
      </c>
      <c r="B3210" s="25" t="s">
        <v>4755</v>
      </c>
      <c r="C3210" s="45">
        <v>45926</v>
      </c>
      <c r="D3210" s="45">
        <v>45936</v>
      </c>
      <c r="E3210" s="8">
        <v>82.6</v>
      </c>
      <c r="F3210" s="8">
        <f t="shared" si="378"/>
        <v>7268.7999999999993</v>
      </c>
      <c r="G3210" s="54">
        <f t="shared" si="379"/>
        <v>7268.7999999999993</v>
      </c>
      <c r="H3210" s="25">
        <v>740944</v>
      </c>
      <c r="I3210" s="25" t="s">
        <v>4678</v>
      </c>
      <c r="J3210" s="25">
        <v>1</v>
      </c>
      <c r="K3210" s="25">
        <v>1</v>
      </c>
      <c r="L3210" s="25">
        <f t="shared" si="380"/>
        <v>0</v>
      </c>
      <c r="M3210" s="25"/>
      <c r="N3210" s="45">
        <v>45937</v>
      </c>
      <c r="O3210" s="54"/>
      <c r="P3210" s="25" t="s">
        <v>630</v>
      </c>
      <c r="Q3210" s="25">
        <v>58156564491</v>
      </c>
      <c r="R3210" s="25"/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 t="s">
        <v>3750</v>
      </c>
      <c r="X3210" s="45"/>
      <c r="Y3210" s="25" t="str">
        <f t="shared" si="381"/>
        <v/>
      </c>
      <c r="Z3210" s="25" t="str">
        <f t="shared" si="382"/>
        <v>Tuesday</v>
      </c>
      <c r="AA3210" s="25" t="str">
        <f t="shared" si="383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hidden="1" x14ac:dyDescent="0.25">
      <c r="A3211" s="25">
        <f t="shared" si="377"/>
        <v>3210</v>
      </c>
      <c r="B3211" s="25" t="s">
        <v>4755</v>
      </c>
      <c r="C3211" s="45">
        <v>45926</v>
      </c>
      <c r="D3211" s="45">
        <v>45936</v>
      </c>
      <c r="E3211" s="8">
        <v>1232.7</v>
      </c>
      <c r="F3211" s="8">
        <f t="shared" si="378"/>
        <v>108477.6</v>
      </c>
      <c r="G3211" s="54">
        <f t="shared" si="379"/>
        <v>108477.6</v>
      </c>
      <c r="H3211" s="25">
        <v>741024</v>
      </c>
      <c r="I3211" s="25" t="s">
        <v>4679</v>
      </c>
      <c r="J3211" s="25">
        <v>1</v>
      </c>
      <c r="K3211" s="25">
        <v>1</v>
      </c>
      <c r="L3211" s="25">
        <f t="shared" si="380"/>
        <v>0</v>
      </c>
      <c r="M3211" s="25"/>
      <c r="N3211" s="45">
        <v>45937</v>
      </c>
      <c r="O3211" s="54"/>
      <c r="P3211" s="25" t="s">
        <v>320</v>
      </c>
      <c r="Q3211" s="25">
        <v>58156571594</v>
      </c>
      <c r="R3211" s="25"/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 t="s">
        <v>3750</v>
      </c>
      <c r="X3211" s="45"/>
      <c r="Y3211" s="25" t="str">
        <f t="shared" si="381"/>
        <v/>
      </c>
      <c r="Z3211" s="25" t="str">
        <f t="shared" si="382"/>
        <v>Tuesday</v>
      </c>
      <c r="AA3211" s="25" t="str">
        <f t="shared" si="383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hidden="1" x14ac:dyDescent="0.25">
      <c r="A3212" s="25">
        <f t="shared" si="377"/>
        <v>3211</v>
      </c>
      <c r="B3212" s="25" t="s">
        <v>4755</v>
      </c>
      <c r="C3212" s="45">
        <v>45926</v>
      </c>
      <c r="D3212" s="45">
        <v>45936</v>
      </c>
      <c r="E3212" s="8">
        <v>739.9</v>
      </c>
      <c r="F3212" s="8">
        <f t="shared" si="378"/>
        <v>65111.199999999997</v>
      </c>
      <c r="G3212" s="54">
        <f t="shared" si="379"/>
        <v>65111.199999999997</v>
      </c>
      <c r="H3212" s="25">
        <v>741032</v>
      </c>
      <c r="I3212" s="25" t="s">
        <v>3792</v>
      </c>
      <c r="J3212" s="25">
        <v>1</v>
      </c>
      <c r="K3212" s="25">
        <v>1</v>
      </c>
      <c r="L3212" s="25">
        <f t="shared" si="380"/>
        <v>0</v>
      </c>
      <c r="M3212" s="25"/>
      <c r="N3212" s="45">
        <v>45937</v>
      </c>
      <c r="O3212" s="54"/>
      <c r="P3212" s="25" t="s">
        <v>2053</v>
      </c>
      <c r="Q3212" s="25">
        <v>58156571955</v>
      </c>
      <c r="R3212" s="25"/>
      <c r="S3212" s="3">
        <v>4</v>
      </c>
      <c r="T3212" s="55"/>
      <c r="U3212" s="25" t="s">
        <v>19</v>
      </c>
      <c r="V3212" s="25" t="str">
        <f>VLOOKUP(P3212,'Customer List'!B:C,2,)</f>
        <v>Banglore</v>
      </c>
      <c r="W3212" s="56" t="s">
        <v>4685</v>
      </c>
      <c r="X3212" s="45"/>
      <c r="Y3212" s="25" t="str">
        <f t="shared" si="381"/>
        <v/>
      </c>
      <c r="Z3212" s="25" t="str">
        <f t="shared" si="382"/>
        <v>Tuesday</v>
      </c>
      <c r="AA3212" s="25" t="str">
        <f t="shared" si="383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hidden="1" x14ac:dyDescent="0.25">
      <c r="A3213" s="25">
        <f t="shared" si="377"/>
        <v>3212</v>
      </c>
      <c r="B3213" s="25" t="s">
        <v>4755</v>
      </c>
      <c r="C3213" s="45">
        <v>45926</v>
      </c>
      <c r="D3213" s="45">
        <v>45936</v>
      </c>
      <c r="E3213" s="8">
        <v>82.6</v>
      </c>
      <c r="F3213" s="8">
        <f t="shared" si="378"/>
        <v>7268.7999999999993</v>
      </c>
      <c r="G3213" s="54">
        <f t="shared" si="379"/>
        <v>7268.7999999999993</v>
      </c>
      <c r="H3213" s="25">
        <v>741110</v>
      </c>
      <c r="I3213" s="25" t="s">
        <v>4680</v>
      </c>
      <c r="J3213" s="25">
        <v>1</v>
      </c>
      <c r="K3213" s="25"/>
      <c r="L3213" s="25">
        <f t="shared" si="380"/>
        <v>1</v>
      </c>
      <c r="M3213" s="25"/>
      <c r="N3213" s="45"/>
      <c r="O3213" s="54"/>
      <c r="P3213" s="25" t="s">
        <v>2053</v>
      </c>
      <c r="Q3213" s="25"/>
      <c r="R3213" s="25"/>
      <c r="S3213" s="3">
        <v>4</v>
      </c>
      <c r="T3213" s="55" t="s">
        <v>610</v>
      </c>
      <c r="U3213" s="25" t="s">
        <v>19</v>
      </c>
      <c r="V3213" s="25" t="str">
        <f>VLOOKUP(P3213,'Customer List'!B:C,2,)</f>
        <v>Banglore</v>
      </c>
      <c r="W3213" s="56" t="s">
        <v>4686</v>
      </c>
      <c r="X3213" s="45"/>
      <c r="Y3213" s="25" t="str">
        <f t="shared" si="381"/>
        <v/>
      </c>
      <c r="Z3213" s="25" t="str">
        <f t="shared" si="382"/>
        <v/>
      </c>
      <c r="AA3213" s="25" t="str">
        <f t="shared" si="383"/>
        <v/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hidden="1" x14ac:dyDescent="0.25">
      <c r="A3214" s="25">
        <f t="shared" si="377"/>
        <v>3213</v>
      </c>
      <c r="B3214" s="25" t="s">
        <v>4755</v>
      </c>
      <c r="C3214" s="45">
        <v>45926</v>
      </c>
      <c r="D3214" s="45">
        <v>45936</v>
      </c>
      <c r="E3214" s="8">
        <v>1232.7</v>
      </c>
      <c r="F3214" s="8">
        <f t="shared" si="378"/>
        <v>108477.6</v>
      </c>
      <c r="G3214" s="54">
        <f t="shared" si="379"/>
        <v>108477.6</v>
      </c>
      <c r="H3214" s="25">
        <v>741335</v>
      </c>
      <c r="I3214" s="25" t="s">
        <v>4681</v>
      </c>
      <c r="J3214" s="25">
        <v>1</v>
      </c>
      <c r="K3214" s="25">
        <v>1</v>
      </c>
      <c r="L3214" s="25">
        <f t="shared" si="380"/>
        <v>0</v>
      </c>
      <c r="M3214" s="25"/>
      <c r="N3214" s="45">
        <v>45937</v>
      </c>
      <c r="O3214" s="54"/>
      <c r="P3214" s="25" t="s">
        <v>277</v>
      </c>
      <c r="Q3214" s="25">
        <v>58156565795</v>
      </c>
      <c r="R3214" s="25"/>
      <c r="S3214" s="3">
        <v>4</v>
      </c>
      <c r="T3214" s="55"/>
      <c r="U3214" s="25" t="s">
        <v>19</v>
      </c>
      <c r="V3214" s="25" t="str">
        <f>VLOOKUP(P3214,'Customer List'!B:C,2,)</f>
        <v>Pune</v>
      </c>
      <c r="W3214" s="56" t="s">
        <v>3750</v>
      </c>
      <c r="X3214" s="45"/>
      <c r="Y3214" s="25" t="str">
        <f t="shared" si="381"/>
        <v/>
      </c>
      <c r="Z3214" s="25" t="str">
        <f t="shared" si="382"/>
        <v>Tuesday</v>
      </c>
      <c r="AA3214" s="25" t="str">
        <f t="shared" si="383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idden="1" x14ac:dyDescent="0.25">
      <c r="A3215" s="25">
        <f t="shared" si="377"/>
        <v>3214</v>
      </c>
      <c r="B3215" s="25" t="s">
        <v>4755</v>
      </c>
      <c r="C3215" s="45">
        <v>45926</v>
      </c>
      <c r="D3215" s="45">
        <v>45936</v>
      </c>
      <c r="E3215" s="8">
        <v>102.9</v>
      </c>
      <c r="F3215" s="8">
        <f t="shared" si="378"/>
        <v>9055.2000000000007</v>
      </c>
      <c r="G3215" s="54">
        <f t="shared" si="379"/>
        <v>9055.2000000000007</v>
      </c>
      <c r="H3215" s="25">
        <v>824805</v>
      </c>
      <c r="I3215" s="25" t="s">
        <v>4682</v>
      </c>
      <c r="J3215" s="25">
        <v>1</v>
      </c>
      <c r="K3215" s="25">
        <v>1</v>
      </c>
      <c r="L3215" s="25">
        <f t="shared" si="380"/>
        <v>0</v>
      </c>
      <c r="M3215" s="25"/>
      <c r="N3215" s="45">
        <v>45937</v>
      </c>
      <c r="O3215" s="54"/>
      <c r="P3215" s="25" t="s">
        <v>277</v>
      </c>
      <c r="Q3215" s="25">
        <v>58156565795</v>
      </c>
      <c r="R3215" s="25"/>
      <c r="S3215" s="3">
        <v>4</v>
      </c>
      <c r="T3215" s="55"/>
      <c r="U3215" s="25" t="s">
        <v>19</v>
      </c>
      <c r="V3215" s="25" t="str">
        <f>VLOOKUP(P3215,'Customer List'!B:C,2,)</f>
        <v>Pune</v>
      </c>
      <c r="W3215" s="56" t="s">
        <v>3750</v>
      </c>
      <c r="X3215" s="45"/>
      <c r="Y3215" s="25" t="str">
        <f t="shared" si="381"/>
        <v/>
      </c>
      <c r="Z3215" s="25" t="str">
        <f t="shared" si="382"/>
        <v>Tuesday</v>
      </c>
      <c r="AA3215" s="25" t="str">
        <f t="shared" si="383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hidden="1" x14ac:dyDescent="0.25">
      <c r="A3216" s="25">
        <f t="shared" si="377"/>
        <v>3215</v>
      </c>
      <c r="B3216" s="25" t="s">
        <v>4755</v>
      </c>
      <c r="C3216" s="45">
        <v>45926</v>
      </c>
      <c r="D3216" s="45">
        <v>45936</v>
      </c>
      <c r="E3216" s="8">
        <v>70.7</v>
      </c>
      <c r="F3216" s="8">
        <f t="shared" si="378"/>
        <v>6221.6</v>
      </c>
      <c r="G3216" s="54">
        <f t="shared" si="379"/>
        <v>6221.6</v>
      </c>
      <c r="H3216" s="25">
        <v>935101</v>
      </c>
      <c r="I3216" s="25" t="s">
        <v>4683</v>
      </c>
      <c r="J3216" s="25">
        <v>1</v>
      </c>
      <c r="K3216" s="25">
        <v>1</v>
      </c>
      <c r="L3216" s="25">
        <f t="shared" si="380"/>
        <v>0</v>
      </c>
      <c r="M3216" s="25"/>
      <c r="N3216" s="45">
        <v>45937</v>
      </c>
      <c r="O3216" s="54"/>
      <c r="P3216" s="25" t="s">
        <v>195</v>
      </c>
      <c r="Q3216" s="25">
        <v>58156573160</v>
      </c>
      <c r="R3216" s="25"/>
      <c r="S3216" s="3">
        <v>4</v>
      </c>
      <c r="T3216" s="55"/>
      <c r="U3216" s="25" t="s">
        <v>19</v>
      </c>
      <c r="V3216" s="25" t="str">
        <f>VLOOKUP(P3216,'Customer List'!B:C,2,)</f>
        <v>Kanpur</v>
      </c>
      <c r="W3216" s="56" t="s">
        <v>3750</v>
      </c>
      <c r="X3216" s="45"/>
      <c r="Y3216" s="25" t="str">
        <f t="shared" si="381"/>
        <v/>
      </c>
      <c r="Z3216" s="25" t="str">
        <f t="shared" si="382"/>
        <v>Tuesday</v>
      </c>
      <c r="AA3216" s="25" t="str">
        <f t="shared" si="383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hidden="1" x14ac:dyDescent="0.25">
      <c r="A3217" s="25">
        <f t="shared" si="377"/>
        <v>3216</v>
      </c>
      <c r="B3217" s="25" t="s">
        <v>4756</v>
      </c>
      <c r="C3217" s="45">
        <v>45926</v>
      </c>
      <c r="D3217" s="45">
        <v>45937</v>
      </c>
      <c r="E3217" s="8">
        <v>22</v>
      </c>
      <c r="F3217" s="8">
        <f t="shared" si="378"/>
        <v>1936</v>
      </c>
      <c r="G3217" s="54">
        <f t="shared" si="379"/>
        <v>9680</v>
      </c>
      <c r="H3217" s="25" t="s">
        <v>363</v>
      </c>
      <c r="I3217" s="25" t="s">
        <v>4462</v>
      </c>
      <c r="J3217" s="25">
        <v>5</v>
      </c>
      <c r="K3217" s="25"/>
      <c r="L3217" s="25">
        <f t="shared" si="380"/>
        <v>5</v>
      </c>
      <c r="M3217" s="25"/>
      <c r="N3217" s="45"/>
      <c r="O3217" s="54"/>
      <c r="P3217" s="25" t="s">
        <v>1149</v>
      </c>
      <c r="Q3217" s="25"/>
      <c r="R3217" s="25"/>
      <c r="S3217" s="3">
        <v>4</v>
      </c>
      <c r="T3217" s="55"/>
      <c r="U3217" s="25" t="s">
        <v>3601</v>
      </c>
      <c r="V3217" s="25" t="str">
        <f>VLOOKUP(P3217,'Customer List'!B:C,2,)</f>
        <v>STOCK</v>
      </c>
      <c r="W3217" s="56"/>
      <c r="X3217" s="45"/>
      <c r="Y3217" s="25" t="str">
        <f t="shared" si="381"/>
        <v/>
      </c>
      <c r="Z3217" s="25" t="str">
        <f t="shared" si="382"/>
        <v/>
      </c>
      <c r="AA3217" s="25" t="str">
        <f t="shared" si="383"/>
        <v/>
      </c>
      <c r="AB3217" s="25" t="str">
        <f>VLOOKUP(U3217,'Currency Sheet'!A:C,3,)</f>
        <v>DOLLAR</v>
      </c>
      <c r="AC3217" s="67" t="str">
        <f>VLOOKUP(P3217,'Customer List'!B:D,3,)</f>
        <v>STOCK</v>
      </c>
    </row>
    <row r="3218" spans="1:29" hidden="1" x14ac:dyDescent="0.25">
      <c r="A3218" s="25">
        <f t="shared" si="377"/>
        <v>3217</v>
      </c>
      <c r="B3218" s="25" t="s">
        <v>4756</v>
      </c>
      <c r="C3218" s="45">
        <v>45926</v>
      </c>
      <c r="D3218" s="45">
        <v>45937</v>
      </c>
      <c r="E3218" s="8">
        <v>767.05</v>
      </c>
      <c r="F3218" s="8">
        <f t="shared" si="378"/>
        <v>67500.399999999994</v>
      </c>
      <c r="G3218" s="54">
        <f t="shared" si="379"/>
        <v>67500.399999999994</v>
      </c>
      <c r="H3218" s="25" t="s">
        <v>4463</v>
      </c>
      <c r="I3218" s="25" t="s">
        <v>4464</v>
      </c>
      <c r="J3218" s="25">
        <v>1</v>
      </c>
      <c r="K3218" s="25"/>
      <c r="L3218" s="25">
        <f t="shared" si="380"/>
        <v>1</v>
      </c>
      <c r="M3218" s="25"/>
      <c r="N3218" s="45"/>
      <c r="O3218" s="54"/>
      <c r="P3218" s="25" t="s">
        <v>882</v>
      </c>
      <c r="Q3218" s="25"/>
      <c r="R3218" s="25"/>
      <c r="S3218" s="3">
        <v>-20</v>
      </c>
      <c r="T3218" s="55"/>
      <c r="U3218" s="25" t="s">
        <v>3601</v>
      </c>
      <c r="V3218" s="25" t="str">
        <f>VLOOKUP(P3218,'Customer List'!B:C,2,)</f>
        <v>Mumbai</v>
      </c>
      <c r="W3218" s="56" t="s">
        <v>4685</v>
      </c>
      <c r="X3218" s="45"/>
      <c r="Y3218" s="25" t="str">
        <f t="shared" si="381"/>
        <v/>
      </c>
      <c r="Z3218" s="25" t="str">
        <f t="shared" si="382"/>
        <v/>
      </c>
      <c r="AA3218" s="25" t="str">
        <f t="shared" si="383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hidden="1" x14ac:dyDescent="0.25">
      <c r="A3219" s="25">
        <f t="shared" si="377"/>
        <v>3218</v>
      </c>
      <c r="B3219" s="25" t="s">
        <v>4756</v>
      </c>
      <c r="C3219" s="45">
        <v>45926</v>
      </c>
      <c r="D3219" s="45">
        <v>45937</v>
      </c>
      <c r="E3219" s="8">
        <v>767.05</v>
      </c>
      <c r="F3219" s="8">
        <f t="shared" si="378"/>
        <v>67500.399999999994</v>
      </c>
      <c r="G3219" s="54">
        <f t="shared" si="379"/>
        <v>67500.399999999994</v>
      </c>
      <c r="H3219" s="25" t="s">
        <v>4465</v>
      </c>
      <c r="I3219" s="25" t="s">
        <v>4466</v>
      </c>
      <c r="J3219" s="25">
        <v>1</v>
      </c>
      <c r="K3219" s="25"/>
      <c r="L3219" s="25">
        <f t="shared" si="380"/>
        <v>1</v>
      </c>
      <c r="M3219" s="25"/>
      <c r="N3219" s="45"/>
      <c r="O3219" s="54"/>
      <c r="P3219" s="25" t="s">
        <v>882</v>
      </c>
      <c r="Q3219" s="25"/>
      <c r="R3219" s="25"/>
      <c r="S3219" s="3">
        <v>-20</v>
      </c>
      <c r="T3219" s="55"/>
      <c r="U3219" s="25" t="s">
        <v>3601</v>
      </c>
      <c r="V3219" s="25" t="str">
        <f>VLOOKUP(P3219,'Customer List'!B:C,2,)</f>
        <v>Mumbai</v>
      </c>
      <c r="W3219" s="56" t="s">
        <v>4685</v>
      </c>
      <c r="X3219" s="45"/>
      <c r="Y3219" s="25" t="str">
        <f t="shared" si="381"/>
        <v/>
      </c>
      <c r="Z3219" s="25" t="str">
        <f t="shared" si="382"/>
        <v/>
      </c>
      <c r="AA3219" s="25" t="str">
        <f t="shared" si="383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hidden="1" x14ac:dyDescent="0.25">
      <c r="A3220" s="25">
        <f t="shared" si="377"/>
        <v>3219</v>
      </c>
      <c r="B3220" s="25" t="s">
        <v>4756</v>
      </c>
      <c r="C3220" s="45">
        <v>45926</v>
      </c>
      <c r="D3220" s="45">
        <v>45937</v>
      </c>
      <c r="E3220" s="8">
        <v>767.05</v>
      </c>
      <c r="F3220" s="8">
        <f t="shared" si="378"/>
        <v>67500.399999999994</v>
      </c>
      <c r="G3220" s="54">
        <f t="shared" si="379"/>
        <v>67500.399999999994</v>
      </c>
      <c r="H3220" s="25" t="s">
        <v>4467</v>
      </c>
      <c r="I3220" s="25" t="s">
        <v>4468</v>
      </c>
      <c r="J3220" s="25">
        <v>1</v>
      </c>
      <c r="K3220" s="25"/>
      <c r="L3220" s="25">
        <f t="shared" si="380"/>
        <v>1</v>
      </c>
      <c r="M3220" s="25"/>
      <c r="N3220" s="45"/>
      <c r="O3220" s="54"/>
      <c r="P3220" s="25" t="s">
        <v>882</v>
      </c>
      <c r="Q3220" s="25"/>
      <c r="R3220" s="25"/>
      <c r="S3220" s="3">
        <v>-20</v>
      </c>
      <c r="T3220" s="55"/>
      <c r="U3220" s="25" t="s">
        <v>3601</v>
      </c>
      <c r="V3220" s="25" t="str">
        <f>VLOOKUP(P3220,'Customer List'!B:C,2,)</f>
        <v>Mumbai</v>
      </c>
      <c r="W3220" s="56" t="s">
        <v>4685</v>
      </c>
      <c r="X3220" s="45"/>
      <c r="Y3220" s="25" t="str">
        <f t="shared" si="381"/>
        <v/>
      </c>
      <c r="Z3220" s="25" t="str">
        <f t="shared" si="382"/>
        <v/>
      </c>
      <c r="AA3220" s="25" t="str">
        <f t="shared" si="383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hidden="1" x14ac:dyDescent="0.25">
      <c r="A3221" s="25">
        <f t="shared" si="377"/>
        <v>3220</v>
      </c>
      <c r="B3221" s="25" t="s">
        <v>4756</v>
      </c>
      <c r="C3221" s="45">
        <v>45926</v>
      </c>
      <c r="D3221" s="45">
        <v>45937</v>
      </c>
      <c r="E3221" s="8">
        <v>767.05</v>
      </c>
      <c r="F3221" s="8">
        <f t="shared" si="378"/>
        <v>67500.399999999994</v>
      </c>
      <c r="G3221" s="54">
        <f t="shared" si="379"/>
        <v>67500.399999999994</v>
      </c>
      <c r="H3221" s="25" t="s">
        <v>4469</v>
      </c>
      <c r="I3221" s="25" t="s">
        <v>4470</v>
      </c>
      <c r="J3221" s="25">
        <v>1</v>
      </c>
      <c r="K3221" s="25"/>
      <c r="L3221" s="25">
        <f t="shared" si="380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3601</v>
      </c>
      <c r="V3221" s="25" t="str">
        <f>VLOOKUP(P3221,'Customer List'!B:C,2,)</f>
        <v>Mumbai</v>
      </c>
      <c r="W3221" s="56" t="s">
        <v>4685</v>
      </c>
      <c r="X3221" s="45"/>
      <c r="Y3221" s="25" t="str">
        <f t="shared" si="381"/>
        <v/>
      </c>
      <c r="Z3221" s="25" t="str">
        <f t="shared" si="382"/>
        <v/>
      </c>
      <c r="AA3221" s="25" t="str">
        <f t="shared" si="383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hidden="1" x14ac:dyDescent="0.25">
      <c r="A3222" s="25">
        <f t="shared" si="377"/>
        <v>3221</v>
      </c>
      <c r="B3222" s="25" t="s">
        <v>4756</v>
      </c>
      <c r="C3222" s="45">
        <v>45926</v>
      </c>
      <c r="D3222" s="45">
        <v>45937</v>
      </c>
      <c r="E3222" s="8">
        <v>736</v>
      </c>
      <c r="F3222" s="8">
        <f t="shared" si="378"/>
        <v>64768</v>
      </c>
      <c r="G3222" s="54">
        <f t="shared" si="379"/>
        <v>64768</v>
      </c>
      <c r="H3222" s="25" t="s">
        <v>4471</v>
      </c>
      <c r="I3222" s="25" t="s">
        <v>4472</v>
      </c>
      <c r="J3222" s="25">
        <v>1</v>
      </c>
      <c r="K3222" s="25">
        <v>1</v>
      </c>
      <c r="L3222" s="25">
        <f t="shared" si="380"/>
        <v>0</v>
      </c>
      <c r="M3222" s="25"/>
      <c r="N3222" s="45">
        <v>45937</v>
      </c>
      <c r="O3222" s="54"/>
      <c r="P3222" s="25" t="s">
        <v>169</v>
      </c>
      <c r="Q3222" s="25">
        <v>58156579261</v>
      </c>
      <c r="R3222" s="25"/>
      <c r="S3222" s="3">
        <v>-20</v>
      </c>
      <c r="T3222" s="55"/>
      <c r="U3222" s="25" t="s">
        <v>3601</v>
      </c>
      <c r="V3222" s="25" t="str">
        <f>VLOOKUP(P3222,'Customer List'!B:C,2,)</f>
        <v>Bhopal</v>
      </c>
      <c r="W3222" s="56" t="s">
        <v>3750</v>
      </c>
      <c r="X3222" s="45"/>
      <c r="Y3222" s="25" t="str">
        <f t="shared" si="381"/>
        <v/>
      </c>
      <c r="Z3222" s="25" t="str">
        <f t="shared" si="382"/>
        <v>Tuesday</v>
      </c>
      <c r="AA3222" s="25" t="str">
        <f t="shared" si="383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hidden="1" x14ac:dyDescent="0.25">
      <c r="A3223" s="25">
        <f t="shared" si="377"/>
        <v>3222</v>
      </c>
      <c r="B3223" s="25" t="s">
        <v>4756</v>
      </c>
      <c r="C3223" s="45">
        <v>45926</v>
      </c>
      <c r="D3223" s="45">
        <v>45937</v>
      </c>
      <c r="E3223" s="8">
        <v>374</v>
      </c>
      <c r="F3223" s="8">
        <f t="shared" si="378"/>
        <v>32912</v>
      </c>
      <c r="G3223" s="54">
        <f t="shared" si="379"/>
        <v>32912</v>
      </c>
      <c r="H3223" s="25" t="s">
        <v>4473</v>
      </c>
      <c r="I3223" s="25" t="s">
        <v>4474</v>
      </c>
      <c r="J3223" s="25">
        <v>1</v>
      </c>
      <c r="K3223" s="25">
        <v>1</v>
      </c>
      <c r="L3223" s="25">
        <f t="shared" si="380"/>
        <v>0</v>
      </c>
      <c r="M3223" s="25"/>
      <c r="N3223" s="45">
        <v>45937</v>
      </c>
      <c r="O3223" s="54"/>
      <c r="P3223" s="25" t="s">
        <v>618</v>
      </c>
      <c r="Q3223" s="25">
        <v>58156578664</v>
      </c>
      <c r="R3223" s="25"/>
      <c r="S3223" s="3">
        <v>-20</v>
      </c>
      <c r="T3223" s="55"/>
      <c r="U3223" s="25" t="s">
        <v>3601</v>
      </c>
      <c r="V3223" s="25" t="str">
        <f>VLOOKUP(P3223,'Customer List'!B:C,2,)</f>
        <v>Bhuvneshwar</v>
      </c>
      <c r="W3223" s="56" t="s">
        <v>4685</v>
      </c>
      <c r="X3223" s="45"/>
      <c r="Y3223" s="25" t="str">
        <f t="shared" si="381"/>
        <v/>
      </c>
      <c r="Z3223" s="25" t="str">
        <f t="shared" si="382"/>
        <v>Tuesday</v>
      </c>
      <c r="AA3223" s="25" t="str">
        <f t="shared" si="383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hidden="1" x14ac:dyDescent="0.25">
      <c r="A3224" s="25">
        <f t="shared" si="377"/>
        <v>3223</v>
      </c>
      <c r="B3224" s="25" t="s">
        <v>4756</v>
      </c>
      <c r="C3224" s="45">
        <v>45926</v>
      </c>
      <c r="D3224" s="45">
        <v>45937</v>
      </c>
      <c r="E3224" s="8">
        <v>374</v>
      </c>
      <c r="F3224" s="8">
        <f t="shared" si="378"/>
        <v>32912</v>
      </c>
      <c r="G3224" s="54">
        <f t="shared" si="379"/>
        <v>32912</v>
      </c>
      <c r="H3224" s="25" t="s">
        <v>4475</v>
      </c>
      <c r="I3224" s="25" t="s">
        <v>4476</v>
      </c>
      <c r="J3224" s="25">
        <v>1</v>
      </c>
      <c r="K3224" s="25">
        <v>1</v>
      </c>
      <c r="L3224" s="25">
        <f t="shared" si="380"/>
        <v>0</v>
      </c>
      <c r="M3224" s="25"/>
      <c r="N3224" s="45">
        <v>45937</v>
      </c>
      <c r="O3224" s="54"/>
      <c r="P3224" s="25" t="s">
        <v>618</v>
      </c>
      <c r="Q3224" s="25">
        <v>58156578664</v>
      </c>
      <c r="R3224" s="25"/>
      <c r="S3224" s="3">
        <v>-20</v>
      </c>
      <c r="T3224" s="55"/>
      <c r="U3224" s="25" t="s">
        <v>3601</v>
      </c>
      <c r="V3224" s="25" t="str">
        <f>VLOOKUP(P3224,'Customer List'!B:C,2,)</f>
        <v>Bhuvneshwar</v>
      </c>
      <c r="W3224" s="56" t="s">
        <v>4685</v>
      </c>
      <c r="X3224" s="45"/>
      <c r="Y3224" s="25" t="str">
        <f t="shared" si="381"/>
        <v/>
      </c>
      <c r="Z3224" s="25" t="str">
        <f t="shared" si="382"/>
        <v>Tuesday</v>
      </c>
      <c r="AA3224" s="25" t="str">
        <f t="shared" si="383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hidden="1" x14ac:dyDescent="0.25">
      <c r="A3225" s="25">
        <f t="shared" si="377"/>
        <v>3224</v>
      </c>
      <c r="B3225" s="25" t="s">
        <v>4756</v>
      </c>
      <c r="C3225" s="45">
        <v>45926</v>
      </c>
      <c r="D3225" s="45">
        <v>45937</v>
      </c>
      <c r="E3225" s="8">
        <v>374</v>
      </c>
      <c r="F3225" s="8">
        <f t="shared" si="378"/>
        <v>32912</v>
      </c>
      <c r="G3225" s="54">
        <f t="shared" si="379"/>
        <v>32912</v>
      </c>
      <c r="H3225" s="25" t="s">
        <v>4477</v>
      </c>
      <c r="I3225" s="25" t="s">
        <v>4478</v>
      </c>
      <c r="J3225" s="25">
        <v>1</v>
      </c>
      <c r="K3225" s="25">
        <v>1</v>
      </c>
      <c r="L3225" s="25">
        <f t="shared" si="380"/>
        <v>0</v>
      </c>
      <c r="M3225" s="25"/>
      <c r="N3225" s="45">
        <v>45937</v>
      </c>
      <c r="O3225" s="54"/>
      <c r="P3225" s="25" t="s">
        <v>618</v>
      </c>
      <c r="Q3225" s="25">
        <v>58156578664</v>
      </c>
      <c r="R3225" s="25"/>
      <c r="S3225" s="3">
        <v>-20</v>
      </c>
      <c r="T3225" s="55"/>
      <c r="U3225" s="25" t="s">
        <v>3601</v>
      </c>
      <c r="V3225" s="25" t="str">
        <f>VLOOKUP(P3225,'Customer List'!B:C,2,)</f>
        <v>Bhuvneshwar</v>
      </c>
      <c r="W3225" s="56" t="s">
        <v>4685</v>
      </c>
      <c r="X3225" s="45"/>
      <c r="Y3225" s="25" t="str">
        <f t="shared" si="381"/>
        <v/>
      </c>
      <c r="Z3225" s="25" t="str">
        <f t="shared" si="382"/>
        <v>Tuesday</v>
      </c>
      <c r="AA3225" s="25" t="str">
        <f t="shared" si="383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hidden="1" x14ac:dyDescent="0.25">
      <c r="A3226" s="25">
        <f t="shared" si="377"/>
        <v>3225</v>
      </c>
      <c r="B3226" s="25" t="s">
        <v>4756</v>
      </c>
      <c r="C3226" s="45">
        <v>45926</v>
      </c>
      <c r="D3226" s="45">
        <v>45937</v>
      </c>
      <c r="E3226" s="8">
        <v>374</v>
      </c>
      <c r="F3226" s="8">
        <f t="shared" si="378"/>
        <v>32912</v>
      </c>
      <c r="G3226" s="54">
        <f t="shared" si="379"/>
        <v>32912</v>
      </c>
      <c r="H3226" s="25" t="s">
        <v>4479</v>
      </c>
      <c r="I3226" s="25" t="s">
        <v>4480</v>
      </c>
      <c r="J3226" s="25">
        <v>1</v>
      </c>
      <c r="K3226" s="25">
        <v>1</v>
      </c>
      <c r="L3226" s="25">
        <f t="shared" si="380"/>
        <v>0</v>
      </c>
      <c r="M3226" s="25"/>
      <c r="N3226" s="45">
        <v>45937</v>
      </c>
      <c r="O3226" s="54"/>
      <c r="P3226" s="25" t="s">
        <v>618</v>
      </c>
      <c r="Q3226" s="25">
        <v>58156578664</v>
      </c>
      <c r="R3226" s="25"/>
      <c r="S3226" s="3">
        <v>-20</v>
      </c>
      <c r="T3226" s="55"/>
      <c r="U3226" s="25" t="s">
        <v>3601</v>
      </c>
      <c r="V3226" s="25" t="str">
        <f>VLOOKUP(P3226,'Customer List'!B:C,2,)</f>
        <v>Bhuvneshwar</v>
      </c>
      <c r="W3226" s="56" t="s">
        <v>4685</v>
      </c>
      <c r="X3226" s="45"/>
      <c r="Y3226" s="25" t="str">
        <f t="shared" si="381"/>
        <v/>
      </c>
      <c r="Z3226" s="25" t="str">
        <f t="shared" si="382"/>
        <v>Tuesday</v>
      </c>
      <c r="AA3226" s="25" t="str">
        <f t="shared" si="383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hidden="1" x14ac:dyDescent="0.25">
      <c r="A3227" s="25">
        <f t="shared" si="377"/>
        <v>3226</v>
      </c>
      <c r="B3227" s="25" t="s">
        <v>4756</v>
      </c>
      <c r="C3227" s="45">
        <v>45926</v>
      </c>
      <c r="D3227" s="45">
        <v>45937</v>
      </c>
      <c r="E3227" s="8">
        <v>374</v>
      </c>
      <c r="F3227" s="8">
        <f t="shared" si="378"/>
        <v>32912</v>
      </c>
      <c r="G3227" s="54">
        <f t="shared" si="379"/>
        <v>32912</v>
      </c>
      <c r="H3227" s="25" t="s">
        <v>4481</v>
      </c>
      <c r="I3227" s="25" t="s">
        <v>4482</v>
      </c>
      <c r="J3227" s="25">
        <v>1</v>
      </c>
      <c r="K3227" s="25"/>
      <c r="L3227" s="25">
        <f t="shared" si="380"/>
        <v>1</v>
      </c>
      <c r="M3227" s="25"/>
      <c r="N3227" s="45"/>
      <c r="O3227" s="54"/>
      <c r="P3227" s="25" t="s">
        <v>618</v>
      </c>
      <c r="Q3227" s="25"/>
      <c r="R3227" s="25"/>
      <c r="S3227" s="3">
        <v>-20</v>
      </c>
      <c r="T3227" s="55"/>
      <c r="U3227" s="25" t="s">
        <v>3601</v>
      </c>
      <c r="V3227" s="25" t="str">
        <f>VLOOKUP(P3227,'Customer List'!B:C,2,)</f>
        <v>Bhuvneshwar</v>
      </c>
      <c r="W3227" s="56" t="s">
        <v>4685</v>
      </c>
      <c r="X3227" s="45"/>
      <c r="Y3227" s="25" t="str">
        <f t="shared" si="381"/>
        <v/>
      </c>
      <c r="Z3227" s="25" t="str">
        <f t="shared" si="382"/>
        <v/>
      </c>
      <c r="AA3227" s="25" t="str">
        <f t="shared" si="383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hidden="1" x14ac:dyDescent="0.25">
      <c r="A3228" s="25">
        <f t="shared" si="377"/>
        <v>3227</v>
      </c>
      <c r="B3228" s="25" t="s">
        <v>4756</v>
      </c>
      <c r="C3228" s="45">
        <v>45926</v>
      </c>
      <c r="D3228" s="45">
        <v>45937</v>
      </c>
      <c r="E3228" s="8">
        <v>374</v>
      </c>
      <c r="F3228" s="8">
        <f t="shared" si="378"/>
        <v>32912</v>
      </c>
      <c r="G3228" s="54">
        <f t="shared" si="379"/>
        <v>32912</v>
      </c>
      <c r="H3228" s="25" t="s">
        <v>4483</v>
      </c>
      <c r="I3228" s="25" t="s">
        <v>4484</v>
      </c>
      <c r="J3228" s="25">
        <v>1</v>
      </c>
      <c r="K3228" s="25"/>
      <c r="L3228" s="25">
        <f t="shared" si="380"/>
        <v>1</v>
      </c>
      <c r="M3228" s="25"/>
      <c r="N3228" s="45"/>
      <c r="O3228" s="54"/>
      <c r="P3228" s="25" t="s">
        <v>618</v>
      </c>
      <c r="Q3228" s="25"/>
      <c r="R3228" s="25"/>
      <c r="S3228" s="3">
        <v>-20</v>
      </c>
      <c r="T3228" s="55"/>
      <c r="U3228" s="25" t="s">
        <v>3601</v>
      </c>
      <c r="V3228" s="25" t="str">
        <f>VLOOKUP(P3228,'Customer List'!B:C,2,)</f>
        <v>Bhuvneshwar</v>
      </c>
      <c r="W3228" s="56" t="s">
        <v>4685</v>
      </c>
      <c r="X3228" s="45"/>
      <c r="Y3228" s="25" t="str">
        <f t="shared" si="381"/>
        <v/>
      </c>
      <c r="Z3228" s="25" t="str">
        <f t="shared" si="382"/>
        <v/>
      </c>
      <c r="AA3228" s="25" t="str">
        <f t="shared" si="383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hidden="1" x14ac:dyDescent="0.25">
      <c r="A3229" s="25">
        <f t="shared" si="377"/>
        <v>3228</v>
      </c>
      <c r="B3229" s="25" t="s">
        <v>4756</v>
      </c>
      <c r="C3229" s="45">
        <v>45926</v>
      </c>
      <c r="D3229" s="45">
        <v>45937</v>
      </c>
      <c r="E3229" s="8">
        <v>374</v>
      </c>
      <c r="F3229" s="8">
        <f t="shared" si="378"/>
        <v>32912</v>
      </c>
      <c r="G3229" s="54">
        <f t="shared" si="379"/>
        <v>32912</v>
      </c>
      <c r="H3229" s="25" t="s">
        <v>4485</v>
      </c>
      <c r="I3229" s="25" t="s">
        <v>4486</v>
      </c>
      <c r="J3229" s="25">
        <v>1</v>
      </c>
      <c r="K3229" s="25"/>
      <c r="L3229" s="25">
        <f t="shared" si="380"/>
        <v>1</v>
      </c>
      <c r="M3229" s="25"/>
      <c r="N3229" s="45"/>
      <c r="O3229" s="54"/>
      <c r="P3229" s="25" t="s">
        <v>618</v>
      </c>
      <c r="Q3229" s="25"/>
      <c r="R3229" s="25"/>
      <c r="S3229" s="3">
        <v>-20</v>
      </c>
      <c r="T3229" s="55"/>
      <c r="U3229" s="25" t="s">
        <v>3601</v>
      </c>
      <c r="V3229" s="25" t="str">
        <f>VLOOKUP(P3229,'Customer List'!B:C,2,)</f>
        <v>Bhuvneshwar</v>
      </c>
      <c r="W3229" s="56" t="s">
        <v>4685</v>
      </c>
      <c r="X3229" s="45"/>
      <c r="Y3229" s="25" t="str">
        <f t="shared" si="381"/>
        <v/>
      </c>
      <c r="Z3229" s="25" t="str">
        <f t="shared" si="382"/>
        <v/>
      </c>
      <c r="AA3229" s="25" t="str">
        <f t="shared" si="383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hidden="1" x14ac:dyDescent="0.25">
      <c r="A3230" s="25">
        <f t="shared" si="377"/>
        <v>3229</v>
      </c>
      <c r="B3230" s="25" t="s">
        <v>4756</v>
      </c>
      <c r="C3230" s="45">
        <v>45926</v>
      </c>
      <c r="D3230" s="45">
        <v>45937</v>
      </c>
      <c r="E3230" s="8">
        <v>374</v>
      </c>
      <c r="F3230" s="8">
        <f t="shared" si="378"/>
        <v>32912</v>
      </c>
      <c r="G3230" s="54">
        <f t="shared" si="379"/>
        <v>32912</v>
      </c>
      <c r="H3230" s="25" t="s">
        <v>4487</v>
      </c>
      <c r="I3230" s="25" t="s">
        <v>4488</v>
      </c>
      <c r="J3230" s="25">
        <v>1</v>
      </c>
      <c r="K3230" s="25"/>
      <c r="L3230" s="25">
        <f t="shared" si="380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3601</v>
      </c>
      <c r="V3230" s="25" t="str">
        <f>VLOOKUP(P3230,'Customer List'!B:C,2,)</f>
        <v>Bhuvneshwar</v>
      </c>
      <c r="W3230" s="56" t="s">
        <v>4685</v>
      </c>
      <c r="X3230" s="45"/>
      <c r="Y3230" s="25" t="str">
        <f t="shared" si="381"/>
        <v/>
      </c>
      <c r="Z3230" s="25" t="str">
        <f t="shared" si="382"/>
        <v/>
      </c>
      <c r="AA3230" s="25" t="str">
        <f t="shared" si="383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hidden="1" x14ac:dyDescent="0.25">
      <c r="A3231" s="25">
        <f t="shared" si="377"/>
        <v>3230</v>
      </c>
      <c r="B3231" s="25" t="s">
        <v>4756</v>
      </c>
      <c r="C3231" s="45">
        <v>45926</v>
      </c>
      <c r="D3231" s="45">
        <v>45937</v>
      </c>
      <c r="E3231" s="8">
        <v>374</v>
      </c>
      <c r="F3231" s="8">
        <f t="shared" si="378"/>
        <v>32912</v>
      </c>
      <c r="G3231" s="54">
        <f t="shared" si="379"/>
        <v>32912</v>
      </c>
      <c r="H3231" s="25" t="s">
        <v>4489</v>
      </c>
      <c r="I3231" s="25" t="s">
        <v>4490</v>
      </c>
      <c r="J3231" s="25">
        <v>1</v>
      </c>
      <c r="K3231" s="25"/>
      <c r="L3231" s="25">
        <f t="shared" si="380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3601</v>
      </c>
      <c r="V3231" s="25" t="str">
        <f>VLOOKUP(P3231,'Customer List'!B:C,2,)</f>
        <v>Bhuvneshwar</v>
      </c>
      <c r="W3231" s="56" t="s">
        <v>4685</v>
      </c>
      <c r="X3231" s="45"/>
      <c r="Y3231" s="25" t="str">
        <f t="shared" si="381"/>
        <v/>
      </c>
      <c r="Z3231" s="25" t="str">
        <f t="shared" si="382"/>
        <v/>
      </c>
      <c r="AA3231" s="25" t="str">
        <f t="shared" si="383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hidden="1" x14ac:dyDescent="0.25">
      <c r="A3232" s="25">
        <f t="shared" si="377"/>
        <v>3231</v>
      </c>
      <c r="B3232" s="25" t="s">
        <v>4756</v>
      </c>
      <c r="C3232" s="45">
        <v>45926</v>
      </c>
      <c r="D3232" s="45">
        <v>45937</v>
      </c>
      <c r="E3232" s="8">
        <v>374</v>
      </c>
      <c r="F3232" s="8">
        <f t="shared" si="378"/>
        <v>32912</v>
      </c>
      <c r="G3232" s="54">
        <f t="shared" si="379"/>
        <v>32912</v>
      </c>
      <c r="H3232" s="25" t="s">
        <v>4491</v>
      </c>
      <c r="I3232" s="25" t="s">
        <v>4492</v>
      </c>
      <c r="J3232" s="25">
        <v>1</v>
      </c>
      <c r="K3232" s="25"/>
      <c r="L3232" s="25">
        <f t="shared" si="380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3601</v>
      </c>
      <c r="V3232" s="25" t="str">
        <f>VLOOKUP(P3232,'Customer List'!B:C,2,)</f>
        <v>Bhuvneshwar</v>
      </c>
      <c r="W3232" s="56" t="s">
        <v>4685</v>
      </c>
      <c r="X3232" s="45"/>
      <c r="Y3232" s="25" t="str">
        <f t="shared" si="381"/>
        <v/>
      </c>
      <c r="Z3232" s="25" t="str">
        <f t="shared" si="382"/>
        <v/>
      </c>
      <c r="AA3232" s="25" t="str">
        <f t="shared" si="383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hidden="1" x14ac:dyDescent="0.25">
      <c r="A3233" s="25">
        <f t="shared" si="377"/>
        <v>3232</v>
      </c>
      <c r="B3233" s="25" t="s">
        <v>4756</v>
      </c>
      <c r="C3233" s="45">
        <v>45926</v>
      </c>
      <c r="D3233" s="45">
        <v>45937</v>
      </c>
      <c r="E3233" s="8">
        <v>188</v>
      </c>
      <c r="F3233" s="8">
        <f t="shared" si="378"/>
        <v>16544</v>
      </c>
      <c r="G3233" s="54">
        <f t="shared" si="379"/>
        <v>16544</v>
      </c>
      <c r="H3233" s="25" t="s">
        <v>373</v>
      </c>
      <c r="I3233" s="25" t="s">
        <v>4149</v>
      </c>
      <c r="J3233" s="25">
        <v>1</v>
      </c>
      <c r="K3233" s="25"/>
      <c r="L3233" s="25">
        <f t="shared" si="380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3601</v>
      </c>
      <c r="V3233" s="25" t="str">
        <f>VLOOKUP(P3233,'Customer List'!B:C,2,)</f>
        <v>Bhuvneshwar</v>
      </c>
      <c r="W3233" s="56" t="s">
        <v>4685</v>
      </c>
      <c r="X3233" s="45"/>
      <c r="Y3233" s="25" t="str">
        <f t="shared" si="381"/>
        <v/>
      </c>
      <c r="Z3233" s="25" t="str">
        <f t="shared" si="382"/>
        <v/>
      </c>
      <c r="AA3233" s="25" t="str">
        <f t="shared" si="383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hidden="1" x14ac:dyDescent="0.25">
      <c r="A3234" s="25">
        <f t="shared" si="377"/>
        <v>3233</v>
      </c>
      <c r="B3234" s="25" t="s">
        <v>4756</v>
      </c>
      <c r="C3234" s="45">
        <v>45926</v>
      </c>
      <c r="D3234" s="45">
        <v>45937</v>
      </c>
      <c r="E3234" s="8">
        <v>374</v>
      </c>
      <c r="F3234" s="8">
        <f t="shared" si="378"/>
        <v>32912</v>
      </c>
      <c r="G3234" s="54">
        <f t="shared" si="379"/>
        <v>32912</v>
      </c>
      <c r="H3234" s="25" t="s">
        <v>4493</v>
      </c>
      <c r="I3234" s="25" t="s">
        <v>4494</v>
      </c>
      <c r="J3234" s="25">
        <v>1</v>
      </c>
      <c r="K3234" s="25">
        <v>1</v>
      </c>
      <c r="L3234" s="25">
        <f t="shared" si="380"/>
        <v>0</v>
      </c>
      <c r="M3234" s="25"/>
      <c r="N3234" s="45">
        <v>45937</v>
      </c>
      <c r="O3234" s="54"/>
      <c r="P3234" s="25" t="s">
        <v>618</v>
      </c>
      <c r="Q3234" s="25">
        <v>58156578664</v>
      </c>
      <c r="R3234" s="25"/>
      <c r="S3234" s="3">
        <v>-20</v>
      </c>
      <c r="T3234" s="55"/>
      <c r="U3234" s="25" t="s">
        <v>3601</v>
      </c>
      <c r="V3234" s="25" t="str">
        <f>VLOOKUP(P3234,'Customer List'!B:C,2,)</f>
        <v>Bhuvneshwar</v>
      </c>
      <c r="W3234" s="56" t="s">
        <v>4685</v>
      </c>
      <c r="X3234" s="45"/>
      <c r="Y3234" s="25" t="str">
        <f t="shared" si="381"/>
        <v/>
      </c>
      <c r="Z3234" s="25" t="str">
        <f t="shared" si="382"/>
        <v>Tuesday</v>
      </c>
      <c r="AA3234" s="25" t="str">
        <f t="shared" si="383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hidden="1" x14ac:dyDescent="0.25">
      <c r="A3235" s="25">
        <f t="shared" si="377"/>
        <v>3234</v>
      </c>
      <c r="B3235" s="25" t="s">
        <v>4756</v>
      </c>
      <c r="C3235" s="45">
        <v>45926</v>
      </c>
      <c r="D3235" s="45">
        <v>45937</v>
      </c>
      <c r="E3235" s="8">
        <v>374</v>
      </c>
      <c r="F3235" s="8">
        <f t="shared" si="378"/>
        <v>32912</v>
      </c>
      <c r="G3235" s="54">
        <f t="shared" si="379"/>
        <v>32912</v>
      </c>
      <c r="H3235" s="25" t="s">
        <v>4495</v>
      </c>
      <c r="I3235" s="25" t="s">
        <v>4496</v>
      </c>
      <c r="J3235" s="25">
        <v>1</v>
      </c>
      <c r="K3235" s="25">
        <v>1</v>
      </c>
      <c r="L3235" s="25">
        <f t="shared" si="380"/>
        <v>0</v>
      </c>
      <c r="M3235" s="25"/>
      <c r="N3235" s="45">
        <v>45937</v>
      </c>
      <c r="O3235" s="54"/>
      <c r="P3235" s="25" t="s">
        <v>618</v>
      </c>
      <c r="Q3235" s="25">
        <v>58156578664</v>
      </c>
      <c r="R3235" s="25"/>
      <c r="S3235" s="3">
        <v>-20</v>
      </c>
      <c r="T3235" s="55"/>
      <c r="U3235" s="25" t="s">
        <v>3601</v>
      </c>
      <c r="V3235" s="25" t="str">
        <f>VLOOKUP(P3235,'Customer List'!B:C,2,)</f>
        <v>Bhuvneshwar</v>
      </c>
      <c r="W3235" s="56" t="s">
        <v>4685</v>
      </c>
      <c r="X3235" s="45"/>
      <c r="Y3235" s="25" t="str">
        <f t="shared" si="381"/>
        <v/>
      </c>
      <c r="Z3235" s="25" t="str">
        <f t="shared" si="382"/>
        <v>Tuesday</v>
      </c>
      <c r="AA3235" s="25" t="str">
        <f t="shared" si="383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hidden="1" x14ac:dyDescent="0.25">
      <c r="A3236" s="25">
        <f t="shared" si="377"/>
        <v>3235</v>
      </c>
      <c r="B3236" s="25" t="s">
        <v>4756</v>
      </c>
      <c r="C3236" s="45">
        <v>45926</v>
      </c>
      <c r="D3236" s="45">
        <v>45937</v>
      </c>
      <c r="E3236" s="8">
        <v>374</v>
      </c>
      <c r="F3236" s="8">
        <f t="shared" si="378"/>
        <v>32912</v>
      </c>
      <c r="G3236" s="54">
        <f t="shared" si="379"/>
        <v>32912</v>
      </c>
      <c r="H3236" s="25" t="s">
        <v>4497</v>
      </c>
      <c r="I3236" s="25" t="s">
        <v>4498</v>
      </c>
      <c r="J3236" s="25">
        <v>1</v>
      </c>
      <c r="K3236" s="25"/>
      <c r="L3236" s="25">
        <f t="shared" si="380"/>
        <v>1</v>
      </c>
      <c r="M3236" s="25"/>
      <c r="N3236" s="45"/>
      <c r="O3236" s="54"/>
      <c r="P3236" s="25" t="s">
        <v>629</v>
      </c>
      <c r="Q3236" s="25"/>
      <c r="R3236" s="25"/>
      <c r="S3236" s="3">
        <v>-20</v>
      </c>
      <c r="T3236" s="55"/>
      <c r="U3236" s="25" t="s">
        <v>3601</v>
      </c>
      <c r="V3236" s="25" t="str">
        <f>VLOOKUP(P3236,'Customer List'!B:C,2,)</f>
        <v>Banglore</v>
      </c>
      <c r="W3236" s="56" t="s">
        <v>4685</v>
      </c>
      <c r="X3236" s="45"/>
      <c r="Y3236" s="25" t="str">
        <f t="shared" si="381"/>
        <v/>
      </c>
      <c r="Z3236" s="25" t="str">
        <f t="shared" si="382"/>
        <v/>
      </c>
      <c r="AA3236" s="25" t="str">
        <f t="shared" si="383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hidden="1" x14ac:dyDescent="0.25">
      <c r="A3237" s="25">
        <f t="shared" si="377"/>
        <v>3236</v>
      </c>
      <c r="B3237" s="25" t="s">
        <v>4756</v>
      </c>
      <c r="C3237" s="45">
        <v>45926</v>
      </c>
      <c r="D3237" s="45">
        <v>45937</v>
      </c>
      <c r="E3237" s="8">
        <v>374</v>
      </c>
      <c r="F3237" s="8">
        <f t="shared" si="378"/>
        <v>32912</v>
      </c>
      <c r="G3237" s="54">
        <f t="shared" si="379"/>
        <v>32912</v>
      </c>
      <c r="H3237" s="25" t="s">
        <v>4499</v>
      </c>
      <c r="I3237" s="25" t="s">
        <v>4500</v>
      </c>
      <c r="J3237" s="25">
        <v>1</v>
      </c>
      <c r="K3237" s="25"/>
      <c r="L3237" s="25">
        <f t="shared" si="380"/>
        <v>1</v>
      </c>
      <c r="M3237" s="25"/>
      <c r="N3237" s="45"/>
      <c r="O3237" s="54"/>
      <c r="P3237" s="25" t="s">
        <v>629</v>
      </c>
      <c r="Q3237" s="25"/>
      <c r="R3237" s="25"/>
      <c r="S3237" s="3">
        <v>-20</v>
      </c>
      <c r="T3237" s="55"/>
      <c r="U3237" s="25" t="s">
        <v>3601</v>
      </c>
      <c r="V3237" s="25" t="str">
        <f>VLOOKUP(P3237,'Customer List'!B:C,2,)</f>
        <v>Banglore</v>
      </c>
      <c r="W3237" s="56" t="s">
        <v>4685</v>
      </c>
      <c r="X3237" s="45"/>
      <c r="Y3237" s="25" t="str">
        <f t="shared" si="381"/>
        <v/>
      </c>
      <c r="Z3237" s="25" t="str">
        <f t="shared" si="382"/>
        <v/>
      </c>
      <c r="AA3237" s="25" t="str">
        <f t="shared" si="383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hidden="1" x14ac:dyDescent="0.25">
      <c r="A3238" s="25">
        <f t="shared" si="377"/>
        <v>3237</v>
      </c>
      <c r="B3238" s="25" t="s">
        <v>4756</v>
      </c>
      <c r="C3238" s="45">
        <v>45926</v>
      </c>
      <c r="D3238" s="45">
        <v>45937</v>
      </c>
      <c r="E3238" s="8">
        <v>364.14</v>
      </c>
      <c r="F3238" s="8">
        <f t="shared" si="378"/>
        <v>32044.32</v>
      </c>
      <c r="G3238" s="54">
        <f t="shared" si="379"/>
        <v>32044.32</v>
      </c>
      <c r="H3238" s="25" t="s">
        <v>4501</v>
      </c>
      <c r="I3238" s="25" t="s">
        <v>4502</v>
      </c>
      <c r="J3238" s="25">
        <v>1</v>
      </c>
      <c r="K3238" s="25">
        <v>1</v>
      </c>
      <c r="L3238" s="25">
        <f t="shared" si="380"/>
        <v>0</v>
      </c>
      <c r="M3238" s="25"/>
      <c r="N3238" s="45">
        <v>45937</v>
      </c>
      <c r="O3238" s="54"/>
      <c r="P3238" s="25" t="s">
        <v>310</v>
      </c>
      <c r="Q3238" s="25">
        <v>58156574066</v>
      </c>
      <c r="R3238" s="25"/>
      <c r="S3238" s="3">
        <v>-20</v>
      </c>
      <c r="T3238" s="55"/>
      <c r="U3238" s="25" t="s">
        <v>3601</v>
      </c>
      <c r="V3238" s="25" t="str">
        <f>VLOOKUP(P3238,'Customer List'!B:C,2,)</f>
        <v>Banglore</v>
      </c>
      <c r="W3238" s="56" t="s">
        <v>3750</v>
      </c>
      <c r="X3238" s="45"/>
      <c r="Y3238" s="25" t="str">
        <f t="shared" si="381"/>
        <v/>
      </c>
      <c r="Z3238" s="25" t="str">
        <f t="shared" si="382"/>
        <v>Tuesday</v>
      </c>
      <c r="AA3238" s="25" t="str">
        <f t="shared" si="383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hidden="1" x14ac:dyDescent="0.25">
      <c r="A3239" s="25">
        <f t="shared" si="377"/>
        <v>3238</v>
      </c>
      <c r="B3239" s="25" t="s">
        <v>4756</v>
      </c>
      <c r="C3239" s="45">
        <v>45926</v>
      </c>
      <c r="D3239" s="45">
        <v>45937</v>
      </c>
      <c r="E3239" s="8">
        <v>201</v>
      </c>
      <c r="F3239" s="8">
        <f t="shared" si="378"/>
        <v>17688</v>
      </c>
      <c r="G3239" s="54">
        <f t="shared" si="379"/>
        <v>17688</v>
      </c>
      <c r="H3239" s="25" t="s">
        <v>4503</v>
      </c>
      <c r="I3239" s="25" t="s">
        <v>4504</v>
      </c>
      <c r="J3239" s="25">
        <v>1</v>
      </c>
      <c r="K3239" s="25">
        <v>1</v>
      </c>
      <c r="L3239" s="25">
        <f t="shared" si="380"/>
        <v>0</v>
      </c>
      <c r="M3239" s="25"/>
      <c r="N3239" s="45">
        <v>45938</v>
      </c>
      <c r="O3239" s="54"/>
      <c r="P3239" s="25" t="s">
        <v>255</v>
      </c>
      <c r="Q3239" s="25" t="s">
        <v>637</v>
      </c>
      <c r="R3239" s="25" t="s">
        <v>849</v>
      </c>
      <c r="S3239" s="3">
        <v>-20</v>
      </c>
      <c r="T3239" s="55"/>
      <c r="U3239" s="25" t="s">
        <v>3601</v>
      </c>
      <c r="V3239" s="25" t="str">
        <f>VLOOKUP(P3239,'Customer List'!B:C,2,)</f>
        <v>Delhi</v>
      </c>
      <c r="W3239" s="56"/>
      <c r="X3239" s="45"/>
      <c r="Y3239" s="25" t="str">
        <f t="shared" si="381"/>
        <v/>
      </c>
      <c r="Z3239" s="25" t="str">
        <f t="shared" si="382"/>
        <v>Wednesday</v>
      </c>
      <c r="AA3239" s="25" t="str">
        <f t="shared" si="383"/>
        <v/>
      </c>
      <c r="AB3239" s="25" t="str">
        <f>VLOOKUP(U3239,'Currency Sheet'!A:C,3,)</f>
        <v>DOLLAR</v>
      </c>
      <c r="AC3239" s="67" t="str">
        <f>VLOOKUP(P3239,'Customer List'!B:D,3,)</f>
        <v>Local</v>
      </c>
    </row>
    <row r="3240" spans="1:29" hidden="1" x14ac:dyDescent="0.25">
      <c r="A3240" s="25">
        <f t="shared" si="377"/>
        <v>3239</v>
      </c>
      <c r="B3240" s="25" t="s">
        <v>4756</v>
      </c>
      <c r="C3240" s="45">
        <v>45926</v>
      </c>
      <c r="D3240" s="45">
        <v>45937</v>
      </c>
      <c r="E3240" s="8">
        <v>374</v>
      </c>
      <c r="F3240" s="8">
        <f t="shared" si="378"/>
        <v>32912</v>
      </c>
      <c r="G3240" s="54">
        <f t="shared" si="379"/>
        <v>32912</v>
      </c>
      <c r="H3240" s="25" t="s">
        <v>4505</v>
      </c>
      <c r="I3240" s="25" t="s">
        <v>4506</v>
      </c>
      <c r="J3240" s="25">
        <v>1</v>
      </c>
      <c r="K3240" s="25">
        <v>1</v>
      </c>
      <c r="L3240" s="25">
        <f t="shared" si="380"/>
        <v>0</v>
      </c>
      <c r="M3240" s="25"/>
      <c r="N3240" s="45">
        <v>45938</v>
      </c>
      <c r="O3240" s="54"/>
      <c r="P3240" s="25" t="s">
        <v>31</v>
      </c>
      <c r="Q3240" s="25" t="s">
        <v>637</v>
      </c>
      <c r="R3240" s="25" t="s">
        <v>638</v>
      </c>
      <c r="S3240" s="3">
        <v>-20</v>
      </c>
      <c r="T3240" s="55"/>
      <c r="U3240" s="25" t="s">
        <v>3601</v>
      </c>
      <c r="V3240" s="25" t="str">
        <f>VLOOKUP(P3240,'Customer List'!B:C,2,)</f>
        <v>Delhi</v>
      </c>
      <c r="W3240" s="56"/>
      <c r="X3240" s="45"/>
      <c r="Y3240" s="25" t="str">
        <f t="shared" si="381"/>
        <v/>
      </c>
      <c r="Z3240" s="25" t="str">
        <f t="shared" si="382"/>
        <v>Wednesday</v>
      </c>
      <c r="AA3240" s="25" t="str">
        <f t="shared" si="383"/>
        <v/>
      </c>
      <c r="AB3240" s="25" t="str">
        <f>VLOOKUP(U3240,'Currency Sheet'!A:C,3,)</f>
        <v>DOLLAR</v>
      </c>
      <c r="AC3240" s="67" t="str">
        <f>VLOOKUP(P3240,'Customer List'!B:D,3,)</f>
        <v>Local</v>
      </c>
    </row>
    <row r="3241" spans="1:29" hidden="1" x14ac:dyDescent="0.25">
      <c r="A3241" s="25">
        <f t="shared" si="377"/>
        <v>3240</v>
      </c>
      <c r="B3241" s="25" t="s">
        <v>4756</v>
      </c>
      <c r="C3241" s="45">
        <v>45926</v>
      </c>
      <c r="D3241" s="45">
        <v>45937</v>
      </c>
      <c r="E3241" s="8">
        <v>374</v>
      </c>
      <c r="F3241" s="8">
        <f t="shared" si="378"/>
        <v>32912</v>
      </c>
      <c r="G3241" s="54">
        <f t="shared" si="379"/>
        <v>32912</v>
      </c>
      <c r="H3241" s="25" t="s">
        <v>4507</v>
      </c>
      <c r="I3241" s="25" t="s">
        <v>4508</v>
      </c>
      <c r="J3241" s="25">
        <v>1</v>
      </c>
      <c r="K3241" s="25">
        <v>1</v>
      </c>
      <c r="L3241" s="25">
        <f t="shared" si="380"/>
        <v>0</v>
      </c>
      <c r="M3241" s="25"/>
      <c r="N3241" s="45">
        <v>45938</v>
      </c>
      <c r="O3241" s="54"/>
      <c r="P3241" s="25" t="s">
        <v>31</v>
      </c>
      <c r="Q3241" s="25" t="s">
        <v>637</v>
      </c>
      <c r="R3241" s="25" t="s">
        <v>638</v>
      </c>
      <c r="S3241" s="3">
        <v>-20</v>
      </c>
      <c r="T3241" s="55"/>
      <c r="U3241" s="25" t="s">
        <v>3601</v>
      </c>
      <c r="V3241" s="25" t="str">
        <f>VLOOKUP(P3241,'Customer List'!B:C,2,)</f>
        <v>Delhi</v>
      </c>
      <c r="W3241" s="56"/>
      <c r="X3241" s="45"/>
      <c r="Y3241" s="25" t="str">
        <f t="shared" si="381"/>
        <v/>
      </c>
      <c r="Z3241" s="25" t="str">
        <f t="shared" si="382"/>
        <v>Wednesday</v>
      </c>
      <c r="AA3241" s="25" t="str">
        <f t="shared" si="383"/>
        <v/>
      </c>
      <c r="AB3241" s="25" t="str">
        <f>VLOOKUP(U3241,'Currency Sheet'!A:C,3,)</f>
        <v>DOLLAR</v>
      </c>
      <c r="AC3241" s="67" t="str">
        <f>VLOOKUP(P3241,'Customer List'!B:D,3,)</f>
        <v>Local</v>
      </c>
    </row>
    <row r="3242" spans="1:29" hidden="1" x14ac:dyDescent="0.25">
      <c r="A3242" s="25">
        <f t="shared" si="377"/>
        <v>3241</v>
      </c>
      <c r="B3242" s="25" t="s">
        <v>4756</v>
      </c>
      <c r="C3242" s="45">
        <v>45926</v>
      </c>
      <c r="D3242" s="45">
        <v>45937</v>
      </c>
      <c r="E3242" s="8">
        <v>374</v>
      </c>
      <c r="F3242" s="8">
        <f t="shared" si="378"/>
        <v>32912</v>
      </c>
      <c r="G3242" s="54">
        <f t="shared" si="379"/>
        <v>32912</v>
      </c>
      <c r="H3242" s="25" t="s">
        <v>4509</v>
      </c>
      <c r="I3242" s="25" t="s">
        <v>4510</v>
      </c>
      <c r="J3242" s="25">
        <v>1</v>
      </c>
      <c r="K3242" s="25">
        <v>1</v>
      </c>
      <c r="L3242" s="25">
        <f t="shared" si="380"/>
        <v>0</v>
      </c>
      <c r="M3242" s="25"/>
      <c r="N3242" s="45">
        <v>45938</v>
      </c>
      <c r="O3242" s="54"/>
      <c r="P3242" s="25" t="s">
        <v>31</v>
      </c>
      <c r="Q3242" s="25" t="s">
        <v>637</v>
      </c>
      <c r="R3242" s="25" t="s">
        <v>638</v>
      </c>
      <c r="S3242" s="3">
        <v>-20</v>
      </c>
      <c r="T3242" s="55"/>
      <c r="U3242" s="25" t="s">
        <v>3601</v>
      </c>
      <c r="V3242" s="25" t="str">
        <f>VLOOKUP(P3242,'Customer List'!B:C,2,)</f>
        <v>Delhi</v>
      </c>
      <c r="W3242" s="56"/>
      <c r="X3242" s="45"/>
      <c r="Y3242" s="25" t="str">
        <f t="shared" si="381"/>
        <v/>
      </c>
      <c r="Z3242" s="25" t="str">
        <f t="shared" si="382"/>
        <v>Wednesday</v>
      </c>
      <c r="AA3242" s="25" t="str">
        <f t="shared" si="383"/>
        <v/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hidden="1" x14ac:dyDescent="0.25">
      <c r="A3243" s="25">
        <f t="shared" ref="A3243:A3277" si="384">A3242+1</f>
        <v>3242</v>
      </c>
      <c r="B3243" s="25" t="s">
        <v>4756</v>
      </c>
      <c r="C3243" s="45">
        <v>45926</v>
      </c>
      <c r="D3243" s="45">
        <v>45937</v>
      </c>
      <c r="E3243" s="8">
        <v>105.46</v>
      </c>
      <c r="F3243" s="8">
        <f t="shared" ref="F3243:F3277" si="385">IF(AB3243="DOLLAR",E3243*88,E3243)</f>
        <v>9280.48</v>
      </c>
      <c r="G3243" s="54">
        <f t="shared" ref="G3243:G3277" si="386">F3243*J3243</f>
        <v>9280.48</v>
      </c>
      <c r="H3243" s="25" t="s">
        <v>4511</v>
      </c>
      <c r="I3243" s="25" t="s">
        <v>4512</v>
      </c>
      <c r="J3243" s="25">
        <v>1</v>
      </c>
      <c r="K3243" s="25"/>
      <c r="L3243" s="25">
        <f t="shared" ref="L3243:L3277" si="387">J3243-K3243</f>
        <v>1</v>
      </c>
      <c r="M3243" s="25"/>
      <c r="N3243" s="45"/>
      <c r="O3243" s="54"/>
      <c r="P3243" s="25" t="s">
        <v>384</v>
      </c>
      <c r="Q3243" s="25"/>
      <c r="R3243" s="25"/>
      <c r="S3243" s="3">
        <v>-20</v>
      </c>
      <c r="T3243" s="55"/>
      <c r="U3243" s="25" t="s">
        <v>3601</v>
      </c>
      <c r="V3243" s="25" t="str">
        <f>VLOOKUP(P3243,'Customer List'!B:C,2,)</f>
        <v>Pune</v>
      </c>
      <c r="W3243" s="56" t="s">
        <v>3750</v>
      </c>
      <c r="X3243" s="45"/>
      <c r="Y3243" s="25" t="str">
        <f t="shared" ref="Y3243:Y3276" si="388">IF(X3243="", "", X3243-N3243)</f>
        <v/>
      </c>
      <c r="Z3243" s="25" t="str">
        <f t="shared" ref="Z3243:Z3276" si="389">IF(N3243="", "", TEXT(N3243, "dddd"))</f>
        <v/>
      </c>
      <c r="AA3243" s="25" t="str">
        <f t="shared" ref="AA3243:AA3276" si="390">IF(X3243="", "", TEXT(X3243, "dddd"))</f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hidden="1" x14ac:dyDescent="0.25">
      <c r="A3244" s="25">
        <f t="shared" si="384"/>
        <v>3243</v>
      </c>
      <c r="B3244" s="25" t="s">
        <v>4756</v>
      </c>
      <c r="C3244" s="45">
        <v>45926</v>
      </c>
      <c r="D3244" s="45">
        <v>45937</v>
      </c>
      <c r="E3244" s="8">
        <v>201</v>
      </c>
      <c r="F3244" s="8">
        <f t="shared" si="385"/>
        <v>17688</v>
      </c>
      <c r="G3244" s="54">
        <f t="shared" si="386"/>
        <v>17688</v>
      </c>
      <c r="H3244" s="25" t="s">
        <v>4513</v>
      </c>
      <c r="I3244" s="25" t="s">
        <v>4514</v>
      </c>
      <c r="J3244" s="25">
        <v>1</v>
      </c>
      <c r="K3244" s="25">
        <v>1</v>
      </c>
      <c r="L3244" s="25">
        <f t="shared" si="387"/>
        <v>0</v>
      </c>
      <c r="M3244" s="25"/>
      <c r="N3244" s="45">
        <v>45938</v>
      </c>
      <c r="O3244" s="54"/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3601</v>
      </c>
      <c r="V3244" s="25" t="str">
        <f>VLOOKUP(P3244,'Customer List'!B:C,2,)</f>
        <v>Delhi</v>
      </c>
      <c r="W3244" s="56"/>
      <c r="X3244" s="45"/>
      <c r="Y3244" s="25" t="str">
        <f t="shared" si="388"/>
        <v/>
      </c>
      <c r="Z3244" s="25" t="str">
        <f t="shared" si="389"/>
        <v>Wednesday</v>
      </c>
      <c r="AA3244" s="25" t="str">
        <f t="shared" si="390"/>
        <v/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hidden="1" x14ac:dyDescent="0.25">
      <c r="A3245" s="25">
        <f t="shared" si="384"/>
        <v>3244</v>
      </c>
      <c r="B3245" s="25" t="s">
        <v>4756</v>
      </c>
      <c r="C3245" s="45">
        <v>45926</v>
      </c>
      <c r="D3245" s="45">
        <v>45937</v>
      </c>
      <c r="E3245" s="8">
        <v>201</v>
      </c>
      <c r="F3245" s="8">
        <f t="shared" si="385"/>
        <v>17688</v>
      </c>
      <c r="G3245" s="54">
        <f t="shared" si="386"/>
        <v>17688</v>
      </c>
      <c r="H3245" s="25" t="s">
        <v>4515</v>
      </c>
      <c r="I3245" s="25" t="s">
        <v>4516</v>
      </c>
      <c r="J3245" s="25">
        <v>1</v>
      </c>
      <c r="K3245" s="25">
        <v>1</v>
      </c>
      <c r="L3245" s="25">
        <f t="shared" si="387"/>
        <v>0</v>
      </c>
      <c r="M3245" s="25"/>
      <c r="N3245" s="45">
        <v>45938</v>
      </c>
      <c r="O3245" s="54"/>
      <c r="P3245" s="25" t="s">
        <v>31</v>
      </c>
      <c r="Q3245" s="25" t="s">
        <v>637</v>
      </c>
      <c r="R3245" s="25" t="s">
        <v>638</v>
      </c>
      <c r="S3245" s="3">
        <v>-20</v>
      </c>
      <c r="T3245" s="55"/>
      <c r="U3245" s="25" t="s">
        <v>3601</v>
      </c>
      <c r="V3245" s="25" t="str">
        <f>VLOOKUP(P3245,'Customer List'!B:C,2,)</f>
        <v>Delhi</v>
      </c>
      <c r="W3245" s="56"/>
      <c r="X3245" s="45"/>
      <c r="Y3245" s="25" t="str">
        <f t="shared" si="388"/>
        <v/>
      </c>
      <c r="Z3245" s="25" t="str">
        <f t="shared" si="389"/>
        <v>Wednesday</v>
      </c>
      <c r="AA3245" s="25" t="str">
        <f t="shared" si="390"/>
        <v/>
      </c>
      <c r="AB3245" s="25" t="str">
        <f>VLOOKUP(U3245,'Currency Sheet'!A:C,3,)</f>
        <v>DOLLAR</v>
      </c>
      <c r="AC3245" s="67" t="str">
        <f>VLOOKUP(P3245,'Customer List'!B:D,3,)</f>
        <v>Local</v>
      </c>
    </row>
    <row r="3246" spans="1:29" hidden="1" x14ac:dyDescent="0.25">
      <c r="A3246" s="25">
        <f t="shared" si="384"/>
        <v>3245</v>
      </c>
      <c r="B3246" s="25" t="s">
        <v>4756</v>
      </c>
      <c r="C3246" s="45">
        <v>45926</v>
      </c>
      <c r="D3246" s="45">
        <v>45937</v>
      </c>
      <c r="E3246" s="8">
        <v>201</v>
      </c>
      <c r="F3246" s="8">
        <f t="shared" si="385"/>
        <v>17688</v>
      </c>
      <c r="G3246" s="54">
        <f t="shared" si="386"/>
        <v>17688</v>
      </c>
      <c r="H3246" s="25" t="s">
        <v>4517</v>
      </c>
      <c r="I3246" s="25" t="s">
        <v>4518</v>
      </c>
      <c r="J3246" s="25">
        <v>1</v>
      </c>
      <c r="K3246" s="25">
        <v>1</v>
      </c>
      <c r="L3246" s="25">
        <f t="shared" si="387"/>
        <v>0</v>
      </c>
      <c r="M3246" s="25"/>
      <c r="N3246" s="45">
        <v>45938</v>
      </c>
      <c r="O3246" s="54"/>
      <c r="P3246" s="25" t="s">
        <v>31</v>
      </c>
      <c r="Q3246" s="25" t="s">
        <v>637</v>
      </c>
      <c r="R3246" s="25" t="s">
        <v>638</v>
      </c>
      <c r="S3246" s="3">
        <v>-20</v>
      </c>
      <c r="T3246" s="55"/>
      <c r="U3246" s="25" t="s">
        <v>3601</v>
      </c>
      <c r="V3246" s="25" t="str">
        <f>VLOOKUP(P3246,'Customer List'!B:C,2,)</f>
        <v>Delhi</v>
      </c>
      <c r="W3246" s="56"/>
      <c r="X3246" s="45"/>
      <c r="Y3246" s="25" t="str">
        <f t="shared" si="388"/>
        <v/>
      </c>
      <c r="Z3246" s="25" t="str">
        <f t="shared" si="389"/>
        <v>Wednesday</v>
      </c>
      <c r="AA3246" s="25" t="str">
        <f t="shared" si="390"/>
        <v/>
      </c>
      <c r="AB3246" s="25" t="str">
        <f>VLOOKUP(U3246,'Currency Sheet'!A:C,3,)</f>
        <v>DOLLAR</v>
      </c>
      <c r="AC3246" s="67" t="str">
        <f>VLOOKUP(P3246,'Customer List'!B:D,3,)</f>
        <v>Local</v>
      </c>
    </row>
    <row r="3247" spans="1:29" hidden="1" x14ac:dyDescent="0.25">
      <c r="A3247" s="25">
        <f t="shared" si="384"/>
        <v>3246</v>
      </c>
      <c r="B3247" s="25" t="s">
        <v>4756</v>
      </c>
      <c r="C3247" s="45">
        <v>45926</v>
      </c>
      <c r="D3247" s="45">
        <v>45937</v>
      </c>
      <c r="E3247" s="8">
        <v>201</v>
      </c>
      <c r="F3247" s="8">
        <f t="shared" si="385"/>
        <v>17688</v>
      </c>
      <c r="G3247" s="54">
        <f t="shared" si="386"/>
        <v>17688</v>
      </c>
      <c r="H3247" s="25" t="s">
        <v>753</v>
      </c>
      <c r="I3247" s="25" t="s">
        <v>4153</v>
      </c>
      <c r="J3247" s="25">
        <v>1</v>
      </c>
      <c r="K3247" s="25">
        <v>1</v>
      </c>
      <c r="L3247" s="25">
        <f t="shared" si="387"/>
        <v>0</v>
      </c>
      <c r="M3247" s="25"/>
      <c r="N3247" s="45">
        <v>45938</v>
      </c>
      <c r="O3247" s="54"/>
      <c r="P3247" s="25" t="s">
        <v>31</v>
      </c>
      <c r="Q3247" s="25" t="s">
        <v>637</v>
      </c>
      <c r="R3247" s="25" t="s">
        <v>638</v>
      </c>
      <c r="S3247" s="3">
        <v>-20</v>
      </c>
      <c r="T3247" s="55"/>
      <c r="U3247" s="25" t="s">
        <v>3601</v>
      </c>
      <c r="V3247" s="25" t="str">
        <f>VLOOKUP(P3247,'Customer List'!B:C,2,)</f>
        <v>Delhi</v>
      </c>
      <c r="W3247" s="56"/>
      <c r="X3247" s="45"/>
      <c r="Y3247" s="25" t="str">
        <f t="shared" si="388"/>
        <v/>
      </c>
      <c r="Z3247" s="25" t="str">
        <f t="shared" si="389"/>
        <v>Wednesday</v>
      </c>
      <c r="AA3247" s="25" t="str">
        <f t="shared" si="390"/>
        <v/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hidden="1" x14ac:dyDescent="0.25">
      <c r="A3248" s="25">
        <f t="shared" si="384"/>
        <v>3247</v>
      </c>
      <c r="B3248" s="25" t="s">
        <v>4756</v>
      </c>
      <c r="C3248" s="45">
        <v>45926</v>
      </c>
      <c r="D3248" s="45">
        <v>45937</v>
      </c>
      <c r="E3248" s="8">
        <v>201</v>
      </c>
      <c r="F3248" s="8">
        <f t="shared" si="385"/>
        <v>17688</v>
      </c>
      <c r="G3248" s="54">
        <f t="shared" si="386"/>
        <v>17688</v>
      </c>
      <c r="H3248" s="25" t="s">
        <v>4519</v>
      </c>
      <c r="I3248" s="25" t="s">
        <v>4520</v>
      </c>
      <c r="J3248" s="25">
        <v>1</v>
      </c>
      <c r="K3248" s="25">
        <v>1</v>
      </c>
      <c r="L3248" s="25">
        <f t="shared" si="387"/>
        <v>0</v>
      </c>
      <c r="M3248" s="25"/>
      <c r="N3248" s="45">
        <v>45938</v>
      </c>
      <c r="O3248" s="54"/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3601</v>
      </c>
      <c r="V3248" s="25" t="str">
        <f>VLOOKUP(P3248,'Customer List'!B:C,2,)</f>
        <v>Delhi</v>
      </c>
      <c r="W3248" s="56"/>
      <c r="X3248" s="45"/>
      <c r="Y3248" s="25" t="str">
        <f t="shared" si="388"/>
        <v/>
      </c>
      <c r="Z3248" s="25" t="str">
        <f t="shared" si="389"/>
        <v>Wednesday</v>
      </c>
      <c r="AA3248" s="25" t="str">
        <f t="shared" si="390"/>
        <v/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hidden="1" x14ac:dyDescent="0.25">
      <c r="A3249" s="25">
        <f t="shared" si="384"/>
        <v>3248</v>
      </c>
      <c r="B3249" s="25" t="s">
        <v>4756</v>
      </c>
      <c r="C3249" s="45">
        <v>45926</v>
      </c>
      <c r="D3249" s="45">
        <v>45937</v>
      </c>
      <c r="E3249" s="8">
        <v>201</v>
      </c>
      <c r="F3249" s="8">
        <f t="shared" si="385"/>
        <v>17688</v>
      </c>
      <c r="G3249" s="54">
        <f t="shared" si="386"/>
        <v>17688</v>
      </c>
      <c r="H3249" s="25" t="s">
        <v>4521</v>
      </c>
      <c r="I3249" s="25" t="s">
        <v>4522</v>
      </c>
      <c r="J3249" s="25">
        <v>1</v>
      </c>
      <c r="K3249" s="25">
        <v>1</v>
      </c>
      <c r="L3249" s="25">
        <f t="shared" si="387"/>
        <v>0</v>
      </c>
      <c r="M3249" s="25"/>
      <c r="N3249" s="45">
        <v>45938</v>
      </c>
      <c r="O3249" s="54"/>
      <c r="P3249" s="25" t="s">
        <v>31</v>
      </c>
      <c r="Q3249" s="25" t="s">
        <v>637</v>
      </c>
      <c r="R3249" s="25" t="s">
        <v>638</v>
      </c>
      <c r="S3249" s="3">
        <v>-20</v>
      </c>
      <c r="T3249" s="55"/>
      <c r="U3249" s="25" t="s">
        <v>3601</v>
      </c>
      <c r="V3249" s="25" t="str">
        <f>VLOOKUP(P3249,'Customer List'!B:C,2,)</f>
        <v>Delhi</v>
      </c>
      <c r="W3249" s="56"/>
      <c r="X3249" s="45"/>
      <c r="Y3249" s="25" t="str">
        <f t="shared" si="388"/>
        <v/>
      </c>
      <c r="Z3249" s="25" t="str">
        <f t="shared" si="389"/>
        <v>Wednesday</v>
      </c>
      <c r="AA3249" s="25" t="str">
        <f t="shared" si="390"/>
        <v/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hidden="1" x14ac:dyDescent="0.25">
      <c r="A3250" s="25">
        <f t="shared" si="384"/>
        <v>3249</v>
      </c>
      <c r="B3250" s="25" t="s">
        <v>4756</v>
      </c>
      <c r="C3250" s="45">
        <v>45926</v>
      </c>
      <c r="D3250" s="45">
        <v>45937</v>
      </c>
      <c r="E3250" s="8">
        <v>201</v>
      </c>
      <c r="F3250" s="8">
        <f t="shared" si="385"/>
        <v>17688</v>
      </c>
      <c r="G3250" s="54">
        <f t="shared" si="386"/>
        <v>17688</v>
      </c>
      <c r="H3250" s="25" t="s">
        <v>4523</v>
      </c>
      <c r="I3250" s="25" t="s">
        <v>4524</v>
      </c>
      <c r="J3250" s="25">
        <v>1</v>
      </c>
      <c r="K3250" s="25">
        <v>1</v>
      </c>
      <c r="L3250" s="25">
        <f t="shared" si="387"/>
        <v>0</v>
      </c>
      <c r="M3250" s="25"/>
      <c r="N3250" s="45">
        <v>45938</v>
      </c>
      <c r="O3250" s="54"/>
      <c r="P3250" s="25" t="s">
        <v>31</v>
      </c>
      <c r="Q3250" s="25" t="s">
        <v>637</v>
      </c>
      <c r="R3250" s="25" t="s">
        <v>638</v>
      </c>
      <c r="S3250" s="3">
        <v>-20</v>
      </c>
      <c r="T3250" s="55"/>
      <c r="U3250" s="25" t="s">
        <v>3601</v>
      </c>
      <c r="V3250" s="25" t="str">
        <f>VLOOKUP(P3250,'Customer List'!B:C,2,)</f>
        <v>Delhi</v>
      </c>
      <c r="W3250" s="56"/>
      <c r="X3250" s="45"/>
      <c r="Y3250" s="25" t="str">
        <f t="shared" si="388"/>
        <v/>
      </c>
      <c r="Z3250" s="25" t="str">
        <f t="shared" si="389"/>
        <v>Wednesday</v>
      </c>
      <c r="AA3250" s="25" t="str">
        <f t="shared" si="390"/>
        <v/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hidden="1" x14ac:dyDescent="0.25">
      <c r="A3251" s="25">
        <f t="shared" si="384"/>
        <v>3250</v>
      </c>
      <c r="B3251" s="25" t="s">
        <v>4756</v>
      </c>
      <c r="C3251" s="45">
        <v>45926</v>
      </c>
      <c r="D3251" s="45">
        <v>45937</v>
      </c>
      <c r="E3251" s="8">
        <v>188</v>
      </c>
      <c r="F3251" s="8">
        <f t="shared" si="385"/>
        <v>16544</v>
      </c>
      <c r="G3251" s="54">
        <f t="shared" si="386"/>
        <v>82720</v>
      </c>
      <c r="H3251" s="25" t="s">
        <v>373</v>
      </c>
      <c r="I3251" s="25" t="s">
        <v>4149</v>
      </c>
      <c r="J3251" s="25">
        <v>5</v>
      </c>
      <c r="K3251" s="25"/>
      <c r="L3251" s="25">
        <f t="shared" si="387"/>
        <v>5</v>
      </c>
      <c r="M3251" s="25"/>
      <c r="N3251" s="45"/>
      <c r="O3251" s="54"/>
      <c r="P3251" s="25" t="s">
        <v>1149</v>
      </c>
      <c r="Q3251" s="25"/>
      <c r="R3251" s="25"/>
      <c r="S3251" s="3">
        <v>-20</v>
      </c>
      <c r="T3251" s="55"/>
      <c r="U3251" s="25" t="s">
        <v>3601</v>
      </c>
      <c r="V3251" s="25" t="str">
        <f>VLOOKUP(P3251,'Customer List'!B:C,2,)</f>
        <v>STOCK</v>
      </c>
      <c r="W3251" s="56"/>
      <c r="X3251" s="45"/>
      <c r="Y3251" s="25" t="str">
        <f t="shared" si="388"/>
        <v/>
      </c>
      <c r="Z3251" s="25" t="str">
        <f t="shared" si="389"/>
        <v/>
      </c>
      <c r="AA3251" s="25" t="str">
        <f t="shared" si="390"/>
        <v/>
      </c>
      <c r="AB3251" s="25" t="str">
        <f>VLOOKUP(U3251,'Currency Sheet'!A:C,3,)</f>
        <v>DOLLAR</v>
      </c>
      <c r="AC3251" s="67" t="str">
        <f>VLOOKUP(P3251,'Customer List'!B:D,3,)</f>
        <v>STOCK</v>
      </c>
    </row>
    <row r="3252" spans="1:29" hidden="1" x14ac:dyDescent="0.25">
      <c r="A3252" s="25">
        <f t="shared" si="384"/>
        <v>3251</v>
      </c>
      <c r="B3252" s="25" t="s">
        <v>4756</v>
      </c>
      <c r="C3252" s="45">
        <v>45926</v>
      </c>
      <c r="D3252" s="45">
        <v>45937</v>
      </c>
      <c r="E3252" s="8">
        <v>201</v>
      </c>
      <c r="F3252" s="8">
        <f t="shared" si="385"/>
        <v>17688</v>
      </c>
      <c r="G3252" s="54">
        <f t="shared" si="386"/>
        <v>17688</v>
      </c>
      <c r="H3252" s="25" t="s">
        <v>4525</v>
      </c>
      <c r="I3252" s="25" t="s">
        <v>4526</v>
      </c>
      <c r="J3252" s="25">
        <v>1</v>
      </c>
      <c r="K3252" s="25">
        <v>1</v>
      </c>
      <c r="L3252" s="25">
        <f t="shared" si="387"/>
        <v>0</v>
      </c>
      <c r="M3252" s="25"/>
      <c r="N3252" s="45">
        <v>45938</v>
      </c>
      <c r="O3252" s="54"/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3601</v>
      </c>
      <c r="V3252" s="25" t="str">
        <f>VLOOKUP(P3252,'Customer List'!B:C,2,)</f>
        <v>Delhi</v>
      </c>
      <c r="W3252" s="56"/>
      <c r="X3252" s="45"/>
      <c r="Y3252" s="25" t="str">
        <f t="shared" si="388"/>
        <v/>
      </c>
      <c r="Z3252" s="25" t="str">
        <f t="shared" si="389"/>
        <v>Wednesday</v>
      </c>
      <c r="AA3252" s="25" t="str">
        <f t="shared" si="390"/>
        <v/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hidden="1" x14ac:dyDescent="0.25">
      <c r="A3253" s="25">
        <f t="shared" si="384"/>
        <v>3252</v>
      </c>
      <c r="B3253" s="25" t="s">
        <v>4756</v>
      </c>
      <c r="C3253" s="45">
        <v>45926</v>
      </c>
      <c r="D3253" s="45">
        <v>45937</v>
      </c>
      <c r="E3253" s="8">
        <v>374</v>
      </c>
      <c r="F3253" s="8">
        <f t="shared" si="385"/>
        <v>32912</v>
      </c>
      <c r="G3253" s="54">
        <f t="shared" si="386"/>
        <v>32912</v>
      </c>
      <c r="H3253" s="25" t="s">
        <v>4527</v>
      </c>
      <c r="I3253" s="25" t="s">
        <v>4528</v>
      </c>
      <c r="J3253" s="25">
        <v>1</v>
      </c>
      <c r="K3253" s="25">
        <v>1</v>
      </c>
      <c r="L3253" s="25">
        <f t="shared" si="387"/>
        <v>0</v>
      </c>
      <c r="M3253" s="25"/>
      <c r="N3253" s="45">
        <v>45938</v>
      </c>
      <c r="O3253" s="54"/>
      <c r="P3253" s="25" t="s">
        <v>31</v>
      </c>
      <c r="Q3253" s="25" t="s">
        <v>637</v>
      </c>
      <c r="R3253" s="25" t="s">
        <v>638</v>
      </c>
      <c r="S3253" s="3">
        <v>-20</v>
      </c>
      <c r="T3253" s="55"/>
      <c r="U3253" s="25" t="s">
        <v>3601</v>
      </c>
      <c r="V3253" s="25" t="str">
        <f>VLOOKUP(P3253,'Customer List'!B:C,2,)</f>
        <v>Delhi</v>
      </c>
      <c r="W3253" s="56"/>
      <c r="X3253" s="45"/>
      <c r="Y3253" s="25" t="str">
        <f t="shared" si="388"/>
        <v/>
      </c>
      <c r="Z3253" s="25" t="str">
        <f t="shared" si="389"/>
        <v>Wednesday</v>
      </c>
      <c r="AA3253" s="25" t="str">
        <f t="shared" si="390"/>
        <v/>
      </c>
      <c r="AB3253" s="25" t="str">
        <f>VLOOKUP(U3253,'Currency Sheet'!A:C,3,)</f>
        <v>DOLLAR</v>
      </c>
      <c r="AC3253" s="67" t="str">
        <f>VLOOKUP(P3253,'Customer List'!B:D,3,)</f>
        <v>Local</v>
      </c>
    </row>
    <row r="3254" spans="1:29" hidden="1" x14ac:dyDescent="0.25">
      <c r="A3254" s="25">
        <f t="shared" si="384"/>
        <v>3253</v>
      </c>
      <c r="B3254" s="25" t="s">
        <v>4756</v>
      </c>
      <c r="C3254" s="45">
        <v>45926</v>
      </c>
      <c r="D3254" s="45">
        <v>45937</v>
      </c>
      <c r="E3254" s="8">
        <v>374</v>
      </c>
      <c r="F3254" s="8">
        <f t="shared" si="385"/>
        <v>32912</v>
      </c>
      <c r="G3254" s="54">
        <f t="shared" si="386"/>
        <v>32912</v>
      </c>
      <c r="H3254" s="25" t="s">
        <v>4529</v>
      </c>
      <c r="I3254" s="25" t="s">
        <v>4530</v>
      </c>
      <c r="J3254" s="25">
        <v>1</v>
      </c>
      <c r="K3254" s="25">
        <v>1</v>
      </c>
      <c r="L3254" s="25">
        <f t="shared" si="387"/>
        <v>0</v>
      </c>
      <c r="M3254" s="25"/>
      <c r="N3254" s="45">
        <v>45938</v>
      </c>
      <c r="O3254" s="54"/>
      <c r="P3254" s="25" t="s">
        <v>31</v>
      </c>
      <c r="Q3254" s="25" t="s">
        <v>637</v>
      </c>
      <c r="R3254" s="25" t="s">
        <v>638</v>
      </c>
      <c r="S3254" s="3">
        <v>-20</v>
      </c>
      <c r="T3254" s="55"/>
      <c r="U3254" s="25" t="s">
        <v>3601</v>
      </c>
      <c r="V3254" s="25" t="str">
        <f>VLOOKUP(P3254,'Customer List'!B:C,2,)</f>
        <v>Delhi</v>
      </c>
      <c r="W3254" s="56"/>
      <c r="X3254" s="45"/>
      <c r="Y3254" s="25" t="str">
        <f t="shared" si="388"/>
        <v/>
      </c>
      <c r="Z3254" s="25" t="str">
        <f t="shared" si="389"/>
        <v>Wednesday</v>
      </c>
      <c r="AA3254" s="25" t="str">
        <f t="shared" si="390"/>
        <v/>
      </c>
      <c r="AB3254" s="25" t="str">
        <f>VLOOKUP(U3254,'Currency Sheet'!A:C,3,)</f>
        <v>DOLLAR</v>
      </c>
      <c r="AC3254" s="67" t="str">
        <f>VLOOKUP(P3254,'Customer List'!B:D,3,)</f>
        <v>Local</v>
      </c>
    </row>
    <row r="3255" spans="1:29" hidden="1" x14ac:dyDescent="0.25">
      <c r="A3255" s="25">
        <f t="shared" si="384"/>
        <v>3254</v>
      </c>
      <c r="B3255" s="25" t="s">
        <v>4756</v>
      </c>
      <c r="C3255" s="45">
        <v>45926</v>
      </c>
      <c r="D3255" s="45">
        <v>45937</v>
      </c>
      <c r="E3255" s="8">
        <v>201</v>
      </c>
      <c r="F3255" s="8">
        <f t="shared" si="385"/>
        <v>17688</v>
      </c>
      <c r="G3255" s="54">
        <f t="shared" si="386"/>
        <v>17688</v>
      </c>
      <c r="H3255" s="25" t="s">
        <v>4531</v>
      </c>
      <c r="I3255" s="25" t="s">
        <v>4532</v>
      </c>
      <c r="J3255" s="25">
        <v>1</v>
      </c>
      <c r="K3255" s="25">
        <v>1</v>
      </c>
      <c r="L3255" s="25">
        <f t="shared" si="387"/>
        <v>0</v>
      </c>
      <c r="M3255" s="25"/>
      <c r="N3255" s="45">
        <v>45938</v>
      </c>
      <c r="O3255" s="54"/>
      <c r="P3255" s="25" t="s">
        <v>4456</v>
      </c>
      <c r="Q3255" s="25" t="s">
        <v>1131</v>
      </c>
      <c r="R3255" s="25" t="s">
        <v>1131</v>
      </c>
      <c r="S3255" s="3">
        <v>-20</v>
      </c>
      <c r="T3255" s="55"/>
      <c r="U3255" s="25" t="s">
        <v>3601</v>
      </c>
      <c r="V3255" s="25" t="str">
        <f>VLOOKUP(P3255,'Customer List'!B:C,2,)</f>
        <v>Noida</v>
      </c>
      <c r="W3255" s="56"/>
      <c r="X3255" s="45"/>
      <c r="Y3255" s="25" t="str">
        <f t="shared" si="388"/>
        <v/>
      </c>
      <c r="Z3255" s="25" t="str">
        <f t="shared" si="389"/>
        <v>Wednesday</v>
      </c>
      <c r="AA3255" s="25" t="str">
        <f t="shared" si="390"/>
        <v/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hidden="1" x14ac:dyDescent="0.25">
      <c r="A3256" s="25">
        <f t="shared" si="384"/>
        <v>3255</v>
      </c>
      <c r="B3256" s="25" t="s">
        <v>4775</v>
      </c>
      <c r="C3256" s="45">
        <v>45933</v>
      </c>
      <c r="D3256" s="45">
        <v>45937</v>
      </c>
      <c r="E3256" s="8">
        <v>1037.5</v>
      </c>
      <c r="F3256" s="8">
        <f t="shared" si="385"/>
        <v>91300</v>
      </c>
      <c r="G3256" s="54">
        <f t="shared" si="386"/>
        <v>182600</v>
      </c>
      <c r="H3256" s="25" t="s">
        <v>4765</v>
      </c>
      <c r="I3256" s="25" t="s">
        <v>4766</v>
      </c>
      <c r="J3256" s="25">
        <v>2</v>
      </c>
      <c r="K3256" s="25">
        <v>2</v>
      </c>
      <c r="L3256" s="25">
        <f t="shared" si="387"/>
        <v>0</v>
      </c>
      <c r="M3256" s="25"/>
      <c r="N3256" s="45">
        <v>45937</v>
      </c>
      <c r="O3256" s="54"/>
      <c r="P3256" s="25" t="s">
        <v>2490</v>
      </c>
      <c r="Q3256" s="25">
        <v>58156584054</v>
      </c>
      <c r="R3256" s="25"/>
      <c r="S3256" s="3">
        <v>-80</v>
      </c>
      <c r="T3256" s="55"/>
      <c r="U3256" s="25" t="s">
        <v>493</v>
      </c>
      <c r="V3256" s="25" t="str">
        <f>VLOOKUP(P3256,'Customer List'!B:C,2,)</f>
        <v>Kolkata</v>
      </c>
      <c r="W3256" s="56"/>
      <c r="X3256" s="45"/>
      <c r="Y3256" s="25" t="str">
        <f t="shared" si="388"/>
        <v/>
      </c>
      <c r="Z3256" s="25" t="str">
        <f t="shared" si="389"/>
        <v>Tuesday</v>
      </c>
      <c r="AA3256" s="25" t="str">
        <f t="shared" si="390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hidden="1" x14ac:dyDescent="0.25">
      <c r="A3257" s="25">
        <f t="shared" si="384"/>
        <v>3256</v>
      </c>
      <c r="B3257" s="25" t="s">
        <v>4756</v>
      </c>
      <c r="C3257" s="45">
        <v>45926</v>
      </c>
      <c r="D3257" s="45">
        <v>45937</v>
      </c>
      <c r="E3257" s="8">
        <v>374</v>
      </c>
      <c r="F3257" s="8">
        <f t="shared" si="385"/>
        <v>32912</v>
      </c>
      <c r="G3257" s="54">
        <f t="shared" si="386"/>
        <v>32912</v>
      </c>
      <c r="H3257" s="25" t="s">
        <v>4534</v>
      </c>
      <c r="I3257" s="25" t="s">
        <v>4535</v>
      </c>
      <c r="J3257" s="25">
        <v>1</v>
      </c>
      <c r="K3257" s="25"/>
      <c r="L3257" s="25">
        <f t="shared" si="387"/>
        <v>1</v>
      </c>
      <c r="M3257" s="25"/>
      <c r="N3257" s="45"/>
      <c r="O3257" s="54"/>
      <c r="P3257" s="25" t="s">
        <v>634</v>
      </c>
      <c r="Q3257" s="25"/>
      <c r="R3257" s="25"/>
      <c r="S3257" s="3">
        <v>-20</v>
      </c>
      <c r="T3257" s="55"/>
      <c r="U3257" s="25" t="s">
        <v>3601</v>
      </c>
      <c r="V3257" s="25" t="str">
        <f>VLOOKUP(P3257,'Customer List'!B:C,2,)</f>
        <v>Manesar</v>
      </c>
      <c r="W3257" s="56"/>
      <c r="X3257" s="45"/>
      <c r="Y3257" s="25" t="str">
        <f t="shared" si="388"/>
        <v/>
      </c>
      <c r="Z3257" s="25" t="str">
        <f t="shared" si="389"/>
        <v/>
      </c>
      <c r="AA3257" s="25" t="str">
        <f t="shared" si="390"/>
        <v/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hidden="1" x14ac:dyDescent="0.25">
      <c r="A3258" s="25">
        <f t="shared" si="384"/>
        <v>3257</v>
      </c>
      <c r="B3258" s="25" t="s">
        <v>4756</v>
      </c>
      <c r="C3258" s="45">
        <v>45926</v>
      </c>
      <c r="D3258" s="45">
        <v>45937</v>
      </c>
      <c r="E3258" s="8">
        <v>372</v>
      </c>
      <c r="F3258" s="8">
        <f t="shared" si="385"/>
        <v>32736</v>
      </c>
      <c r="G3258" s="54">
        <f t="shared" si="386"/>
        <v>32736</v>
      </c>
      <c r="H3258" s="25" t="s">
        <v>4536</v>
      </c>
      <c r="I3258" s="25" t="s">
        <v>4537</v>
      </c>
      <c r="J3258" s="25">
        <v>1</v>
      </c>
      <c r="K3258" s="25">
        <v>1</v>
      </c>
      <c r="L3258" s="25">
        <f t="shared" si="387"/>
        <v>0</v>
      </c>
      <c r="M3258" s="25"/>
      <c r="N3258" s="45">
        <v>45937</v>
      </c>
      <c r="O3258" s="54"/>
      <c r="P3258" s="25" t="s">
        <v>169</v>
      </c>
      <c r="Q3258" s="25">
        <v>58156579261</v>
      </c>
      <c r="R3258" s="25"/>
      <c r="S3258" s="3">
        <v>-20</v>
      </c>
      <c r="T3258" s="55"/>
      <c r="U3258" s="25" t="s">
        <v>3601</v>
      </c>
      <c r="V3258" s="25" t="str">
        <f>VLOOKUP(P3258,'Customer List'!B:C,2,)</f>
        <v>Bhopal</v>
      </c>
      <c r="W3258" s="56" t="s">
        <v>3750</v>
      </c>
      <c r="X3258" s="45"/>
      <c r="Y3258" s="25" t="str">
        <f t="shared" si="388"/>
        <v/>
      </c>
      <c r="Z3258" s="25" t="str">
        <f t="shared" si="389"/>
        <v>Tuesday</v>
      </c>
      <c r="AA3258" s="25" t="str">
        <f t="shared" si="390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hidden="1" x14ac:dyDescent="0.25">
      <c r="A3259" s="25">
        <f t="shared" si="384"/>
        <v>3258</v>
      </c>
      <c r="B3259" s="25" t="s">
        <v>4756</v>
      </c>
      <c r="C3259" s="45">
        <v>45926</v>
      </c>
      <c r="D3259" s="45">
        <v>45937</v>
      </c>
      <c r="E3259" s="8">
        <v>173</v>
      </c>
      <c r="F3259" s="8">
        <f t="shared" si="385"/>
        <v>15224</v>
      </c>
      <c r="G3259" s="54">
        <f t="shared" si="386"/>
        <v>15224</v>
      </c>
      <c r="H3259" s="25" t="s">
        <v>4538</v>
      </c>
      <c r="I3259" s="25" t="s">
        <v>4539</v>
      </c>
      <c r="J3259" s="25">
        <v>1</v>
      </c>
      <c r="K3259" s="25">
        <v>1</v>
      </c>
      <c r="L3259" s="25">
        <f t="shared" si="387"/>
        <v>0</v>
      </c>
      <c r="M3259" s="25"/>
      <c r="N3259" s="45">
        <v>45937</v>
      </c>
      <c r="O3259" s="54"/>
      <c r="P3259" s="25" t="s">
        <v>618</v>
      </c>
      <c r="Q3259" s="25">
        <v>58156578664</v>
      </c>
      <c r="R3259" s="25"/>
      <c r="S3259" s="3">
        <v>-20</v>
      </c>
      <c r="T3259" s="55"/>
      <c r="U3259" s="25" t="s">
        <v>3601</v>
      </c>
      <c r="V3259" s="25" t="str">
        <f>VLOOKUP(P3259,'Customer List'!B:C,2,)</f>
        <v>Bhuvneshwar</v>
      </c>
      <c r="W3259" s="56" t="s">
        <v>4685</v>
      </c>
      <c r="X3259" s="45"/>
      <c r="Y3259" s="25" t="str">
        <f t="shared" si="388"/>
        <v/>
      </c>
      <c r="Z3259" s="25" t="str">
        <f t="shared" si="389"/>
        <v>Tuesday</v>
      </c>
      <c r="AA3259" s="25" t="str">
        <f t="shared" si="390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hidden="1" x14ac:dyDescent="0.25">
      <c r="A3260" s="25">
        <f t="shared" si="384"/>
        <v>3259</v>
      </c>
      <c r="B3260" s="25" t="s">
        <v>4756</v>
      </c>
      <c r="C3260" s="45">
        <v>45926</v>
      </c>
      <c r="D3260" s="45">
        <v>45937</v>
      </c>
      <c r="E3260" s="8">
        <v>173</v>
      </c>
      <c r="F3260" s="8">
        <f t="shared" si="385"/>
        <v>15224</v>
      </c>
      <c r="G3260" s="54">
        <f t="shared" si="386"/>
        <v>15224</v>
      </c>
      <c r="H3260" s="25" t="s">
        <v>4540</v>
      </c>
      <c r="I3260" s="25" t="s">
        <v>4541</v>
      </c>
      <c r="J3260" s="25">
        <v>1</v>
      </c>
      <c r="K3260" s="25">
        <v>1</v>
      </c>
      <c r="L3260" s="25">
        <f t="shared" si="387"/>
        <v>0</v>
      </c>
      <c r="M3260" s="25"/>
      <c r="N3260" s="45">
        <v>45937</v>
      </c>
      <c r="O3260" s="54"/>
      <c r="P3260" s="25" t="s">
        <v>618</v>
      </c>
      <c r="Q3260" s="25">
        <v>58156578664</v>
      </c>
      <c r="R3260" s="25"/>
      <c r="S3260" s="3">
        <v>-20</v>
      </c>
      <c r="T3260" s="55"/>
      <c r="U3260" s="25" t="s">
        <v>3601</v>
      </c>
      <c r="V3260" s="25" t="str">
        <f>VLOOKUP(P3260,'Customer List'!B:C,2,)</f>
        <v>Bhuvneshwar</v>
      </c>
      <c r="W3260" s="56" t="s">
        <v>4685</v>
      </c>
      <c r="X3260" s="45"/>
      <c r="Y3260" s="25" t="str">
        <f t="shared" si="388"/>
        <v/>
      </c>
      <c r="Z3260" s="25" t="str">
        <f t="shared" si="389"/>
        <v>Tuesday</v>
      </c>
      <c r="AA3260" s="25" t="str">
        <f t="shared" si="390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hidden="1" x14ac:dyDescent="0.25">
      <c r="A3261" s="25">
        <f t="shared" si="384"/>
        <v>3260</v>
      </c>
      <c r="B3261" s="25" t="s">
        <v>4756</v>
      </c>
      <c r="C3261" s="45">
        <v>45926</v>
      </c>
      <c r="D3261" s="45">
        <v>45937</v>
      </c>
      <c r="E3261" s="8">
        <v>282</v>
      </c>
      <c r="F3261" s="8">
        <f t="shared" si="385"/>
        <v>24816</v>
      </c>
      <c r="G3261" s="54">
        <f t="shared" si="386"/>
        <v>24816</v>
      </c>
      <c r="H3261" s="25" t="s">
        <v>4542</v>
      </c>
      <c r="I3261" s="25" t="s">
        <v>4543</v>
      </c>
      <c r="J3261" s="25">
        <v>1</v>
      </c>
      <c r="K3261" s="25">
        <v>1</v>
      </c>
      <c r="L3261" s="25">
        <f t="shared" si="387"/>
        <v>0</v>
      </c>
      <c r="M3261" s="25"/>
      <c r="N3261" s="45">
        <v>45938</v>
      </c>
      <c r="O3261" s="54"/>
      <c r="P3261" s="25" t="s">
        <v>31</v>
      </c>
      <c r="Q3261" s="25" t="s">
        <v>637</v>
      </c>
      <c r="R3261" s="25" t="s">
        <v>638</v>
      </c>
      <c r="S3261" s="3">
        <v>-20</v>
      </c>
      <c r="T3261" s="55"/>
      <c r="U3261" s="25" t="s">
        <v>3601</v>
      </c>
      <c r="V3261" s="25" t="str">
        <f>VLOOKUP(P3261,'Customer List'!B:C,2,)</f>
        <v>Delhi</v>
      </c>
      <c r="W3261" s="56"/>
      <c r="X3261" s="45"/>
      <c r="Y3261" s="25" t="str">
        <f t="shared" si="388"/>
        <v/>
      </c>
      <c r="Z3261" s="25" t="str">
        <f t="shared" si="389"/>
        <v>Wednesday</v>
      </c>
      <c r="AA3261" s="25" t="str">
        <f t="shared" si="390"/>
        <v/>
      </c>
      <c r="AB3261" s="25" t="str">
        <f>VLOOKUP(U3261,'Currency Sheet'!A:C,3,)</f>
        <v>DOLLAR</v>
      </c>
      <c r="AC3261" s="67" t="str">
        <f>VLOOKUP(P3261,'Customer List'!B:D,3,)</f>
        <v>Local</v>
      </c>
    </row>
    <row r="3262" spans="1:29" hidden="1" x14ac:dyDescent="0.25">
      <c r="A3262" s="25">
        <f t="shared" si="384"/>
        <v>3261</v>
      </c>
      <c r="B3262" s="25" t="s">
        <v>4756</v>
      </c>
      <c r="C3262" s="45">
        <v>45926</v>
      </c>
      <c r="D3262" s="45">
        <v>45937</v>
      </c>
      <c r="E3262" s="8">
        <v>361</v>
      </c>
      <c r="F3262" s="8">
        <f t="shared" si="385"/>
        <v>31768</v>
      </c>
      <c r="G3262" s="54">
        <f t="shared" si="386"/>
        <v>31768</v>
      </c>
      <c r="H3262" s="25" t="s">
        <v>4544</v>
      </c>
      <c r="I3262" s="25" t="s">
        <v>4545</v>
      </c>
      <c r="J3262" s="25">
        <v>1</v>
      </c>
      <c r="K3262" s="25">
        <v>1</v>
      </c>
      <c r="L3262" s="25">
        <f t="shared" si="387"/>
        <v>0</v>
      </c>
      <c r="M3262" s="25"/>
      <c r="N3262" s="45">
        <v>45937</v>
      </c>
      <c r="O3262" s="54"/>
      <c r="P3262" s="25" t="s">
        <v>296</v>
      </c>
      <c r="Q3262" s="25">
        <v>58156572773</v>
      </c>
      <c r="R3262" s="25"/>
      <c r="S3262" s="3">
        <v>-20</v>
      </c>
      <c r="T3262" s="55"/>
      <c r="U3262" s="25" t="s">
        <v>3601</v>
      </c>
      <c r="V3262" s="25" t="str">
        <f>VLOOKUP(P3262,'Customer List'!B:C,2,)</f>
        <v>Kerala</v>
      </c>
      <c r="W3262" s="56" t="s">
        <v>3750</v>
      </c>
      <c r="X3262" s="45"/>
      <c r="Y3262" s="25" t="str">
        <f t="shared" si="388"/>
        <v/>
      </c>
      <c r="Z3262" s="25" t="str">
        <f t="shared" si="389"/>
        <v>Tuesday</v>
      </c>
      <c r="AA3262" s="25" t="str">
        <f t="shared" si="390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hidden="1" x14ac:dyDescent="0.25">
      <c r="A3263" s="25">
        <f t="shared" si="384"/>
        <v>3262</v>
      </c>
      <c r="B3263" s="25" t="s">
        <v>4756</v>
      </c>
      <c r="C3263" s="45">
        <v>45926</v>
      </c>
      <c r="D3263" s="45">
        <v>45937</v>
      </c>
      <c r="E3263" s="8">
        <v>69</v>
      </c>
      <c r="F3263" s="8">
        <f t="shared" si="385"/>
        <v>6072</v>
      </c>
      <c r="G3263" s="54">
        <f t="shared" si="386"/>
        <v>18216</v>
      </c>
      <c r="H3263" s="25" t="s">
        <v>356</v>
      </c>
      <c r="I3263" s="25" t="s">
        <v>4150</v>
      </c>
      <c r="J3263" s="25">
        <v>3</v>
      </c>
      <c r="K3263" s="25"/>
      <c r="L3263" s="25">
        <f t="shared" si="387"/>
        <v>3</v>
      </c>
      <c r="M3263" s="25"/>
      <c r="N3263" s="45"/>
      <c r="O3263" s="54"/>
      <c r="P3263" s="25" t="s">
        <v>1149</v>
      </c>
      <c r="Q3263" s="25"/>
      <c r="R3263" s="25"/>
      <c r="S3263" s="3">
        <v>4</v>
      </c>
      <c r="T3263" s="55"/>
      <c r="U3263" s="25" t="s">
        <v>3601</v>
      </c>
      <c r="V3263" s="25" t="str">
        <f>VLOOKUP(P3263,'Customer List'!B:C,2,)</f>
        <v>STOCK</v>
      </c>
      <c r="W3263" s="56"/>
      <c r="X3263" s="45"/>
      <c r="Y3263" s="25" t="str">
        <f t="shared" si="388"/>
        <v/>
      </c>
      <c r="Z3263" s="25" t="str">
        <f t="shared" si="389"/>
        <v/>
      </c>
      <c r="AA3263" s="25" t="str">
        <f t="shared" si="390"/>
        <v/>
      </c>
      <c r="AB3263" s="25" t="str">
        <f>VLOOKUP(U3263,'Currency Sheet'!A:C,3,)</f>
        <v>DOLLAR</v>
      </c>
      <c r="AC3263" s="67" t="str">
        <f>VLOOKUP(P3263,'Customer List'!B:D,3,)</f>
        <v>STOCK</v>
      </c>
    </row>
    <row r="3264" spans="1:29" hidden="1" x14ac:dyDescent="0.25">
      <c r="A3264" s="25">
        <f t="shared" si="384"/>
        <v>3263</v>
      </c>
      <c r="B3264" s="25" t="s">
        <v>4756</v>
      </c>
      <c r="C3264" s="45">
        <v>45926</v>
      </c>
      <c r="D3264" s="45">
        <v>45937</v>
      </c>
      <c r="E3264" s="8">
        <v>237</v>
      </c>
      <c r="F3264" s="8">
        <f t="shared" si="385"/>
        <v>20856</v>
      </c>
      <c r="G3264" s="54">
        <f t="shared" si="386"/>
        <v>62568</v>
      </c>
      <c r="H3264" s="25" t="s">
        <v>322</v>
      </c>
      <c r="I3264" s="25" t="s">
        <v>4158</v>
      </c>
      <c r="J3264" s="25">
        <v>3</v>
      </c>
      <c r="K3264" s="25"/>
      <c r="L3264" s="25">
        <f t="shared" si="387"/>
        <v>3</v>
      </c>
      <c r="M3264" s="25"/>
      <c r="N3264" s="45"/>
      <c r="O3264" s="54"/>
      <c r="P3264" s="25" t="s">
        <v>1149</v>
      </c>
      <c r="Q3264" s="25"/>
      <c r="R3264" s="25"/>
      <c r="S3264" s="3">
        <v>4</v>
      </c>
      <c r="T3264" s="55"/>
      <c r="U3264" s="25" t="s">
        <v>3601</v>
      </c>
      <c r="V3264" s="25" t="str">
        <f>VLOOKUP(P3264,'Customer List'!B:C,2,)</f>
        <v>STOCK</v>
      </c>
      <c r="W3264" s="56"/>
      <c r="X3264" s="45"/>
      <c r="Y3264" s="25" t="str">
        <f t="shared" si="388"/>
        <v/>
      </c>
      <c r="Z3264" s="25" t="str">
        <f t="shared" si="389"/>
        <v/>
      </c>
      <c r="AA3264" s="25" t="str">
        <f t="shared" si="390"/>
        <v/>
      </c>
      <c r="AB3264" s="25" t="str">
        <f>VLOOKUP(U3264,'Currency Sheet'!A:C,3,)</f>
        <v>DOLLAR</v>
      </c>
      <c r="AC3264" s="67" t="str">
        <f>VLOOKUP(P3264,'Customer List'!B:D,3,)</f>
        <v>STOCK</v>
      </c>
    </row>
    <row r="3265" spans="1:29" hidden="1" x14ac:dyDescent="0.25">
      <c r="A3265" s="25">
        <f t="shared" si="384"/>
        <v>3264</v>
      </c>
      <c r="B3265" s="25" t="s">
        <v>4756</v>
      </c>
      <c r="C3265" s="45">
        <v>45926</v>
      </c>
      <c r="D3265" s="45">
        <v>45937</v>
      </c>
      <c r="E3265" s="8">
        <v>393</v>
      </c>
      <c r="F3265" s="8">
        <f t="shared" si="385"/>
        <v>34584</v>
      </c>
      <c r="G3265" s="54">
        <f t="shared" si="386"/>
        <v>103752</v>
      </c>
      <c r="H3265" s="25" t="s">
        <v>365</v>
      </c>
      <c r="I3265" s="25" t="s">
        <v>4157</v>
      </c>
      <c r="J3265" s="25">
        <v>3</v>
      </c>
      <c r="K3265" s="25"/>
      <c r="L3265" s="25">
        <f t="shared" si="387"/>
        <v>3</v>
      </c>
      <c r="M3265" s="25"/>
      <c r="N3265" s="45"/>
      <c r="O3265" s="54"/>
      <c r="P3265" s="25" t="s">
        <v>1149</v>
      </c>
      <c r="Q3265" s="25"/>
      <c r="R3265" s="25"/>
      <c r="S3265" s="3">
        <v>4</v>
      </c>
      <c r="T3265" s="55"/>
      <c r="U3265" s="25" t="s">
        <v>3601</v>
      </c>
      <c r="V3265" s="25" t="str">
        <f>VLOOKUP(P3265,'Customer List'!B:C,2,)</f>
        <v>STOCK</v>
      </c>
      <c r="W3265" s="56"/>
      <c r="X3265" s="45"/>
      <c r="Y3265" s="25" t="str">
        <f t="shared" si="388"/>
        <v/>
      </c>
      <c r="Z3265" s="25" t="str">
        <f t="shared" si="389"/>
        <v/>
      </c>
      <c r="AA3265" s="25" t="str">
        <f t="shared" si="390"/>
        <v/>
      </c>
      <c r="AB3265" s="25" t="str">
        <f>VLOOKUP(U3265,'Currency Sheet'!A:C,3,)</f>
        <v>DOLLAR</v>
      </c>
      <c r="AC3265" s="67" t="str">
        <f>VLOOKUP(P3265,'Customer List'!B:D,3,)</f>
        <v>STOCK</v>
      </c>
    </row>
    <row r="3266" spans="1:29" hidden="1" x14ac:dyDescent="0.25">
      <c r="A3266" s="25">
        <f t="shared" si="384"/>
        <v>3265</v>
      </c>
      <c r="B3266" s="25" t="s">
        <v>4775</v>
      </c>
      <c r="C3266" s="45">
        <v>45933</v>
      </c>
      <c r="D3266" s="45">
        <v>45937</v>
      </c>
      <c r="E3266" s="8">
        <v>1037.5</v>
      </c>
      <c r="F3266" s="8">
        <f t="shared" si="385"/>
        <v>91300</v>
      </c>
      <c r="G3266" s="54">
        <f t="shared" si="386"/>
        <v>182600</v>
      </c>
      <c r="H3266" s="25">
        <v>50516</v>
      </c>
      <c r="I3266" s="25" t="s">
        <v>4767</v>
      </c>
      <c r="J3266" s="25">
        <v>2</v>
      </c>
      <c r="K3266" s="25">
        <v>2</v>
      </c>
      <c r="L3266" s="25">
        <f t="shared" si="387"/>
        <v>0</v>
      </c>
      <c r="M3266" s="25"/>
      <c r="N3266" s="45">
        <v>45937</v>
      </c>
      <c r="O3266" s="54"/>
      <c r="P3266" s="25" t="s">
        <v>2490</v>
      </c>
      <c r="Q3266" s="25">
        <v>58156584054</v>
      </c>
      <c r="R3266" s="25"/>
      <c r="S3266" s="3">
        <v>-80</v>
      </c>
      <c r="T3266" s="55"/>
      <c r="U3266" s="25" t="s">
        <v>493</v>
      </c>
      <c r="V3266" s="25" t="str">
        <f>VLOOKUP(P3266,'Customer List'!B:C,2,)</f>
        <v>Kolkata</v>
      </c>
      <c r="W3266" s="56"/>
      <c r="X3266" s="45"/>
      <c r="Y3266" s="25" t="str">
        <f t="shared" si="388"/>
        <v/>
      </c>
      <c r="Z3266" s="25" t="str">
        <f t="shared" si="389"/>
        <v>Tuesday</v>
      </c>
      <c r="AA3266" s="25" t="str">
        <f t="shared" si="390"/>
        <v/>
      </c>
      <c r="AB3266" s="25" t="str">
        <f>VLOOKUP(U3266,'Currency Sheet'!A:C,3,)</f>
        <v>DOLLAR</v>
      </c>
      <c r="AC3266" s="67" t="str">
        <f>VLOOKUP(P3266,'Customer List'!B:D,3,)</f>
        <v>OutStation</v>
      </c>
    </row>
    <row r="3267" spans="1:29" hidden="1" x14ac:dyDescent="0.25">
      <c r="A3267" s="25">
        <f t="shared" si="384"/>
        <v>3266</v>
      </c>
      <c r="B3267" s="25" t="s">
        <v>4775</v>
      </c>
      <c r="C3267" s="45">
        <v>45933</v>
      </c>
      <c r="D3267" s="45">
        <v>45937</v>
      </c>
      <c r="E3267" s="8">
        <v>960</v>
      </c>
      <c r="F3267" s="8">
        <f t="shared" si="385"/>
        <v>84480</v>
      </c>
      <c r="G3267" s="54">
        <f t="shared" si="386"/>
        <v>168960</v>
      </c>
      <c r="H3267" s="25" t="s">
        <v>4768</v>
      </c>
      <c r="I3267" s="25" t="s">
        <v>4769</v>
      </c>
      <c r="J3267" s="25">
        <v>2</v>
      </c>
      <c r="K3267" s="25">
        <v>2</v>
      </c>
      <c r="L3267" s="25">
        <f t="shared" si="387"/>
        <v>0</v>
      </c>
      <c r="M3267" s="25"/>
      <c r="N3267" s="45">
        <v>45937</v>
      </c>
      <c r="O3267" s="54"/>
      <c r="P3267" s="25" t="s">
        <v>2490</v>
      </c>
      <c r="Q3267" s="25">
        <v>58156584054</v>
      </c>
      <c r="R3267" s="25"/>
      <c r="S3267" s="3">
        <v>-80</v>
      </c>
      <c r="T3267" s="55"/>
      <c r="U3267" s="25" t="s">
        <v>493</v>
      </c>
      <c r="V3267" s="25" t="str">
        <f>VLOOKUP(P3267,'Customer List'!B:C,2,)</f>
        <v>Kolkata</v>
      </c>
      <c r="W3267" s="56"/>
      <c r="X3267" s="45"/>
      <c r="Y3267" s="25" t="str">
        <f t="shared" si="388"/>
        <v/>
      </c>
      <c r="Z3267" s="25" t="str">
        <f t="shared" si="389"/>
        <v>Tuesday</v>
      </c>
      <c r="AA3267" s="25" t="str">
        <f t="shared" si="390"/>
        <v/>
      </c>
      <c r="AB3267" s="25" t="str">
        <f>VLOOKUP(U3267,'Currency Sheet'!A:C,3,)</f>
        <v>DOLLAR</v>
      </c>
      <c r="AC3267" s="67" t="str">
        <f>VLOOKUP(P3267,'Customer List'!B:D,3,)</f>
        <v>OutStation</v>
      </c>
    </row>
    <row r="3268" spans="1:29" hidden="1" x14ac:dyDescent="0.25">
      <c r="A3268" s="25">
        <f t="shared" si="384"/>
        <v>3267</v>
      </c>
      <c r="B3268" s="25" t="s">
        <v>4775</v>
      </c>
      <c r="C3268" s="45">
        <v>45933</v>
      </c>
      <c r="D3268" s="45">
        <v>45937</v>
      </c>
      <c r="E3268" s="8">
        <v>472.5</v>
      </c>
      <c r="F3268" s="8">
        <f t="shared" si="385"/>
        <v>41580</v>
      </c>
      <c r="G3268" s="54">
        <f t="shared" si="386"/>
        <v>83160</v>
      </c>
      <c r="H3268" s="25">
        <v>79315</v>
      </c>
      <c r="I3268" s="25" t="s">
        <v>4770</v>
      </c>
      <c r="J3268" s="25">
        <v>2</v>
      </c>
      <c r="K3268" s="25">
        <v>2</v>
      </c>
      <c r="L3268" s="25">
        <f t="shared" si="387"/>
        <v>0</v>
      </c>
      <c r="M3268" s="25"/>
      <c r="N3268" s="45">
        <v>45937</v>
      </c>
      <c r="O3268" s="54"/>
      <c r="P3268" s="25" t="s">
        <v>2490</v>
      </c>
      <c r="Q3268" s="25">
        <v>58156584054</v>
      </c>
      <c r="R3268" s="25"/>
      <c r="S3268" s="3">
        <v>-80</v>
      </c>
      <c r="T3268" s="55"/>
      <c r="U3268" s="25" t="s">
        <v>493</v>
      </c>
      <c r="V3268" s="25" t="str">
        <f>VLOOKUP(P3268,'Customer List'!B:C,2,)</f>
        <v>Kolkata</v>
      </c>
      <c r="W3268" s="56"/>
      <c r="X3268" s="45"/>
      <c r="Y3268" s="25" t="str">
        <f t="shared" si="388"/>
        <v/>
      </c>
      <c r="Z3268" s="25" t="str">
        <f t="shared" si="389"/>
        <v>Tuesday</v>
      </c>
      <c r="AA3268" s="25" t="str">
        <f t="shared" si="390"/>
        <v/>
      </c>
      <c r="AB3268" s="25" t="str">
        <f>VLOOKUP(U3268,'Currency Sheet'!A:C,3,)</f>
        <v>DOLLAR</v>
      </c>
      <c r="AC3268" s="67" t="str">
        <f>VLOOKUP(P3268,'Customer List'!B:D,3,)</f>
        <v>OutStation</v>
      </c>
    </row>
    <row r="3269" spans="1:29" hidden="1" x14ac:dyDescent="0.25">
      <c r="A3269" s="25">
        <f t="shared" si="384"/>
        <v>3268</v>
      </c>
      <c r="B3269" s="25" t="s">
        <v>4775</v>
      </c>
      <c r="C3269" s="45">
        <v>45933</v>
      </c>
      <c r="D3269" s="45">
        <v>45937</v>
      </c>
      <c r="E3269" s="8">
        <v>452.5</v>
      </c>
      <c r="F3269" s="8">
        <f t="shared" si="385"/>
        <v>39820</v>
      </c>
      <c r="G3269" s="54">
        <f t="shared" si="386"/>
        <v>79640</v>
      </c>
      <c r="H3269" s="25">
        <v>79282</v>
      </c>
      <c r="I3269" s="25" t="s">
        <v>4771</v>
      </c>
      <c r="J3269" s="25">
        <v>2</v>
      </c>
      <c r="K3269" s="25">
        <v>2</v>
      </c>
      <c r="L3269" s="25">
        <f t="shared" si="387"/>
        <v>0</v>
      </c>
      <c r="M3269" s="25"/>
      <c r="N3269" s="45">
        <v>45937</v>
      </c>
      <c r="O3269" s="54"/>
      <c r="P3269" s="25" t="s">
        <v>2490</v>
      </c>
      <c r="Q3269" s="25">
        <v>58156584054</v>
      </c>
      <c r="R3269" s="25"/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/>
      <c r="Y3269" s="25" t="str">
        <f t="shared" si="388"/>
        <v/>
      </c>
      <c r="Z3269" s="25" t="str">
        <f t="shared" si="389"/>
        <v>Tuesday</v>
      </c>
      <c r="AA3269" s="25" t="str">
        <f t="shared" si="390"/>
        <v/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hidden="1" x14ac:dyDescent="0.25">
      <c r="A3270" s="25">
        <f t="shared" si="384"/>
        <v>3269</v>
      </c>
      <c r="B3270" s="25" t="s">
        <v>2484</v>
      </c>
      <c r="C3270" s="45">
        <v>45884</v>
      </c>
      <c r="D3270" s="45">
        <v>45890</v>
      </c>
      <c r="E3270" s="8">
        <v>0</v>
      </c>
      <c r="F3270" s="8">
        <f t="shared" si="385"/>
        <v>0</v>
      </c>
      <c r="G3270" s="54">
        <f t="shared" si="386"/>
        <v>0</v>
      </c>
      <c r="H3270" s="65">
        <v>421601</v>
      </c>
      <c r="I3270" s="25" t="s">
        <v>3055</v>
      </c>
      <c r="J3270" s="25">
        <v>3</v>
      </c>
      <c r="K3270" s="25"/>
      <c r="L3270" s="25">
        <f t="shared" si="387"/>
        <v>3</v>
      </c>
      <c r="M3270" s="25"/>
      <c r="N3270" s="45"/>
      <c r="O3270" s="54"/>
      <c r="P3270" s="25" t="s">
        <v>622</v>
      </c>
      <c r="Q3270" s="25"/>
      <c r="R3270" s="25"/>
      <c r="S3270" s="3" t="s">
        <v>2058</v>
      </c>
      <c r="T3270" s="55" t="s">
        <v>2785</v>
      </c>
      <c r="U3270" s="25" t="s">
        <v>19</v>
      </c>
      <c r="V3270" s="25" t="str">
        <f>VLOOKUP(P3270,'Customer List'!B:C,2,)</f>
        <v>Hyderabad</v>
      </c>
      <c r="W3270" s="56"/>
      <c r="X3270" s="45"/>
      <c r="Y3270" s="25" t="str">
        <f t="shared" si="388"/>
        <v/>
      </c>
      <c r="Z3270" s="25" t="str">
        <f t="shared" si="389"/>
        <v/>
      </c>
      <c r="AA3270" s="25" t="str">
        <f t="shared" si="390"/>
        <v/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hidden="1" x14ac:dyDescent="0.25">
      <c r="A3271" s="25">
        <f t="shared" si="384"/>
        <v>3270</v>
      </c>
      <c r="B3271" s="25" t="s">
        <v>4755</v>
      </c>
      <c r="C3271" s="45">
        <v>45926</v>
      </c>
      <c r="D3271" s="45">
        <v>45936</v>
      </c>
      <c r="E3271" s="8">
        <v>285</v>
      </c>
      <c r="F3271" s="8">
        <f t="shared" si="385"/>
        <v>25080</v>
      </c>
      <c r="G3271" s="54">
        <f t="shared" si="386"/>
        <v>75240</v>
      </c>
      <c r="H3271" s="25">
        <v>307646</v>
      </c>
      <c r="I3271" s="25" t="s">
        <v>4597</v>
      </c>
      <c r="J3271" s="25">
        <v>3</v>
      </c>
      <c r="K3271" s="25">
        <v>3</v>
      </c>
      <c r="L3271" s="25">
        <f t="shared" si="387"/>
        <v>0</v>
      </c>
      <c r="M3271" s="25"/>
      <c r="N3271" s="45">
        <v>45937</v>
      </c>
      <c r="O3271" s="54"/>
      <c r="P3271" s="25" t="s">
        <v>184</v>
      </c>
      <c r="Q3271" s="25">
        <v>58156566646</v>
      </c>
      <c r="R3271" s="25"/>
      <c r="S3271" s="3">
        <v>4</v>
      </c>
      <c r="T3271" s="55"/>
      <c r="U3271" s="25" t="s">
        <v>19</v>
      </c>
      <c r="V3271" s="25" t="str">
        <f>VLOOKUP(P3271,'Customer List'!B:C,2,)</f>
        <v>Mumbai</v>
      </c>
      <c r="W3271" s="56" t="s">
        <v>3750</v>
      </c>
      <c r="X3271" s="45"/>
      <c r="Y3271" s="25" t="str">
        <f t="shared" si="388"/>
        <v/>
      </c>
      <c r="Z3271" s="25" t="str">
        <f t="shared" si="389"/>
        <v>Tuesday</v>
      </c>
      <c r="AA3271" s="25" t="str">
        <f t="shared" si="390"/>
        <v/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hidden="1" x14ac:dyDescent="0.25">
      <c r="A3272" s="25">
        <f t="shared" si="384"/>
        <v>3271</v>
      </c>
      <c r="B3272" s="25" t="s">
        <v>4755</v>
      </c>
      <c r="C3272" s="45">
        <v>45926</v>
      </c>
      <c r="D3272" s="45">
        <v>45936</v>
      </c>
      <c r="E3272" s="8">
        <v>326.25</v>
      </c>
      <c r="F3272" s="8">
        <f t="shared" si="385"/>
        <v>28710</v>
      </c>
      <c r="G3272" s="54">
        <f t="shared" si="386"/>
        <v>86130</v>
      </c>
      <c r="H3272" s="25">
        <v>313238</v>
      </c>
      <c r="I3272" s="25" t="s">
        <v>3900</v>
      </c>
      <c r="J3272" s="25">
        <v>3</v>
      </c>
      <c r="K3272" s="25">
        <v>3</v>
      </c>
      <c r="L3272" s="25">
        <f t="shared" si="387"/>
        <v>0</v>
      </c>
      <c r="M3272" s="25"/>
      <c r="N3272" s="45">
        <v>45937</v>
      </c>
      <c r="O3272" s="54"/>
      <c r="P3272" s="25" t="s">
        <v>184</v>
      </c>
      <c r="Q3272" s="25">
        <v>58156566646</v>
      </c>
      <c r="R3272" s="25"/>
      <c r="S3272" s="3">
        <v>4</v>
      </c>
      <c r="T3272" s="55"/>
      <c r="U3272" s="25" t="s">
        <v>19</v>
      </c>
      <c r="V3272" s="25" t="str">
        <f>VLOOKUP(P3272,'Customer List'!B:C,2,)</f>
        <v>Mumbai</v>
      </c>
      <c r="W3272" s="56" t="s">
        <v>3750</v>
      </c>
      <c r="X3272" s="45"/>
      <c r="Y3272" s="25" t="str">
        <f t="shared" si="388"/>
        <v/>
      </c>
      <c r="Z3272" s="25" t="str">
        <f t="shared" si="389"/>
        <v>Tuesday</v>
      </c>
      <c r="AA3272" s="25" t="str">
        <f t="shared" si="390"/>
        <v/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hidden="1" x14ac:dyDescent="0.25">
      <c r="A3273" s="25">
        <f t="shared" si="384"/>
        <v>3272</v>
      </c>
      <c r="B3273" s="25" t="s">
        <v>4755</v>
      </c>
      <c r="C3273" s="45">
        <v>45926</v>
      </c>
      <c r="D3273" s="45">
        <v>45936</v>
      </c>
      <c r="E3273" s="8">
        <v>321.75</v>
      </c>
      <c r="F3273" s="8">
        <f t="shared" si="385"/>
        <v>28314</v>
      </c>
      <c r="G3273" s="54">
        <f t="shared" si="386"/>
        <v>84942</v>
      </c>
      <c r="H3273" s="25">
        <v>337238</v>
      </c>
      <c r="I3273" s="25" t="s">
        <v>3905</v>
      </c>
      <c r="J3273" s="25">
        <v>3</v>
      </c>
      <c r="K3273" s="25">
        <v>3</v>
      </c>
      <c r="L3273" s="25">
        <f t="shared" si="387"/>
        <v>0</v>
      </c>
      <c r="M3273" s="25"/>
      <c r="N3273" s="45">
        <v>45937</v>
      </c>
      <c r="O3273" s="54"/>
      <c r="P3273" s="25" t="s">
        <v>243</v>
      </c>
      <c r="Q3273" s="25">
        <v>58156569435</v>
      </c>
      <c r="R3273" s="25"/>
      <c r="S3273" s="3">
        <v>4</v>
      </c>
      <c r="T3273" s="55"/>
      <c r="U3273" s="25" t="s">
        <v>19</v>
      </c>
      <c r="V3273" s="25" t="str">
        <f>VLOOKUP(P3273,'Customer List'!B:C,2,)</f>
        <v>Mumbai</v>
      </c>
      <c r="W3273" s="56" t="s">
        <v>3750</v>
      </c>
      <c r="X3273" s="45"/>
      <c r="Y3273" s="25" t="str">
        <f t="shared" si="388"/>
        <v/>
      </c>
      <c r="Z3273" s="25" t="str">
        <f t="shared" si="389"/>
        <v>Tuesday</v>
      </c>
      <c r="AA3273" s="25" t="str">
        <f t="shared" si="390"/>
        <v/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hidden="1" x14ac:dyDescent="0.25">
      <c r="A3274" s="25">
        <f t="shared" si="384"/>
        <v>3273</v>
      </c>
      <c r="B3274" s="25" t="s">
        <v>4755</v>
      </c>
      <c r="C3274" s="45">
        <v>45926</v>
      </c>
      <c r="D3274" s="45">
        <v>45936</v>
      </c>
      <c r="E3274" s="8">
        <v>334.5</v>
      </c>
      <c r="F3274" s="8">
        <f t="shared" si="385"/>
        <v>29436</v>
      </c>
      <c r="G3274" s="54">
        <f t="shared" si="386"/>
        <v>117744</v>
      </c>
      <c r="H3274" s="25">
        <v>306026</v>
      </c>
      <c r="I3274" s="25" t="s">
        <v>4593</v>
      </c>
      <c r="J3274" s="25">
        <v>4</v>
      </c>
      <c r="K3274" s="25">
        <v>4</v>
      </c>
      <c r="L3274" s="25">
        <f t="shared" si="387"/>
        <v>0</v>
      </c>
      <c r="M3274" s="25"/>
      <c r="N3274" s="45">
        <v>45937</v>
      </c>
      <c r="O3274" s="54"/>
      <c r="P3274" s="25" t="s">
        <v>243</v>
      </c>
      <c r="Q3274" s="25">
        <v>58156569435</v>
      </c>
      <c r="R3274" s="25"/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 t="s">
        <v>3750</v>
      </c>
      <c r="X3274" s="45"/>
      <c r="Y3274" s="25" t="str">
        <f t="shared" si="388"/>
        <v/>
      </c>
      <c r="Z3274" s="25" t="str">
        <f t="shared" si="389"/>
        <v>Tuesday</v>
      </c>
      <c r="AA3274" s="25" t="str">
        <f t="shared" si="390"/>
        <v/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hidden="1" x14ac:dyDescent="0.25">
      <c r="A3275" s="25">
        <f t="shared" si="384"/>
        <v>3274</v>
      </c>
      <c r="B3275" s="25" t="s">
        <v>4755</v>
      </c>
      <c r="C3275" s="45">
        <v>45926</v>
      </c>
      <c r="D3275" s="45">
        <v>45936</v>
      </c>
      <c r="E3275" s="8">
        <v>305.25</v>
      </c>
      <c r="F3275" s="8">
        <f t="shared" si="385"/>
        <v>26862</v>
      </c>
      <c r="G3275" s="54">
        <f t="shared" si="386"/>
        <v>188034</v>
      </c>
      <c r="H3275" s="25">
        <v>318340</v>
      </c>
      <c r="I3275" s="25" t="s">
        <v>3810</v>
      </c>
      <c r="J3275" s="25">
        <v>7</v>
      </c>
      <c r="K3275" s="25">
        <v>7</v>
      </c>
      <c r="L3275" s="25">
        <f t="shared" si="387"/>
        <v>0</v>
      </c>
      <c r="M3275" s="25"/>
      <c r="N3275" s="45">
        <v>45937</v>
      </c>
      <c r="O3275" s="54"/>
      <c r="P3275" s="25" t="s">
        <v>243</v>
      </c>
      <c r="Q3275" s="25">
        <v>58156569435</v>
      </c>
      <c r="R3275" s="25"/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 t="s">
        <v>3750</v>
      </c>
      <c r="X3275" s="45"/>
      <c r="Y3275" s="25" t="str">
        <f t="shared" si="388"/>
        <v/>
      </c>
      <c r="Z3275" s="25" t="str">
        <f t="shared" si="389"/>
        <v>Tuesday</v>
      </c>
      <c r="AA3275" s="25" t="str">
        <f t="shared" si="390"/>
        <v/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hidden="1" x14ac:dyDescent="0.25">
      <c r="A3276" s="25">
        <f t="shared" si="384"/>
        <v>3275</v>
      </c>
      <c r="B3276" s="25" t="s">
        <v>4775</v>
      </c>
      <c r="C3276" s="45">
        <v>45933</v>
      </c>
      <c r="D3276" s="45">
        <v>45937</v>
      </c>
      <c r="E3276" s="8">
        <v>305</v>
      </c>
      <c r="F3276" s="8">
        <f t="shared" si="385"/>
        <v>26840</v>
      </c>
      <c r="G3276" s="54">
        <f t="shared" si="386"/>
        <v>26840</v>
      </c>
      <c r="H3276" s="25">
        <v>50202</v>
      </c>
      <c r="I3276" s="25" t="s">
        <v>4772</v>
      </c>
      <c r="J3276" s="25">
        <v>1</v>
      </c>
      <c r="K3276" s="25">
        <v>1</v>
      </c>
      <c r="L3276" s="25">
        <f t="shared" si="387"/>
        <v>0</v>
      </c>
      <c r="M3276" s="25"/>
      <c r="N3276" s="45">
        <v>45937</v>
      </c>
      <c r="O3276" s="54"/>
      <c r="P3276" s="25" t="s">
        <v>2490</v>
      </c>
      <c r="Q3276" s="25">
        <v>58156584054</v>
      </c>
      <c r="R3276" s="25"/>
      <c r="S3276" s="3">
        <v>-80</v>
      </c>
      <c r="T3276" s="55"/>
      <c r="U3276" s="25" t="s">
        <v>493</v>
      </c>
      <c r="V3276" s="25" t="str">
        <f>VLOOKUP(P3276,'Customer List'!B:C,2,)</f>
        <v>Kolkata</v>
      </c>
      <c r="W3276" s="56"/>
      <c r="X3276" s="45"/>
      <c r="Y3276" s="25" t="str">
        <f t="shared" si="388"/>
        <v/>
      </c>
      <c r="Z3276" s="25" t="str">
        <f t="shared" si="389"/>
        <v>Tuesday</v>
      </c>
      <c r="AA3276" s="25" t="str">
        <f t="shared" si="390"/>
        <v/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hidden="1" x14ac:dyDescent="0.25">
      <c r="A3277" s="25">
        <f t="shared" si="384"/>
        <v>3276</v>
      </c>
      <c r="B3277" s="25" t="s">
        <v>4775</v>
      </c>
      <c r="C3277" s="45">
        <v>45933</v>
      </c>
      <c r="D3277" s="45">
        <v>45937</v>
      </c>
      <c r="E3277" s="8">
        <v>305</v>
      </c>
      <c r="F3277" s="8">
        <f t="shared" si="385"/>
        <v>305</v>
      </c>
      <c r="G3277" s="54">
        <f t="shared" si="386"/>
        <v>305</v>
      </c>
      <c r="H3277" s="25" t="s">
        <v>4773</v>
      </c>
      <c r="I3277" s="25" t="s">
        <v>4774</v>
      </c>
      <c r="J3277" s="25">
        <v>1</v>
      </c>
      <c r="K3277" s="25"/>
      <c r="L3277" s="25">
        <f t="shared" si="387"/>
        <v>1</v>
      </c>
      <c r="M3277" s="25"/>
      <c r="N3277" s="45"/>
      <c r="O3277" s="54"/>
      <c r="P3277" s="25" t="s">
        <v>2490</v>
      </c>
      <c r="Q3277" s="25"/>
      <c r="R3277" s="25"/>
      <c r="S3277" s="3">
        <v>-80</v>
      </c>
      <c r="T3277" s="55"/>
      <c r="U3277" s="25" t="s">
        <v>493</v>
      </c>
      <c r="V3277" s="25"/>
      <c r="W3277" s="56"/>
      <c r="X3277" s="45"/>
      <c r="Y3277" s="25"/>
      <c r="Z3277" s="25"/>
      <c r="AA3277" s="25"/>
      <c r="AB3277" s="25"/>
      <c r="AC3277" s="67"/>
    </row>
  </sheetData>
  <autoFilter ref="A1:AC3277" xr:uid="{00000000-0001-0000-0000-000000000000}">
    <filterColumn colId="11">
      <filters>
        <filter val="1"/>
        <filter val="10"/>
        <filter val="15"/>
        <filter val="18"/>
        <filter val="2"/>
        <filter val="23"/>
        <filter val="3"/>
        <filter val="4"/>
        <filter val="5"/>
        <filter val="6"/>
        <filter val="7"/>
        <filter val="9"/>
      </filters>
    </filterColumn>
    <filterColumn colId="15">
      <filters>
        <filter val="MICRO DELHI"/>
      </filters>
    </filterColumn>
  </autoFilter>
  <conditionalFormatting sqref="P1043">
    <cfRule type="duplicateValues" dxfId="17" priority="45"/>
  </conditionalFormatting>
  <conditionalFormatting sqref="P1099">
    <cfRule type="duplicateValues" dxfId="16" priority="46"/>
  </conditionalFormatting>
  <conditionalFormatting sqref="P1337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74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74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0</v>
      </c>
      <c r="H2953" s="30">
        <f t="shared" si="139"/>
        <v>0</v>
      </c>
      <c r="I2953" s="32">
        <f>SUMIFS(MasterSheet!L:L, MasterSheet!B:B, A2953, MasterSheet!D:D, B2953, MasterSheet!H:H, C2953)</f>
        <v>1</v>
      </c>
      <c r="J2953" s="32">
        <f t="shared" si="140"/>
        <v>16000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0</v>
      </c>
      <c r="H3043" s="30">
        <f t="shared" si="142"/>
        <v>0</v>
      </c>
      <c r="I3043" s="32">
        <f>SUMIFS(MasterSheet!L:L, MasterSheet!B:B, A3043, MasterSheet!D:D, B3043, MasterSheet!H:H, C3043)</f>
        <v>1</v>
      </c>
      <c r="J3043" s="32">
        <f t="shared" si="143"/>
        <v>12566.400000000001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1</v>
      </c>
      <c r="H3064" s="30">
        <f t="shared" si="142"/>
        <v>6666</v>
      </c>
      <c r="I3064" s="32">
        <f>SUMIFS(MasterSheet!L:L, MasterSheet!B:B, A3064, MasterSheet!D:D, B3064, MasterSheet!H:H, C3064)</f>
        <v>1</v>
      </c>
      <c r="J3064" s="32">
        <f t="shared" si="143"/>
        <v>6666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0</v>
      </c>
      <c r="H3070" s="30">
        <f t="shared" si="142"/>
        <v>0</v>
      </c>
      <c r="I3070" s="32">
        <f>SUMIFS(MasterSheet!L:L, MasterSheet!B:B, A3070, MasterSheet!D:D, B3070, MasterSheet!H:H, C3070)</f>
        <v>1</v>
      </c>
      <c r="J3070" s="32">
        <f t="shared" si="143"/>
        <v>36762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0</v>
      </c>
      <c r="H3079" s="30">
        <f t="shared" si="145"/>
        <v>0</v>
      </c>
      <c r="I3079" s="32">
        <f>SUMIFS(MasterSheet!L:L, MasterSheet!B:B, A3079, MasterSheet!D:D, B3079, MasterSheet!H:H, C3079)</f>
        <v>1</v>
      </c>
      <c r="J3079" s="32">
        <f t="shared" si="146"/>
        <v>19896.8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0</v>
      </c>
      <c r="H3081" s="30">
        <f t="shared" si="145"/>
        <v>0</v>
      </c>
      <c r="I3081" s="32">
        <f>SUMIFS(MasterSheet!L:L, MasterSheet!B:B, A3081, MasterSheet!D:D, B3081, MasterSheet!H:H, C3081)</f>
        <v>1</v>
      </c>
      <c r="J3081" s="32">
        <f t="shared" si="146"/>
        <v>15584.8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0</v>
      </c>
      <c r="H3141" s="30">
        <f t="shared" si="148"/>
        <v>0</v>
      </c>
      <c r="I3141" s="32">
        <f>SUMIFS(MasterSheet!L:L, MasterSheet!B:B, A3141, MasterSheet!D:D, B3141, MasterSheet!H:H, C3141)</f>
        <v>1</v>
      </c>
      <c r="J3141" s="32">
        <f t="shared" si="149"/>
        <v>9280.48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0</v>
      </c>
      <c r="H3154" s="30">
        <f t="shared" si="151"/>
        <v>0</v>
      </c>
      <c r="I3154" s="32">
        <f>SUMIFS(MasterSheet!L:L, MasterSheet!B:B, A3154, MasterSheet!D:D, B3154, MasterSheet!H:H, C3154)</f>
        <v>1</v>
      </c>
      <c r="J3154" s="32">
        <f t="shared" si="152"/>
        <v>32912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>
        <v>0</v>
      </c>
      <c r="B3174" s="46">
        <v>0</v>
      </c>
      <c r="C3174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4365</v>
      </c>
      <c r="C213" s="12" t="s">
        <v>4366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4456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4457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4458</v>
      </c>
      <c r="C216" s="12" t="s">
        <v>4461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4459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4460</v>
      </c>
      <c r="C218" s="12" t="s">
        <v>4461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4702</v>
      </c>
      <c r="C219" s="12" t="s">
        <v>4704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4718</v>
      </c>
      <c r="C220" s="14" t="s">
        <v>826</v>
      </c>
      <c r="D220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56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5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1">_xlfn._xlws.SORT(
  _xlfn._xlws.FILTER(A3:D455, (C3:C455=0))
)</f>
        <v>45936</v>
      </c>
      <c r="I3" s="1">
        <v>58156534575</v>
      </c>
      <c r="J3" s="1">
        <v>0</v>
      </c>
      <c r="K3" s="1" t="str">
        <v>ILS</v>
      </c>
      <c r="L3" s="24"/>
      <c r="M3" t="str" cm="1">
        <f t="array" ref="M3">_xlfn._xlws.SORT(_xlfn.TEXTJOIN(",", TRUE, _xlfn._xlws.FILTER(I:I, ISNUMBER(--LEFT(I:I,1)))))</f>
        <v>58156534575,58156564491,58156564841,58156565795,58156565891,58156566646,58156567033,58156567490,58156567700,58156568142,58156568330,58156568676,58156569435,58156569730,58156570021,58156571163,58156571594,58156571955,58156572773,58156573160,58156573495,58156574066,58156574420,58156578664,58156579261,58156584054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45936</v>
      </c>
      <c r="I4" s="1" t="str">
        <v>D3003710017</v>
      </c>
      <c r="J4" s="1">
        <v>0</v>
      </c>
      <c r="K4" s="1" t="str">
        <v>IISER MOHALI</v>
      </c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45937</v>
      </c>
      <c r="I5" s="1">
        <v>58156564491</v>
      </c>
      <c r="J5" s="1">
        <v>0</v>
      </c>
      <c r="K5" s="1" t="str">
        <v>TECHWEST</v>
      </c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45937</v>
      </c>
      <c r="I6" s="1">
        <v>58156564841</v>
      </c>
      <c r="J6" s="1">
        <v>0</v>
      </c>
      <c r="K6" s="1" t="str">
        <v>BECKMAN</v>
      </c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45937</v>
      </c>
      <c r="I7" s="1">
        <v>58156565795</v>
      </c>
      <c r="J7" s="1">
        <v>0</v>
      </c>
      <c r="K7" s="1" t="str">
        <v>NCCS</v>
      </c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45937</v>
      </c>
      <c r="I8" s="1">
        <v>58156565891</v>
      </c>
      <c r="J8" s="1">
        <v>0</v>
      </c>
      <c r="K8" s="1" t="str">
        <v>BIO AID</v>
      </c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45937</v>
      </c>
      <c r="I9" s="1">
        <v>58156566646</v>
      </c>
      <c r="J9" s="1">
        <v>0</v>
      </c>
      <c r="K9" s="1" t="str">
        <v>NEUBERG</v>
      </c>
      <c r="L9" s="24"/>
      <c r="M9" t="str" cm="1">
        <f t="array" ref="M9">_xlfn._xlws.SORT(_xlfn.TEXTJOIN(",", TRUE, _xlfn._xlws.FILTER(I:I, LEFT(I:I,1)="D")))</f>
        <v>D3003710017,D3003710012,D3003710013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45937</v>
      </c>
      <c r="I10" s="1">
        <v>58156567033</v>
      </c>
      <c r="J10" s="1">
        <v>0</v>
      </c>
      <c r="K10" s="1" t="str">
        <v>FARCAST</v>
      </c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45937</v>
      </c>
      <c r="I11" s="1">
        <v>58156567490</v>
      </c>
      <c r="J11" s="1">
        <v>0</v>
      </c>
      <c r="K11" s="1" t="str">
        <v>Symbiosis</v>
      </c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45937</v>
      </c>
      <c r="I12" s="1">
        <v>58156567700</v>
      </c>
      <c r="J12" s="1">
        <v>0</v>
      </c>
      <c r="K12" s="1" t="str">
        <v>KOKILA</v>
      </c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45937</v>
      </c>
      <c r="I13" s="1">
        <v>58156568142</v>
      </c>
      <c r="J13" s="1">
        <v>0</v>
      </c>
      <c r="K13" s="1" t="str">
        <v>ICT</v>
      </c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45937</v>
      </c>
      <c r="I14" s="1">
        <v>58156568330</v>
      </c>
      <c r="J14" s="1">
        <v>0</v>
      </c>
      <c r="K14" s="1" t="str">
        <v>BHARAT biotech</v>
      </c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45937</v>
      </c>
      <c r="I15" s="1">
        <v>58156568676</v>
      </c>
      <c r="J15" s="1">
        <v>0</v>
      </c>
      <c r="K15" s="1" t="str">
        <v>CELLIN BIO</v>
      </c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45937</v>
      </c>
      <c r="I16" s="1">
        <v>58156569435</v>
      </c>
      <c r="J16" s="1">
        <v>0</v>
      </c>
      <c r="K16" s="1" t="str">
        <v>ACTREC</v>
      </c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45937</v>
      </c>
      <c r="I17" s="1">
        <v>58156569730</v>
      </c>
      <c r="J17" s="1">
        <v>0</v>
      </c>
      <c r="K17" s="1" t="str">
        <v>BIO SOLUTION</v>
      </c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45937</v>
      </c>
      <c r="I18" s="1">
        <v>58156570021</v>
      </c>
      <c r="J18" s="1">
        <v>0</v>
      </c>
      <c r="K18" s="1" t="str">
        <v>ILABKART</v>
      </c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45937</v>
      </c>
      <c r="I19" s="1">
        <v>58156571163</v>
      </c>
      <c r="J19" s="1">
        <v>0</v>
      </c>
      <c r="K19" s="1" t="str">
        <v>M BIOTECH</v>
      </c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45937</v>
      </c>
      <c r="I20" s="2">
        <v>58156571594</v>
      </c>
      <c r="J20" s="1">
        <v>0</v>
      </c>
      <c r="K20" s="1" t="str">
        <v>SUN PHARMA</v>
      </c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>
        <v>45937</v>
      </c>
      <c r="I21" s="2">
        <v>58156571955</v>
      </c>
      <c r="J21" s="1">
        <v>0</v>
      </c>
      <c r="K21" s="1" t="str">
        <v>AURIGINE ONCO</v>
      </c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>
        <v>45937</v>
      </c>
      <c r="I22" s="1">
        <v>58156572773</v>
      </c>
      <c r="J22" s="1">
        <v>0</v>
      </c>
      <c r="K22" s="1" t="str">
        <v>HELIX</v>
      </c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>
        <v>45937</v>
      </c>
      <c r="I23" s="1">
        <v>58156573160</v>
      </c>
      <c r="J23" s="1">
        <v>0</v>
      </c>
      <c r="K23" s="1" t="str">
        <v>IIT KANPUR</v>
      </c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>
        <v>45937</v>
      </c>
      <c r="I24" s="2">
        <v>58156573495</v>
      </c>
      <c r="J24" s="1">
        <v>0</v>
      </c>
      <c r="K24" s="1" t="str">
        <v>MICRO VAPI</v>
      </c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>
        <v>45937</v>
      </c>
      <c r="I25" s="1">
        <v>58156574066</v>
      </c>
      <c r="J25" s="1">
        <v>0</v>
      </c>
      <c r="K25" s="1" t="str">
        <v>TIGS</v>
      </c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>
        <v>45937</v>
      </c>
      <c r="I26" s="1">
        <v>58156574420</v>
      </c>
      <c r="J26" s="1">
        <v>0</v>
      </c>
      <c r="K26" s="1" t="str">
        <v>BITS PILANI</v>
      </c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>
        <v>45937</v>
      </c>
      <c r="I27" s="1">
        <v>58156578664</v>
      </c>
      <c r="J27" s="1">
        <v>0</v>
      </c>
      <c r="K27" s="1" t="str">
        <v>ILS</v>
      </c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>
        <v>45937</v>
      </c>
      <c r="I28" s="1">
        <v>58156579261</v>
      </c>
      <c r="J28" s="1">
        <v>0</v>
      </c>
      <c r="K28" s="1" t="str">
        <v>IISER BHOPAL</v>
      </c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>
        <v>45937</v>
      </c>
      <c r="I29" s="1">
        <v>58156584054</v>
      </c>
      <c r="J29" s="1">
        <v>0</v>
      </c>
      <c r="K29" s="1" t="str">
        <v>TCG</v>
      </c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>
        <v>45937</v>
      </c>
      <c r="I30" s="1" t="str">
        <v>D3003710012</v>
      </c>
      <c r="J30" s="1">
        <v>0</v>
      </c>
      <c r="K30" s="1" t="str">
        <v>PATANJALI</v>
      </c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>
        <v>45937</v>
      </c>
      <c r="I31" s="1" t="str">
        <v>D3003710013</v>
      </c>
      <c r="J31" s="1">
        <v>0</v>
      </c>
      <c r="K31" s="1" t="str">
        <v>MEDLIFE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>
        <f>IFERROR(VLOOKUP(B381,MasterSheet!Q:R,2,)," ")</f>
        <v>0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>
        <f>IFERROR(VLOOKUP(B384,MasterSheet!Q:R,2,)," ")</f>
        <v>0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>
        <f>IFERROR(VLOOKUP(B385,MasterSheet!Q:R,2,)," ")</f>
        <v>0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>
        <f>IFERROR(VLOOKUP(B386,MasterSheet!Q:R,2,)," ")</f>
        <v>0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>
        <f>IFERROR(VLOOKUP(B387,MasterSheet!Q:R,2,)," ")</f>
        <v>0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>
        <f>IFERROR(VLOOKUP(B388,MasterSheet!Q:R,2,)," ")</f>
        <v>0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>
        <f>IFERROR(VLOOKUP(B389,MasterSheet!Q:R,2,)," ")</f>
        <v>0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>
        <f>IFERROR(VLOOKUP(B390,MasterSheet!Q:R,2,)," ")</f>
        <v>0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>
        <f>IFERROR(VLOOKUP(B391,MasterSheet!Q:R,2,)," ")</f>
        <v>0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>
        <f>IFERROR(VLOOKUP(B392,MasterSheet!Q:R,2,)," ")</f>
        <v>0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>
        <f>IFERROR(VLOOKUP(B393,MasterSheet!Q:R,2,)," ")</f>
        <v>0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>
        <f>IFERROR(VLOOKUP(B394,MasterSheet!Q:R,2,)," ")</f>
        <v>0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>
        <f>IFERROR(VLOOKUP(B395,MasterSheet!Q:R,2,)," ")</f>
        <v>0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>
        <f>IFERROR(VLOOKUP(B396,MasterSheet!Q:R,2,)," ")</f>
        <v>0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>
        <f>IFERROR(VLOOKUP(B397,MasterSheet!Q:R,2,)," ")</f>
        <v>0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>
        <f>IFERROR(VLOOKUP(B398,MasterSheet!Q:R,2,)," ")</f>
        <v>0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>
        <f>IFERROR(VLOOKUP(B399,MasterSheet!Q:R,2,)," ")</f>
        <v>0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>
        <f>IFERROR(VLOOKUP(B400,MasterSheet!Q:R,2,)," ")</f>
        <v>0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>
        <f>IFERROR(VLOOKUP(B401,MasterSheet!Q:R,2,)," ")</f>
        <v>0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>
        <f>IFERROR(VLOOKUP(B402,MasterSheet!Q:R,2,)," ")</f>
        <v>0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>
        <f>IFERROR(VLOOKUP(B403,MasterSheet!Q:R,2,)," ")</f>
        <v>0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>
        <f>IFERROR(VLOOKUP(B404,MasterSheet!Q:R,2,)," ")</f>
        <v>0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>
        <f>IFERROR(VLOOKUP(B405,MasterSheet!Q:R,2,)," ")</f>
        <v>0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>
        <f>IFERROR(VLOOKUP(B406,MasterSheet!Q:R,2,)," ")</f>
        <v>0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>
        <f>IFERROR(VLOOKUP(B407,MasterSheet!Q:R,2,)," ")</f>
        <v>0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>
        <f>IFERROR(VLOOKUP(B408,MasterSheet!Q:R,2,)," ")</f>
        <v>0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 t="str">
        <f>_xlfn.XLOOKUP(B409,MasterSheet!Q:Q,MasterSheet!N:N," ")</f>
        <v>Dispatch Date</v>
      </c>
      <c r="B409" s="1" t="str">
        <v>Awb Number</v>
      </c>
      <c r="C409" s="1" t="str">
        <f>IFERROR(VLOOKUP(B409,MasterSheet!Q:R,2,)," ")</f>
        <v>Docket Status</v>
      </c>
      <c r="D409" s="1" t="str">
        <f>_xlfn.XLOOKUP(B409,MasterSheet!Q:Q,MasterSheet!P:P)</f>
        <v>Customer name</v>
      </c>
      <c r="E409" s="1" t="str">
        <f t="shared" si="68"/>
        <v>Other</v>
      </c>
      <c r="F409" s="1" t="str">
        <f t="shared" si="69"/>
        <v>Dispatch Date</v>
      </c>
    </row>
    <row r="410" spans="1:6" x14ac:dyDescent="0.25">
      <c r="A410" s="2">
        <f>_xlfn.XLOOKUP(B410,MasterSheet!Q:Q,MasterSheet!N:N," ")</f>
        <v>45812</v>
      </c>
      <c r="B410" s="1" t="str">
        <v>BY HAND</v>
      </c>
      <c r="C410" s="1" t="str">
        <f>IFERROR(VLOOKUP(B410,MasterSheet!Q:R,2,)," ")</f>
        <v>PRIYANKA MADAM</v>
      </c>
      <c r="D410" s="1" t="str">
        <f>_xlfn.XLOOKUP(B410,MasterSheet!Q:Q,MasterSheet!P:P)</f>
        <v>ICGEB</v>
      </c>
      <c r="E410" s="1" t="str">
        <f t="shared" si="68"/>
        <v>Other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45840</v>
      </c>
      <c r="B411" s="1" t="str">
        <v>BY PORTER</v>
      </c>
      <c r="C411" s="1" t="str">
        <f>IFERROR(VLOOKUP(B411,MasterSheet!Q:R,2,)," ")</f>
        <v>BY PORTER</v>
      </c>
      <c r="D411" s="1" t="str">
        <f>_xlfn.XLOOKUP(B411,MasterSheet!Q:Q,MasterSheet!P:P)</f>
        <v>NDTL</v>
      </c>
      <c r="E411" s="1" t="str">
        <f t="shared" si="68"/>
        <v>Other</v>
      </c>
      <c r="F411" s="1" t="str">
        <f t="shared" si="69"/>
        <v>Wednesday</v>
      </c>
    </row>
    <row r="412" spans="1:6" x14ac:dyDescent="0.25">
      <c r="A412" s="2">
        <f>_xlfn.XLOOKUP(B412,MasterSheet!Q:Q,MasterSheet!N:N," ")</f>
        <v>45894</v>
      </c>
      <c r="B412" s="1" t="str">
        <v>D3001955194</v>
      </c>
      <c r="C412" s="1" t="str">
        <f>IFERROR(VLOOKUP(B412,MasterSheet!Q:R,2,)," ")</f>
        <v>Delivered</v>
      </c>
      <c r="D412" s="1" t="str">
        <f>_xlfn.XLOOKUP(B412,MasterSheet!Q:Q,MasterSheet!P:P)</f>
        <v>IISER MOHALI</v>
      </c>
      <c r="E412" s="1" t="str">
        <f t="shared" si="68"/>
        <v>DTDC</v>
      </c>
      <c r="F412" s="1" t="str">
        <f t="shared" si="69"/>
        <v>Monday</v>
      </c>
    </row>
    <row r="413" spans="1:6" x14ac:dyDescent="0.25">
      <c r="A413" s="2">
        <f>_xlfn.XLOOKUP(B413,MasterSheet!Q:Q,MasterSheet!N:N," ")</f>
        <v>45846</v>
      </c>
      <c r="B413" s="1" t="str">
        <v>D3001996933</v>
      </c>
      <c r="C413" s="1" t="str">
        <f>IFERROR(VLOOKUP(B413,MasterSheet!Q:R,2,)," ")</f>
        <v>Delivered</v>
      </c>
      <c r="D413" s="1" t="str">
        <f>_xlfn.XLOOKUP(B413,MasterSheet!Q:Q,MasterSheet!P:P)</f>
        <v>VECTOR</v>
      </c>
      <c r="E413" s="1" t="str">
        <f t="shared" si="68"/>
        <v>DTDC</v>
      </c>
      <c r="F413" s="1" t="str">
        <f t="shared" si="69"/>
        <v>Tuesday</v>
      </c>
    </row>
    <row r="414" spans="1:6" x14ac:dyDescent="0.25">
      <c r="A414" s="2">
        <f>_xlfn.XLOOKUP(B414,MasterSheet!Q:Q,MasterSheet!N:N," ")</f>
        <v>45846</v>
      </c>
      <c r="B414" s="1" t="str">
        <v>D3001996934</v>
      </c>
      <c r="C414" s="1" t="str">
        <f>IFERROR(VLOOKUP(B414,MasterSheet!Q:R,2,)," ")</f>
        <v>Delivered</v>
      </c>
      <c r="D414" s="1" t="str">
        <f>_xlfn.XLOOKUP(B414,MasterSheet!Q:Q,MasterSheet!P:P)</f>
        <v>BIO SYSTEMS</v>
      </c>
      <c r="E414" s="1" t="str">
        <f t="shared" si="68"/>
        <v>DTDC</v>
      </c>
      <c r="F414" s="1" t="str">
        <f t="shared" si="69"/>
        <v>Tuesday</v>
      </c>
    </row>
    <row r="415" spans="1:6" x14ac:dyDescent="0.25">
      <c r="A415" s="2">
        <f>_xlfn.XLOOKUP(B415,MasterSheet!Q:Q,MasterSheet!N:N," ")</f>
        <v>45846</v>
      </c>
      <c r="B415" s="1" t="str">
        <v>D3001996935</v>
      </c>
      <c r="C415" s="1" t="str">
        <f>IFERROR(VLOOKUP(B415,MasterSheet!Q:R,2,)," ")</f>
        <v>Delivered</v>
      </c>
      <c r="D415" s="1" t="str">
        <f>_xlfn.XLOOKUP(B415,MasterSheet!Q:Q,MasterSheet!P:P)</f>
        <v>Medlife</v>
      </c>
      <c r="E415" s="1" t="str">
        <f t="shared" si="68"/>
        <v>DTDC</v>
      </c>
      <c r="F415" s="1" t="str">
        <f t="shared" si="69"/>
        <v>Tuesday</v>
      </c>
    </row>
    <row r="416" spans="1:6" x14ac:dyDescent="0.25">
      <c r="A416" s="2">
        <f>_xlfn.XLOOKUP(B416,MasterSheet!Q:Q,MasterSheet!N:N," ")</f>
        <v>45880</v>
      </c>
      <c r="B416" s="1" t="str">
        <v>D3001997013</v>
      </c>
      <c r="C416" s="1" t="str">
        <f>IFERROR(VLOOKUP(B416,MasterSheet!Q:R,2,)," ")</f>
        <v>Delivered</v>
      </c>
      <c r="D416" s="1" t="str">
        <f>_xlfn.XLOOKUP(B416,MasterSheet!Q:Q,MasterSheet!P:P)</f>
        <v>RESEARCH WORLD</v>
      </c>
      <c r="E416" s="1" t="str">
        <f t="shared" si="68"/>
        <v>DTDC</v>
      </c>
      <c r="F416" s="1" t="str">
        <f t="shared" si="69"/>
        <v>Monday</v>
      </c>
    </row>
    <row r="417" spans="1:6" x14ac:dyDescent="0.25">
      <c r="A417" s="2">
        <f>_xlfn.XLOOKUP(B417,MasterSheet!Q:Q,MasterSheet!N:N," ")</f>
        <v>45880</v>
      </c>
      <c r="B417" s="1" t="str">
        <v>D3001997014</v>
      </c>
      <c r="C417" s="1" t="str">
        <f>IFERROR(VLOOKUP(B417,MasterSheet!Q:R,2,)," ")</f>
        <v>Delivered</v>
      </c>
      <c r="D417" s="1" t="str">
        <f>_xlfn.XLOOKUP(B417,MasterSheet!Q:Q,MasterSheet!P:P)</f>
        <v>IMTECH</v>
      </c>
      <c r="E417" s="1" t="str">
        <f t="shared" si="68"/>
        <v>DTDC</v>
      </c>
      <c r="F417" s="1" t="str">
        <f t="shared" si="69"/>
        <v>Monday</v>
      </c>
    </row>
    <row r="418" spans="1:6" x14ac:dyDescent="0.25">
      <c r="A418" s="2">
        <f>_xlfn.XLOOKUP(B418,MasterSheet!Q:Q,MasterSheet!N:N," ")</f>
        <v>45880</v>
      </c>
      <c r="B418" s="1" t="str">
        <v>D3001997015</v>
      </c>
      <c r="C418" s="1" t="str">
        <f>IFERROR(VLOOKUP(B418,MasterSheet!Q:R,2,)," ")</f>
        <v>Delivered</v>
      </c>
      <c r="D418" s="1" t="str">
        <f>_xlfn.XLOOKUP(B418,MasterSheet!Q:Q,MasterSheet!P:P)</f>
        <v>IIT-ROORKE</v>
      </c>
      <c r="E418" s="1" t="str">
        <f t="shared" si="68"/>
        <v>DTDC</v>
      </c>
      <c r="F418" s="1" t="str">
        <f t="shared" si="69"/>
        <v>Monday</v>
      </c>
    </row>
    <row r="419" spans="1:6" x14ac:dyDescent="0.25">
      <c r="A419" s="2">
        <f>_xlfn.XLOOKUP(B419,MasterSheet!Q:Q,MasterSheet!N:N," ")</f>
        <v>45887</v>
      </c>
      <c r="B419" t="str">
        <v>D3001997017</v>
      </c>
      <c r="C419" s="1" t="str">
        <f>IFERROR(VLOOKUP(B419,MasterSheet!Q:R,2,)," ")</f>
        <v>Delivered</v>
      </c>
      <c r="D419" s="1" t="str">
        <f>_xlfn.XLOOKUP(B419,MasterSheet!Q:Q,MasterSheet!P:P)</f>
        <v>Essence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Monday</v>
      </c>
    </row>
    <row r="420" spans="1:6" x14ac:dyDescent="0.25">
      <c r="A420" s="2">
        <f>_xlfn.XLOOKUP(B420,MasterSheet!Q:Q,MasterSheet!N:N," ")</f>
        <v>45887</v>
      </c>
      <c r="B420" t="str">
        <v>D3001997018</v>
      </c>
      <c r="C420" s="1" t="str">
        <f>IFERROR(VLOOKUP(B420,MasterSheet!Q:R,2,)," ")</f>
        <v>Delivered</v>
      </c>
      <c r="D420" s="1" t="str">
        <f>_xlfn.XLOOKUP(B420,MasterSheet!Q:Q,MasterSheet!P:P)</f>
        <v>MEDLIFE</v>
      </c>
      <c r="E420" s="1" t="str">
        <f t="shared" si="70"/>
        <v>DTDC</v>
      </c>
      <c r="F420" s="1" t="str">
        <f t="shared" si="71"/>
        <v>Monday</v>
      </c>
    </row>
    <row r="421" spans="1:6" x14ac:dyDescent="0.25">
      <c r="A421" s="2">
        <f>_xlfn.XLOOKUP(B421,MasterSheet!Q:Q,MasterSheet!N:N," ")</f>
        <v>45836</v>
      </c>
      <c r="B421" t="str">
        <v>D3002213696</v>
      </c>
      <c r="C421" s="1" t="str">
        <f>IFERROR(VLOOKUP(B421,MasterSheet!Q:R,2,)," ")</f>
        <v>Delivered</v>
      </c>
      <c r="D421" s="1" t="str">
        <f>_xlfn.XLOOKUP(B421,MasterSheet!Q:Q,MasterSheet!P:P)</f>
        <v>SOHST</v>
      </c>
      <c r="E421" s="1" t="str">
        <f t="shared" si="70"/>
        <v>DTDC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45846</v>
      </c>
      <c r="B422" t="str">
        <v>D3002213697</v>
      </c>
      <c r="C422" s="1" t="str">
        <f>IFERROR(VLOOKUP(B422,MasterSheet!Q:R,2,)," ")</f>
        <v>Delivered</v>
      </c>
      <c r="D422" s="1" t="str">
        <f>_xlfn.XLOOKUP(B422,MasterSheet!Q:Q,MasterSheet!P:P)</f>
        <v>RESEARCH</v>
      </c>
      <c r="E422" s="1" t="str">
        <f t="shared" si="70"/>
        <v>DTDC</v>
      </c>
      <c r="F422" s="1" t="str">
        <f t="shared" si="71"/>
        <v>Tuesday</v>
      </c>
    </row>
    <row r="423" spans="1:6" x14ac:dyDescent="0.25">
      <c r="A423" s="2">
        <f>_xlfn.XLOOKUP(B423,MasterSheet!Q:Q,MasterSheet!N:N," ")</f>
        <v>45832</v>
      </c>
      <c r="B423" t="str">
        <v>D3002213704</v>
      </c>
      <c r="C423" s="1" t="str">
        <f>IFERROR(VLOOKUP(B423,MasterSheet!Q:R,2,)," ")</f>
        <v>Delivered</v>
      </c>
      <c r="D423" s="1" t="str">
        <f>_xlfn.XLOOKUP(B423,MasterSheet!Q:Q,MasterSheet!P:P)</f>
        <v>MEDLIFE</v>
      </c>
      <c r="E423" s="1" t="str">
        <f t="shared" si="70"/>
        <v>DTDC</v>
      </c>
      <c r="F423" s="1" t="str">
        <f t="shared" si="71"/>
        <v>Tuesday</v>
      </c>
    </row>
    <row r="424" spans="1:6" x14ac:dyDescent="0.25">
      <c r="A424" s="2">
        <f>_xlfn.XLOOKUP(B424,MasterSheet!Q:Q,MasterSheet!N:N," ")</f>
        <v>45829</v>
      </c>
      <c r="B424" t="str">
        <v>D3002213705</v>
      </c>
      <c r="C424" s="1" t="str">
        <f>IFERROR(VLOOKUP(B424,MasterSheet!Q:R,2,)," ")</f>
        <v>Delivered</v>
      </c>
      <c r="D424" s="1" t="str">
        <f>_xlfn.XLOOKUP(B424,MasterSheet!Q:Q,MasterSheet!P:P)</f>
        <v>Imtech</v>
      </c>
      <c r="E424" s="1" t="str">
        <f t="shared" si="70"/>
        <v>DTDC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45867</v>
      </c>
      <c r="B425" t="str">
        <v>D3002709220</v>
      </c>
      <c r="C425" s="1" t="str">
        <f>IFERROR(VLOOKUP(B425,MasterSheet!Q:R,2,)," ")</f>
        <v>Delivered</v>
      </c>
      <c r="D425" s="1" t="str">
        <f>_xlfn.XLOOKUP(B425,MasterSheet!Q:Q,MasterSheet!P:P)</f>
        <v>IMTECH</v>
      </c>
      <c r="E425" s="1" t="str">
        <f t="shared" ref="E425:E428" si="72">IF(LEFT(B425,1)="D","DTDC",IF(ISNUMBER(--LEFT(B425,1)),"Bluedart","Other"))</f>
        <v>DTDC</v>
      </c>
      <c r="F425" s="1" t="str">
        <f t="shared" ref="F425:F428" si="73">TEXT(A425, "dddd")</f>
        <v>Tuesday</v>
      </c>
    </row>
    <row r="426" spans="1:6" x14ac:dyDescent="0.25">
      <c r="A426" s="2">
        <f>_xlfn.XLOOKUP(B426,MasterSheet!Q:Q,MasterSheet!N:N," ")</f>
        <v>45852</v>
      </c>
      <c r="B426" t="str">
        <v>D3002709675</v>
      </c>
      <c r="C426" s="1" t="str">
        <f>IFERROR(VLOOKUP(B426,MasterSheet!Q:R,2,)," ")</f>
        <v>Delivered</v>
      </c>
      <c r="D426" s="1" t="str">
        <f>_xlfn.XLOOKUP(B426,MasterSheet!Q:Q,MasterSheet!P:P)</f>
        <v>Medlife</v>
      </c>
      <c r="E426" s="1" t="str">
        <f t="shared" si="72"/>
        <v>DTDC</v>
      </c>
      <c r="F426" s="1" t="str">
        <f t="shared" si="73"/>
        <v>Monday</v>
      </c>
    </row>
    <row r="427" spans="1:6" x14ac:dyDescent="0.25">
      <c r="A427" s="2">
        <f>_xlfn.XLOOKUP(B427,MasterSheet!Q:Q,MasterSheet!N:N," ")</f>
        <v>45852</v>
      </c>
      <c r="B427" t="str">
        <v>D3002709676</v>
      </c>
      <c r="C427" s="1" t="str">
        <f>IFERROR(VLOOKUP(B427,MasterSheet!Q:R,2,)," ")</f>
        <v>Delivered</v>
      </c>
      <c r="D427" s="1" t="str">
        <f>_xlfn.XLOOKUP(B427,MasterSheet!Q:Q,MasterSheet!P:P)</f>
        <v>IMTECH</v>
      </c>
      <c r="E427" s="1" t="str">
        <f t="shared" si="72"/>
        <v>DTDC</v>
      </c>
      <c r="F427" s="1" t="str">
        <f t="shared" si="73"/>
        <v>Monday</v>
      </c>
    </row>
    <row r="428" spans="1:6" x14ac:dyDescent="0.25">
      <c r="A428" s="2">
        <f>_xlfn.XLOOKUP(B428,MasterSheet!Q:Q,MasterSheet!N:N," ")</f>
        <v>45860</v>
      </c>
      <c r="B428" t="str">
        <v>D3002709684</v>
      </c>
      <c r="C428" s="1" t="str">
        <f>IFERROR(VLOOKUP(B428,MasterSheet!Q:R,2,)," ")</f>
        <v>Delivered</v>
      </c>
      <c r="D428" s="1" t="str">
        <f>_xlfn.XLOOKUP(B428,MasterSheet!Q:Q,MasterSheet!P:P)</f>
        <v>IMTECH</v>
      </c>
      <c r="E428" s="1" t="str">
        <f t="shared" si="72"/>
        <v>DTDC</v>
      </c>
      <c r="F428" s="1" t="str">
        <f t="shared" si="73"/>
        <v>Tuesday</v>
      </c>
    </row>
    <row r="429" spans="1:6" x14ac:dyDescent="0.25">
      <c r="A429" s="2">
        <f>_xlfn.XLOOKUP(B429,MasterSheet!Q:Q,MasterSheet!N:N," ")</f>
        <v>45860</v>
      </c>
      <c r="B429" t="str">
        <v>D3002709685</v>
      </c>
      <c r="C429" s="1" t="str">
        <f>IFERROR(VLOOKUP(B429,MasterSheet!Q:R,2,)," ")</f>
        <v>Delivered</v>
      </c>
      <c r="D429" s="1" t="str">
        <f>_xlfn.XLOOKUP(B429,MasterSheet!Q:Q,MasterSheet!P:P)</f>
        <v>Essence</v>
      </c>
      <c r="E429" s="1" t="str">
        <f t="shared" ref="E429:E456" si="74">IF(LEFT(B429,1)="D","DTDC",IF(ISNUMBER(--LEFT(B429,1)),"Bluedart","Other"))</f>
        <v>DTDC</v>
      </c>
      <c r="F429" s="1" t="str">
        <f t="shared" ref="F429:F456" si="75">TEXT(A429, "dddd")</f>
        <v>Tuesday</v>
      </c>
    </row>
    <row r="430" spans="1:6" x14ac:dyDescent="0.25">
      <c r="A430" s="2">
        <f>_xlfn.XLOOKUP(B430,MasterSheet!Q:Q,MasterSheet!N:N," ")</f>
        <v>45867</v>
      </c>
      <c r="B430" t="str">
        <v>D3002864036</v>
      </c>
      <c r="C430" s="1" t="str">
        <f>IFERROR(VLOOKUP(B430,MasterSheet!Q:R,2,)," ")</f>
        <v>Delivered</v>
      </c>
      <c r="D430" s="1" t="str">
        <f>_xlfn.XLOOKUP(B430,MasterSheet!Q:Q,MasterSheet!P:P)</f>
        <v>MEDLIFE</v>
      </c>
      <c r="E430" s="1" t="str">
        <f t="shared" si="74"/>
        <v>DTDC</v>
      </c>
      <c r="F430" s="1" t="str">
        <f t="shared" si="75"/>
        <v>Tuesday</v>
      </c>
    </row>
    <row r="431" spans="1:6" x14ac:dyDescent="0.25">
      <c r="A431" s="2">
        <f>_xlfn.XLOOKUP(B431,MasterSheet!Q:Q,MasterSheet!N:N," ")</f>
        <v>45867</v>
      </c>
      <c r="B431" t="str">
        <v>D3002864037</v>
      </c>
      <c r="C431" s="1" t="str">
        <f>IFERROR(VLOOKUP(B431,MasterSheet!Q:R,2,)," ")</f>
        <v>Delivered</v>
      </c>
      <c r="D431" s="1" t="str">
        <f>_xlfn.XLOOKUP(B431,MasterSheet!Q:Q,MasterSheet!P:P)</f>
        <v>IMTECH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45873</v>
      </c>
      <c r="B432" t="str">
        <v>D3002864041</v>
      </c>
      <c r="C432" s="1" t="str">
        <f>IFERROR(VLOOKUP(B432,MasterSheet!Q:R,2,)," ")</f>
        <v>Delivered</v>
      </c>
      <c r="D432" s="1" t="str">
        <f>_xlfn.XLOOKUP(B432,MasterSheet!Q:Q,MasterSheet!P:P)</f>
        <v>POOJA TRADERS</v>
      </c>
      <c r="E432" s="1" t="str">
        <f t="shared" si="74"/>
        <v>DTDC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45871</v>
      </c>
      <c r="B433" t="str">
        <v>D3002864042</v>
      </c>
      <c r="C433" s="1" t="str">
        <f>IFERROR(VLOOKUP(B433,MasterSheet!Q:R,2,)," ")</f>
        <v>Delivered</v>
      </c>
      <c r="D433" s="1" t="str">
        <f>_xlfn.XLOOKUP(B433,MasterSheet!Q:Q,MasterSheet!P:P)</f>
        <v>Medlife</v>
      </c>
      <c r="E433" s="1" t="str">
        <f t="shared" si="74"/>
        <v>DTDC</v>
      </c>
      <c r="F433" s="1" t="str">
        <f t="shared" si="75"/>
        <v>Saturday</v>
      </c>
    </row>
    <row r="434" spans="1:6" x14ac:dyDescent="0.25">
      <c r="A434" s="2">
        <f>_xlfn.XLOOKUP(B434,MasterSheet!Q:Q,MasterSheet!N:N," ")</f>
        <v>45875</v>
      </c>
      <c r="B434" t="str">
        <v>D3002864046</v>
      </c>
      <c r="C434" s="1" t="str">
        <f>IFERROR(VLOOKUP(B434,MasterSheet!Q:R,2,)," ")</f>
        <v>Delivered</v>
      </c>
      <c r="D434" s="1" t="str">
        <f>_xlfn.XLOOKUP(B434,MasterSheet!Q:Q,MasterSheet!P:P)</f>
        <v>MEDLIFE</v>
      </c>
      <c r="E434" s="1" t="str">
        <f t="shared" si="74"/>
        <v>DTDC</v>
      </c>
      <c r="F434" s="1" t="str">
        <f t="shared" si="75"/>
        <v>Wednesday</v>
      </c>
    </row>
    <row r="435" spans="1:6" x14ac:dyDescent="0.25">
      <c r="A435" s="2">
        <f>_xlfn.XLOOKUP(B435,MasterSheet!Q:Q,MasterSheet!N:N," ")</f>
        <v>45901</v>
      </c>
      <c r="B435" t="str">
        <v>D3002950334</v>
      </c>
      <c r="C435" s="1" t="str">
        <f>IFERROR(VLOOKUP(B435,MasterSheet!Q:R,2,)," ")</f>
        <v>Delivered</v>
      </c>
      <c r="D435" s="1" t="str">
        <f>_xlfn.XLOOKUP(B435,MasterSheet!Q:Q,MasterSheet!P:P)</f>
        <v>IISER MOHALI</v>
      </c>
      <c r="E435" s="1" t="str">
        <f t="shared" si="74"/>
        <v>DTDC</v>
      </c>
      <c r="F435" s="1" t="str">
        <f t="shared" si="75"/>
        <v>Monday</v>
      </c>
    </row>
    <row r="436" spans="1:6" x14ac:dyDescent="0.25">
      <c r="A436" s="2">
        <f>_xlfn.XLOOKUP(B436,MasterSheet!Q:Q,MasterSheet!N:N," ")</f>
        <v>45908</v>
      </c>
      <c r="B436" t="str">
        <v>D3002950414</v>
      </c>
      <c r="C436" s="1" t="str">
        <f>IFERROR(VLOOKUP(B436,MasterSheet!Q:R,2,)," ")</f>
        <v>Delivered</v>
      </c>
      <c r="D436" s="1" t="str">
        <f>_xlfn.XLOOKUP(B436,MasterSheet!Q:Q,MasterSheet!P:P)</f>
        <v>RESEARCH</v>
      </c>
      <c r="E436" s="1" t="str">
        <f t="shared" si="74"/>
        <v>DTDC</v>
      </c>
      <c r="F436" s="1" t="str">
        <f t="shared" si="75"/>
        <v>Monday</v>
      </c>
    </row>
    <row r="437" spans="1:6" x14ac:dyDescent="0.25">
      <c r="A437" s="2">
        <f>_xlfn.XLOOKUP(B437,MasterSheet!Q:Q,MasterSheet!N:N," ")</f>
        <v>45908</v>
      </c>
      <c r="B437" t="str">
        <v>D3002950415</v>
      </c>
      <c r="C437" s="1" t="str">
        <f>IFERROR(VLOOKUP(B437,MasterSheet!Q:R,2,)," ")</f>
        <v>Delivered</v>
      </c>
      <c r="D437" s="1" t="str">
        <f>_xlfn.XLOOKUP(B437,MasterSheet!Q:Q,MasterSheet!P:P)</f>
        <v>IISER MOHALI</v>
      </c>
      <c r="E437" s="1" t="str">
        <f t="shared" si="74"/>
        <v>DTDC</v>
      </c>
      <c r="F437" s="1" t="str">
        <f t="shared" si="75"/>
        <v>Monday</v>
      </c>
    </row>
    <row r="438" spans="1:6" x14ac:dyDescent="0.25">
      <c r="A438" s="2">
        <f>_xlfn.XLOOKUP(B438,MasterSheet!Q:Q,MasterSheet!N:N," ")</f>
        <v>45908</v>
      </c>
      <c r="B438" t="str">
        <v>D3002950416</v>
      </c>
      <c r="C438" s="1" t="str">
        <f>IFERROR(VLOOKUP(B438,MasterSheet!Q:R,2,)," ")</f>
        <v>Delivered</v>
      </c>
      <c r="D438" s="1" t="str">
        <f>_xlfn.XLOOKUP(B438,MasterSheet!Q:Q,MasterSheet!P:P)</f>
        <v>VECTOR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45908</v>
      </c>
      <c r="B439" t="str">
        <v>D3002950417</v>
      </c>
      <c r="C439" s="1" t="str">
        <f>IFERROR(VLOOKUP(B439,MasterSheet!Q:R,2,)," ")</f>
        <v>Delivered</v>
      </c>
      <c r="D439" s="1" t="str">
        <f>_xlfn.XLOOKUP(B439,MasterSheet!Q:Q,MasterSheet!P:P)</f>
        <v>ESSENCE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45913</v>
      </c>
      <c r="B440" t="str">
        <v>D3003568451</v>
      </c>
      <c r="C440" s="1" t="str">
        <f>IFERROR(VLOOKUP(B440,MasterSheet!Q:R,2,)," ")</f>
        <v>Delivered</v>
      </c>
      <c r="D440" s="1" t="str">
        <f>_xlfn.XLOOKUP(B440,MasterSheet!Q:Q,MasterSheet!P:P)</f>
        <v>MEDLIFE</v>
      </c>
      <c r="E440" s="1" t="str">
        <f t="shared" si="74"/>
        <v>DTDC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45915</v>
      </c>
      <c r="B441" t="str">
        <v>D3003568486</v>
      </c>
      <c r="C441" s="1" t="str">
        <f>IFERROR(VLOOKUP(B441,MasterSheet!Q:R,2,)," ")</f>
        <v>Delivered</v>
      </c>
      <c r="D441" s="1" t="str">
        <f>_xlfn.XLOOKUP(B441,MasterSheet!Q:Q,MasterSheet!P:P)</f>
        <v>IMTECH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45915</v>
      </c>
      <c r="B442" t="str">
        <v>D3003568487</v>
      </c>
      <c r="C442" s="1" t="str">
        <f>IFERROR(VLOOKUP(B442,MasterSheet!Q:R,2,)," ")</f>
        <v>Delivered</v>
      </c>
      <c r="D442" s="1" t="str">
        <f>_xlfn.XLOOKUP(B442,MasterSheet!Q:Q,MasterSheet!P:P)</f>
        <v>RESEARCH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45915</v>
      </c>
      <c r="B443" t="str">
        <v>D3003568488</v>
      </c>
      <c r="C443" s="1" t="str">
        <f>IFERROR(VLOOKUP(B443,MasterSheet!Q:R,2,)," ")</f>
        <v>Delivered</v>
      </c>
      <c r="D443" s="1" t="str">
        <f>_xlfn.XLOOKUP(B443,MasterSheet!Q:Q,MasterSheet!P:P)</f>
        <v>VECTOR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45927</v>
      </c>
      <c r="B444" t="str">
        <v>D3003710005</v>
      </c>
      <c r="C444" s="1" t="str">
        <f>IFERROR(VLOOKUP(B444,MasterSheet!Q:R,2,)," ")</f>
        <v>Delivered</v>
      </c>
      <c r="D444" s="1" t="str">
        <f>_xlfn.XLOOKUP(B444,MasterSheet!Q:Q,MasterSheet!P:P)</f>
        <v>INFINITY</v>
      </c>
      <c r="E444" s="1" t="str">
        <f t="shared" si="74"/>
        <v>DTDC</v>
      </c>
      <c r="F444" s="1" t="str">
        <f t="shared" si="75"/>
        <v>Saturday</v>
      </c>
    </row>
    <row r="445" spans="1:6" x14ac:dyDescent="0.25">
      <c r="A445" s="2">
        <f>_xlfn.XLOOKUP(B445,MasterSheet!Q:Q,MasterSheet!N:N," ")</f>
        <v>45927</v>
      </c>
      <c r="B445" t="str">
        <v>D3003710006</v>
      </c>
      <c r="C445" s="1" t="str">
        <f>IFERROR(VLOOKUP(B445,MasterSheet!Q:R,2,)," ")</f>
        <v>Delivered</v>
      </c>
      <c r="D445" s="1" t="str">
        <f>_xlfn.XLOOKUP(B445,MasterSheet!Q:Q,MasterSheet!P:P)</f>
        <v>MEDLIFE</v>
      </c>
      <c r="E445" s="1" t="str">
        <f t="shared" si="74"/>
        <v>DTDC</v>
      </c>
      <c r="F445" s="1" t="str">
        <f t="shared" si="75"/>
        <v>Saturday</v>
      </c>
    </row>
    <row r="446" spans="1:6" x14ac:dyDescent="0.25">
      <c r="A446" s="2">
        <f>_xlfn.XLOOKUP(B446,MasterSheet!Q:Q,MasterSheet!N:N," ")</f>
        <v>45934</v>
      </c>
      <c r="B446" t="str">
        <v>D3003710010</v>
      </c>
      <c r="C446" s="1" t="str">
        <f>IFERROR(VLOOKUP(B446,MasterSheet!Q:R,2,)," ")</f>
        <v>Delivered</v>
      </c>
      <c r="D446" s="1" t="str">
        <f>_xlfn.XLOOKUP(B446,MasterSheet!Q:Q,MasterSheet!P:P)</f>
        <v>Vector</v>
      </c>
      <c r="E446" s="1" t="str">
        <f t="shared" si="74"/>
        <v>DTDC</v>
      </c>
      <c r="F446" s="1" t="str">
        <f t="shared" si="75"/>
        <v>Saturday</v>
      </c>
    </row>
    <row r="447" spans="1:6" x14ac:dyDescent="0.25">
      <c r="A447" s="2">
        <f>_xlfn.XLOOKUP(B447,MasterSheet!Q:Q,MasterSheet!N:N," ")</f>
        <v>45937</v>
      </c>
      <c r="B447" t="str">
        <v>D3003710012</v>
      </c>
      <c r="C447" s="1">
        <f>IFERROR(VLOOKUP(B447,MasterSheet!Q:R,2,)," ")</f>
        <v>0</v>
      </c>
      <c r="D447" s="1" t="str">
        <f>_xlfn.XLOOKUP(B447,MasterSheet!Q:Q,MasterSheet!P:P)</f>
        <v>PATANJALI</v>
      </c>
      <c r="E447" s="1" t="str">
        <f t="shared" si="74"/>
        <v>DTDC</v>
      </c>
      <c r="F447" s="1" t="str">
        <f t="shared" si="75"/>
        <v>Tuesday</v>
      </c>
    </row>
    <row r="448" spans="1:6" x14ac:dyDescent="0.25">
      <c r="A448" s="2">
        <f>_xlfn.XLOOKUP(B448,MasterSheet!Q:Q,MasterSheet!N:N," ")</f>
        <v>45937</v>
      </c>
      <c r="B448" t="str">
        <v>D3003710013</v>
      </c>
      <c r="C448" s="1">
        <f>IFERROR(VLOOKUP(B448,MasterSheet!Q:R,2,)," ")</f>
        <v>0</v>
      </c>
      <c r="D448" s="1" t="str">
        <f>_xlfn.XLOOKUP(B448,MasterSheet!Q:Q,MasterSheet!P:P)</f>
        <v>MEDLIFE</v>
      </c>
      <c r="E448" s="1" t="str">
        <f t="shared" si="74"/>
        <v>DTDC</v>
      </c>
      <c r="F448" s="1" t="str">
        <f t="shared" si="75"/>
        <v>Tuesday</v>
      </c>
    </row>
    <row r="449" spans="1:6" x14ac:dyDescent="0.25">
      <c r="A449" s="2">
        <f>_xlfn.XLOOKUP(B449,MasterSheet!Q:Q,MasterSheet!N:N," ")</f>
        <v>45936</v>
      </c>
      <c r="B449" t="str">
        <v>D3003710017</v>
      </c>
      <c r="C449" s="1">
        <f>IFERROR(VLOOKUP(B449,MasterSheet!Q:R,2,)," ")</f>
        <v>0</v>
      </c>
      <c r="D449" s="1" t="str">
        <f>_xlfn.XLOOKUP(B449,MasterSheet!Q:Q,MasterSheet!P:P)</f>
        <v>IISER MOHALI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45933</v>
      </c>
      <c r="B450" t="str">
        <v>D3003710018</v>
      </c>
      <c r="C450" s="1" t="str">
        <f>IFERROR(VLOOKUP(B450,MasterSheet!Q:R,2,)," ")</f>
        <v>Delivered</v>
      </c>
      <c r="D450" s="1" t="str">
        <f>_xlfn.XLOOKUP(B450,MasterSheet!Q:Q,MasterSheet!P:P)</f>
        <v>Aiims Bhatinda</v>
      </c>
      <c r="E450" s="1" t="str">
        <f t="shared" si="74"/>
        <v>DTDC</v>
      </c>
      <c r="F450" s="1" t="str">
        <f t="shared" si="75"/>
        <v>Friday</v>
      </c>
    </row>
    <row r="451" spans="1:6" x14ac:dyDescent="0.25">
      <c r="A451" s="2">
        <f>_xlfn.XLOOKUP(B451,MasterSheet!Q:Q,MasterSheet!N:N," ")</f>
        <v>45868</v>
      </c>
      <c r="B451" t="str">
        <v>Expired</v>
      </c>
      <c r="C451" s="1" t="str">
        <f>IFERROR(VLOOKUP(B451,MasterSheet!Q:R,2,)," ")</f>
        <v>Expired</v>
      </c>
      <c r="D451" s="1" t="str">
        <f>_xlfn.XLOOKUP(B451,MasterSheet!Q:Q,MasterSheet!P:P)</f>
        <v>EXPIRED</v>
      </c>
      <c r="E451" s="1" t="str">
        <f t="shared" si="74"/>
        <v>Other</v>
      </c>
      <c r="F451" s="1" t="str">
        <f t="shared" si="75"/>
        <v>Wednesday</v>
      </c>
    </row>
    <row r="452" spans="1:6" x14ac:dyDescent="0.25">
      <c r="A452" s="2">
        <f>_xlfn.XLOOKUP(B452,MasterSheet!Q:Q,MasterSheet!N:N," ")</f>
        <v>45929</v>
      </c>
      <c r="B452" t="str">
        <v>PORTER</v>
      </c>
      <c r="C452" s="1" t="str">
        <f>IFERROR(VLOOKUP(B452,MasterSheet!Q:R,2,)," ")</f>
        <v>PORTER</v>
      </c>
      <c r="D452" s="1" t="str">
        <f>_xlfn.XLOOKUP(B452,MasterSheet!Q:Q,MasterSheet!P:P)</f>
        <v>Labex</v>
      </c>
      <c r="E452" s="1" t="str">
        <f t="shared" si="74"/>
        <v>Other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45854</v>
      </c>
      <c r="B453" t="str">
        <v>WILL BE BILLED</v>
      </c>
      <c r="C453" s="1" t="str">
        <f>IFERROR(VLOOKUP(B453,MasterSheet!Q:R,2,)," ")</f>
        <v>PRIYANKA MADAM</v>
      </c>
      <c r="D453" s="1" t="str">
        <f>_xlfn.XLOOKUP(B453,MasterSheet!Q:Q,MasterSheet!P:P)</f>
        <v>Aiims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45859</v>
      </c>
      <c r="B454" t="str">
        <v>with M Bio</v>
      </c>
      <c r="C454" s="1" t="str">
        <f>IFERROR(VLOOKUP(B454,MasterSheet!Q:R,2,)," ")</f>
        <v>With M Biotehc</v>
      </c>
      <c r="D454" s="1" t="str">
        <f>_xlfn.XLOOKUP(B454,MasterSheet!Q:Q,MasterSheet!P:P)</f>
        <v>HKP</v>
      </c>
      <c r="E454" s="1" t="str">
        <f t="shared" si="74"/>
        <v>Other</v>
      </c>
      <c r="F454" s="1" t="str">
        <f t="shared" si="75"/>
        <v>Monday</v>
      </c>
    </row>
    <row r="455" spans="1:6" x14ac:dyDescent="0.25">
      <c r="A455" s="2" t="str">
        <f>_xlfn.XLOOKUP(B455,MasterSheet!Q:Q,MasterSheet!N:N," ")</f>
        <v xml:space="preserve"> </v>
      </c>
      <c r="B455">
        <v>0</v>
      </c>
      <c r="C455" s="1" t="str">
        <f>IFERROR(VLOOKUP(B455,MasterSheet!Q:R,2,)," ")</f>
        <v xml:space="preserve"> </v>
      </c>
      <c r="D455" s="1" t="e">
        <f>_xlfn.XLOOKUP(B455,MasterSheet!Q:Q,MasterSheet!P:P)</f>
        <v>#N/A</v>
      </c>
      <c r="E455" s="1" t="str">
        <f t="shared" si="74"/>
        <v>Bluedart</v>
      </c>
      <c r="F455" s="1" t="str">
        <f t="shared" si="75"/>
        <v xml:space="preserve"> </v>
      </c>
    </row>
    <row r="456" spans="1:6" x14ac:dyDescent="0.25">
      <c r="A456" s="2">
        <f>_xlfn.XLOOKUP(B456,MasterSheet!Q:Q,MasterSheet!N:N," ")</f>
        <v>45812</v>
      </c>
      <c r="C456" s="1" t="str">
        <f>IFERROR(VLOOKUP(B456,MasterSheet!Q:R,2,)," ")</f>
        <v xml:space="preserve"> </v>
      </c>
      <c r="D456" s="1" t="str">
        <f>_xlfn.XLOOKUP(B456,MasterSheet!Q:Q,MasterSheet!P:P)</f>
        <v>RESEARCH WORLD</v>
      </c>
      <c r="E456" s="1" t="str">
        <f t="shared" si="74"/>
        <v>Other</v>
      </c>
      <c r="F456" s="1" t="str">
        <f t="shared" si="75"/>
        <v>Wednesday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K1" zoomScale="85" zoomScaleNormal="85" workbookViewId="0">
      <selection activeCell="K1" sqref="K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6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hidden="1" x14ac:dyDescent="0.25">
      <c r="A2" s="68" cm="1">
        <f t="array" ref="A2:I124">_xlfn._xlws.SORT(
  _xlfn._xlws.FILTER(
    CHOOSE({1,2,3,4,5,6,7,8,9},
      MasterSheet!H2:H10268,
      MasterSheet!L2:L10268,
      MasterSheet!P2:P10268,
      MasterSheet!S2:S10268,
      MasterSheet!U2:U10268,
      MasterSheet!T2:T10268,
MasterSheet!V2:V10268,MasterSheet!W2:W10268,MasterSheet!AC2:AC10268
    ),
    MasterSheet!L2:L10268 &gt; 0
  ),
  3, TRUE
)</f>
        <v>423801</v>
      </c>
      <c r="B2" s="68">
        <v>1</v>
      </c>
      <c r="C2" s="68" t="str">
        <v>AIIMS</v>
      </c>
      <c r="D2" s="68">
        <v>-20</v>
      </c>
      <c r="E2" s="68" t="str">
        <v>BioLegend</v>
      </c>
      <c r="F2" s="68">
        <v>0</v>
      </c>
      <c r="G2" s="68" t="str">
        <v>Delhi</v>
      </c>
      <c r="H2" s="68">
        <v>0</v>
      </c>
      <c r="I2" s="68" t="str">
        <v>Local</v>
      </c>
      <c r="K2" s="68">
        <f t="shared" ref="K2:K33" si="0">SUMIFS(B:B,C:C, L2,D:D, M2,E:E, N2,F:F, O2,G:G, P2,H:H, Q2)</f>
        <v>1</v>
      </c>
      <c r="L2" s="68" t="str">
        <v>AIIMS</v>
      </c>
      <c r="M2" s="68">
        <v>-20</v>
      </c>
      <c r="N2" s="68" t="str">
        <v>BioLegend</v>
      </c>
      <c r="O2" s="68">
        <v>0</v>
      </c>
      <c r="P2" s="68" t="str">
        <v>Delhi</v>
      </c>
      <c r="Q2" s="68">
        <v>0</v>
      </c>
      <c r="R2" s="68" t="str">
        <v>Local</v>
      </c>
      <c r="S2" s="68">
        <f t="shared" ref="S2:S33" si="1">SUMIFS(B:B,C:C, L2,D:D, M2,E:E, N2,F:F, O2,G:G, P2,H:H, Q2)</f>
        <v>1</v>
      </c>
    </row>
    <row r="3" spans="1:19" hidden="1" x14ac:dyDescent="0.25">
      <c r="A3" s="1">
        <v>363006</v>
      </c>
      <c r="B3" s="1">
        <v>1</v>
      </c>
      <c r="C3" s="1" t="str">
        <v>Allianz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Saturday (4-10-2025)</v>
      </c>
      <c r="I3" s="1" t="str">
        <v>OutStation</v>
      </c>
      <c r="K3" s="1">
        <f t="shared" si="0"/>
        <v>3</v>
      </c>
      <c r="L3" s="1" t="str">
        <v>Allianz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Saturday (4-10-2025)</v>
      </c>
      <c r="R3" s="1" t="str">
        <v>OutStation</v>
      </c>
      <c r="S3" s="1">
        <f t="shared" si="1"/>
        <v>3</v>
      </c>
    </row>
    <row r="4" spans="1:19" hidden="1" x14ac:dyDescent="0.25">
      <c r="A4" s="1">
        <v>480019</v>
      </c>
      <c r="B4" s="1">
        <v>1</v>
      </c>
      <c r="C4" s="1" t="str">
        <v>Allianz</v>
      </c>
      <c r="D4" s="1" t="str">
        <v>RT</v>
      </c>
      <c r="E4" s="1" t="str">
        <v>BioLegend</v>
      </c>
      <c r="F4" s="1">
        <v>0</v>
      </c>
      <c r="G4" s="1" t="str">
        <v>Mumbai</v>
      </c>
      <c r="H4" s="1" t="str">
        <v>Saturday (4-10-2025)</v>
      </c>
      <c r="I4" s="1" t="str">
        <v>OutStation</v>
      </c>
      <c r="K4" s="1">
        <f t="shared" si="0"/>
        <v>1</v>
      </c>
      <c r="L4" s="1" t="str">
        <v>Allianz</v>
      </c>
      <c r="M4" s="1" t="str">
        <v>RT</v>
      </c>
      <c r="N4" s="1" t="str">
        <v>BioLegend</v>
      </c>
      <c r="O4" s="1">
        <v>0</v>
      </c>
      <c r="P4" s="1" t="str">
        <v>Mumbai</v>
      </c>
      <c r="Q4" s="1" t="str">
        <v>Saturday (4-10-2025)</v>
      </c>
      <c r="R4" s="1" t="str">
        <v>OutStation</v>
      </c>
      <c r="S4" s="1">
        <f t="shared" si="1"/>
        <v>1</v>
      </c>
    </row>
    <row r="5" spans="1:19" hidden="1" x14ac:dyDescent="0.25">
      <c r="A5" s="1">
        <v>651002</v>
      </c>
      <c r="B5" s="1">
        <v>1</v>
      </c>
      <c r="C5" s="1" t="str">
        <v>Allianz</v>
      </c>
      <c r="D5" s="1">
        <v>4</v>
      </c>
      <c r="E5" s="1" t="str">
        <v>BioLegend</v>
      </c>
      <c r="F5" s="1">
        <v>0</v>
      </c>
      <c r="G5" s="1" t="str">
        <v>Mumbai</v>
      </c>
      <c r="H5" s="1" t="str">
        <v>Saturday (4-10-2025)</v>
      </c>
      <c r="I5" s="1" t="str">
        <v>OutStation</v>
      </c>
      <c r="K5" s="1">
        <f t="shared" si="0"/>
        <v>1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PO Awaited</v>
      </c>
      <c r="R5" s="1" t="str">
        <v>OutStation</v>
      </c>
      <c r="S5" s="1">
        <f t="shared" si="1"/>
        <v>1</v>
      </c>
    </row>
    <row r="6" spans="1:19" hidden="1" x14ac:dyDescent="0.25">
      <c r="A6" s="68">
        <v>691502</v>
      </c>
      <c r="B6" s="68">
        <v>1</v>
      </c>
      <c r="C6" s="68" t="str">
        <v>Allianz</v>
      </c>
      <c r="D6" s="68">
        <v>4</v>
      </c>
      <c r="E6" s="68" t="str">
        <v>BioLegend</v>
      </c>
      <c r="F6" s="68">
        <v>0</v>
      </c>
      <c r="G6" s="68" t="str">
        <v>Mumbai</v>
      </c>
      <c r="H6" s="68" t="str">
        <v>Saturday (4-10-2025)</v>
      </c>
      <c r="I6" s="68" t="str">
        <v>OutStation</v>
      </c>
      <c r="K6" s="68">
        <f t="shared" si="0"/>
        <v>5</v>
      </c>
      <c r="L6" s="68" t="str">
        <v>AURIGINE ONCO</v>
      </c>
      <c r="M6" s="68">
        <v>4</v>
      </c>
      <c r="N6" s="68" t="str">
        <v>BioLegend</v>
      </c>
      <c r="O6" s="68" t="str">
        <v>for stock</v>
      </c>
      <c r="P6" s="68" t="str">
        <v>Banglore</v>
      </c>
      <c r="Q6" s="68" t="str">
        <v>Stock</v>
      </c>
      <c r="R6" s="68" t="str">
        <v>OutStation</v>
      </c>
      <c r="S6" s="68">
        <f t="shared" si="1"/>
        <v>5</v>
      </c>
    </row>
    <row r="7" spans="1:19" hidden="1" x14ac:dyDescent="0.25">
      <c r="A7" s="1">
        <v>900007707</v>
      </c>
      <c r="B7" s="1">
        <v>1</v>
      </c>
      <c r="C7" s="1" t="str">
        <v>APOLLO CHENNAI</v>
      </c>
      <c r="D7" s="1">
        <v>4</v>
      </c>
      <c r="E7" s="1" t="str">
        <v>BioLegend</v>
      </c>
      <c r="F7" s="1">
        <v>0</v>
      </c>
      <c r="G7" s="1" t="str">
        <v>CHENNAI</v>
      </c>
      <c r="H7" s="1" t="str">
        <v>PO Awaited</v>
      </c>
      <c r="I7" s="1" t="str">
        <v>OutStation</v>
      </c>
      <c r="K7" s="1">
        <f t="shared" si="0"/>
        <v>1</v>
      </c>
      <c r="L7" s="1" t="str">
        <v>AURIGINE ONCO</v>
      </c>
      <c r="M7" s="1" t="str">
        <v>RT</v>
      </c>
      <c r="N7" s="1" t="str">
        <v>BioLegend</v>
      </c>
      <c r="O7" s="1">
        <v>0</v>
      </c>
      <c r="P7" s="1" t="str">
        <v>Banglore</v>
      </c>
      <c r="Q7" s="1" t="str">
        <v>On Hold</v>
      </c>
      <c r="R7" s="1" t="str">
        <v>OutStation</v>
      </c>
      <c r="S7" s="1">
        <f t="shared" si="1"/>
        <v>1</v>
      </c>
    </row>
    <row r="8" spans="1:19" hidden="1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for stock</v>
      </c>
      <c r="G8" s="1" t="str">
        <v>Banglore</v>
      </c>
      <c r="H8" s="1" t="str">
        <v>Stock</v>
      </c>
      <c r="I8" s="1" t="str">
        <v>OutStation</v>
      </c>
      <c r="K8" s="1">
        <f t="shared" si="0"/>
        <v>1</v>
      </c>
      <c r="L8" s="1" t="str">
        <v>AURIGINE ONCO</v>
      </c>
      <c r="M8" s="1">
        <v>4</v>
      </c>
      <c r="N8" s="1" t="str">
        <v>BioLegend</v>
      </c>
      <c r="O8" s="1" t="str">
        <v>FOC</v>
      </c>
      <c r="P8" s="1" t="str">
        <v>Banglore</v>
      </c>
      <c r="Q8" s="1" t="str">
        <v>On Hold (FOC)</v>
      </c>
      <c r="R8" s="1" t="str">
        <v>OutStation</v>
      </c>
      <c r="S8" s="1">
        <f t="shared" si="1"/>
        <v>1</v>
      </c>
    </row>
    <row r="9" spans="1:19" hidden="1" x14ac:dyDescent="0.25">
      <c r="A9" s="1">
        <v>740379</v>
      </c>
      <c r="B9" s="1">
        <v>1</v>
      </c>
      <c r="C9" s="1" t="str">
        <v>AURIGINE ONCO</v>
      </c>
      <c r="D9" s="1" t="str">
        <v>RT</v>
      </c>
      <c r="E9" s="1" t="str">
        <v>BioLegend</v>
      </c>
      <c r="F9" s="1">
        <v>0</v>
      </c>
      <c r="G9" s="1" t="str">
        <v>Banglore</v>
      </c>
      <c r="H9" s="1" t="str">
        <v>On Hold</v>
      </c>
      <c r="I9" s="1" t="str">
        <v>OutStation</v>
      </c>
      <c r="K9" s="1">
        <f t="shared" si="0"/>
        <v>4</v>
      </c>
      <c r="L9" s="1" t="str">
        <v>BARC</v>
      </c>
      <c r="M9" s="1">
        <v>-20</v>
      </c>
      <c r="N9" s="1" t="str">
        <v>DHARMACON</v>
      </c>
      <c r="O9" s="1">
        <v>0</v>
      </c>
      <c r="P9" s="1" t="str">
        <v>Mumbai</v>
      </c>
      <c r="Q9" s="1" t="str">
        <v>On Hold</v>
      </c>
      <c r="R9" s="1" t="str">
        <v>OutStation</v>
      </c>
      <c r="S9" s="1">
        <f t="shared" si="1"/>
        <v>4</v>
      </c>
    </row>
    <row r="10" spans="1:19" hidden="1" x14ac:dyDescent="0.25">
      <c r="A10" s="68">
        <v>741110</v>
      </c>
      <c r="B10" s="68">
        <v>1</v>
      </c>
      <c r="C10" s="68" t="str">
        <v>AURIGINE ONCO</v>
      </c>
      <c r="D10" s="68">
        <v>4</v>
      </c>
      <c r="E10" s="68" t="str">
        <v>BioLegend</v>
      </c>
      <c r="F10" s="68" t="str">
        <v>FOC</v>
      </c>
      <c r="G10" s="68" t="str">
        <v>Banglore</v>
      </c>
      <c r="H10" s="68" t="str">
        <v>On Hold (FOC)</v>
      </c>
      <c r="I10" s="68" t="str">
        <v>OutStation</v>
      </c>
      <c r="K10" s="68">
        <f t="shared" si="0"/>
        <v>3</v>
      </c>
      <c r="L10" s="68" t="str">
        <v>BIO SOLUTION</v>
      </c>
      <c r="M10" s="68" t="str">
        <v>rt</v>
      </c>
      <c r="N10" s="68" t="str">
        <v>BioLegend</v>
      </c>
      <c r="O10" s="68" t="str">
        <v>Extra Received</v>
      </c>
      <c r="P10" s="68" t="str">
        <v>Hyderabad</v>
      </c>
      <c r="Q10" s="68">
        <v>0</v>
      </c>
      <c r="R10" s="68" t="str">
        <v>OutStation</v>
      </c>
      <c r="S10" s="68">
        <f t="shared" si="1"/>
        <v>3</v>
      </c>
    </row>
    <row r="11" spans="1:19" hidden="1" x14ac:dyDescent="0.25">
      <c r="A11" s="1" t="str">
        <v>CTM-1172738</v>
      </c>
      <c r="B11" s="1">
        <v>1</v>
      </c>
      <c r="C11" s="1" t="str">
        <v>BARC</v>
      </c>
      <c r="D11" s="1">
        <v>-20</v>
      </c>
      <c r="E11" s="1" t="str">
        <v>DHARMACON</v>
      </c>
      <c r="F11" s="1">
        <v>0</v>
      </c>
      <c r="G11" s="1" t="str">
        <v>Mumbai</v>
      </c>
      <c r="H11" s="1" t="str">
        <v>On Hold</v>
      </c>
      <c r="I11" s="1" t="str">
        <v>OutStation</v>
      </c>
      <c r="K11" s="1">
        <f t="shared" si="0"/>
        <v>1</v>
      </c>
      <c r="L11" s="1" t="str">
        <v>CELLOGEN</v>
      </c>
      <c r="M11" s="1">
        <v>-80</v>
      </c>
      <c r="N11" s="1" t="str">
        <v>BPS</v>
      </c>
      <c r="O11" s="1">
        <v>0</v>
      </c>
      <c r="P11" s="1" t="str">
        <v>Noida</v>
      </c>
      <c r="Q11" s="1" t="str">
        <v>Priyanka Madam</v>
      </c>
      <c r="R11" s="1" t="str">
        <v>Local</v>
      </c>
      <c r="S11" s="1">
        <f t="shared" si="1"/>
        <v>1</v>
      </c>
    </row>
    <row r="12" spans="1:19" hidden="1" x14ac:dyDescent="0.25">
      <c r="A12" s="1" t="str">
        <v>CTM-1172741</v>
      </c>
      <c r="B12" s="1">
        <v>1</v>
      </c>
      <c r="C12" s="1" t="str">
        <v>BARC</v>
      </c>
      <c r="D12" s="1">
        <v>-20</v>
      </c>
      <c r="E12" s="1" t="str">
        <v>DHARMACON</v>
      </c>
      <c r="F12" s="1">
        <v>0</v>
      </c>
      <c r="G12" s="1" t="str">
        <v>Mumbai</v>
      </c>
      <c r="H12" s="1" t="str">
        <v>On Hold</v>
      </c>
      <c r="I12" s="1" t="str">
        <v>OutStation</v>
      </c>
      <c r="K12" s="1">
        <f t="shared" si="0"/>
        <v>1</v>
      </c>
      <c r="L12" s="1" t="str">
        <v>IISER PUNE</v>
      </c>
      <c r="M12" s="1">
        <v>-20</v>
      </c>
      <c r="N12" s="1" t="str">
        <v>DHARMACON</v>
      </c>
      <c r="O12" s="1">
        <v>0</v>
      </c>
      <c r="P12" s="1" t="str">
        <v>Pune</v>
      </c>
      <c r="Q12" s="1" t="str">
        <v>Saturday (4-10-2025)</v>
      </c>
      <c r="R12" s="1" t="str">
        <v>OutStation</v>
      </c>
      <c r="S12" s="1">
        <f t="shared" si="1"/>
        <v>1</v>
      </c>
    </row>
    <row r="13" spans="1:19" hidden="1" x14ac:dyDescent="0.25">
      <c r="A13" s="1" t="str">
        <v>CTM-1172744</v>
      </c>
      <c r="B13" s="1">
        <v>1</v>
      </c>
      <c r="C13" s="1" t="str">
        <v>BARC</v>
      </c>
      <c r="D13" s="1">
        <v>-20</v>
      </c>
      <c r="E13" s="1" t="str">
        <v>DHARMACON</v>
      </c>
      <c r="F13" s="1">
        <v>0</v>
      </c>
      <c r="G13" s="1" t="str">
        <v>Mumbai</v>
      </c>
      <c r="H13" s="1" t="str">
        <v>On Hold</v>
      </c>
      <c r="I13" s="1" t="str">
        <v>OutStation</v>
      </c>
      <c r="K13" s="1">
        <f t="shared" si="0"/>
        <v>1</v>
      </c>
      <c r="L13" s="1" t="str">
        <v>IIT DELHI</v>
      </c>
      <c r="M13" s="1" t="str">
        <v>RT</v>
      </c>
      <c r="N13" s="1" t="str">
        <v>SARTORIUS</v>
      </c>
      <c r="O13" s="1">
        <v>0</v>
      </c>
      <c r="P13" s="1" t="str">
        <v>Delhi</v>
      </c>
      <c r="Q13" s="1">
        <v>0</v>
      </c>
      <c r="R13" s="1" t="str">
        <v>Local</v>
      </c>
      <c r="S13" s="1">
        <f t="shared" si="1"/>
        <v>1</v>
      </c>
    </row>
    <row r="14" spans="1:19" hidden="1" x14ac:dyDescent="0.25">
      <c r="A14" s="68" t="str">
        <v>CTM-1172745</v>
      </c>
      <c r="B14" s="68">
        <v>1</v>
      </c>
      <c r="C14" s="68" t="str">
        <v>BARC</v>
      </c>
      <c r="D14" s="68">
        <v>-20</v>
      </c>
      <c r="E14" s="68" t="str">
        <v>DHARMACON</v>
      </c>
      <c r="F14" s="68">
        <v>0</v>
      </c>
      <c r="G14" s="68" t="str">
        <v>Mumbai</v>
      </c>
      <c r="H14" s="68" t="str">
        <v>On Hold</v>
      </c>
      <c r="I14" s="68" t="str">
        <v>OutStation</v>
      </c>
      <c r="K14" s="68">
        <f t="shared" si="0"/>
        <v>7</v>
      </c>
      <c r="L14" s="68" t="str">
        <v>ILS</v>
      </c>
      <c r="M14" s="68">
        <v>-20</v>
      </c>
      <c r="N14" s="68" t="str">
        <v>DHARMACON</v>
      </c>
      <c r="O14" s="68">
        <v>0</v>
      </c>
      <c r="P14" s="68" t="str">
        <v>Bhuvneshwar</v>
      </c>
      <c r="Q14" s="68" t="str">
        <v>On Hold</v>
      </c>
      <c r="R14" s="68" t="str">
        <v>OutStation</v>
      </c>
      <c r="S14" s="68">
        <f t="shared" si="1"/>
        <v>7</v>
      </c>
    </row>
    <row r="15" spans="1:19" hidden="1" x14ac:dyDescent="0.25">
      <c r="A15" s="1">
        <v>421601</v>
      </c>
      <c r="B15" s="1">
        <v>3</v>
      </c>
      <c r="C15" s="1" t="str">
        <v>BIO SOLUTION</v>
      </c>
      <c r="D15" s="1" t="str">
        <v>rt</v>
      </c>
      <c r="E15" s="1" t="str">
        <v>BioLegend</v>
      </c>
      <c r="F15" s="1" t="str">
        <v>Extra Received</v>
      </c>
      <c r="G15" s="1" t="str">
        <v>Hyderabad</v>
      </c>
      <c r="H15" s="1">
        <v>0</v>
      </c>
      <c r="I15" s="1" t="str">
        <v>OutStation</v>
      </c>
      <c r="K15" s="1">
        <f t="shared" si="0"/>
        <v>1</v>
      </c>
      <c r="L15" s="1" t="str">
        <v>KEMWELL</v>
      </c>
      <c r="M15" s="1">
        <v>-20</v>
      </c>
      <c r="N15" s="1" t="str">
        <v>BOSTER</v>
      </c>
      <c r="O15" s="1">
        <v>0</v>
      </c>
      <c r="P15" s="1" t="str">
        <v xml:space="preserve"> BANGLORE</v>
      </c>
      <c r="Q15" s="1" t="str">
        <v>Monday (6-10-2025)</v>
      </c>
      <c r="R15" s="1" t="str">
        <v>OutStation</v>
      </c>
      <c r="S15" s="1">
        <f t="shared" si="1"/>
        <v>1</v>
      </c>
    </row>
    <row r="16" spans="1:19" hidden="1" x14ac:dyDescent="0.25">
      <c r="A16" s="1">
        <v>82511</v>
      </c>
      <c r="B16" s="1">
        <v>1</v>
      </c>
      <c r="C16" s="1" t="str">
        <v>CELLOGEN</v>
      </c>
      <c r="D16" s="1">
        <v>-80</v>
      </c>
      <c r="E16" s="1" t="str">
        <v>BPS</v>
      </c>
      <c r="F16" s="1">
        <v>0</v>
      </c>
      <c r="G16" s="1" t="str">
        <v>Noida</v>
      </c>
      <c r="H16" s="1" t="str">
        <v>Priyanka Madam</v>
      </c>
      <c r="I16" s="1" t="str">
        <v>Local</v>
      </c>
      <c r="K16" s="1">
        <f t="shared" si="0"/>
        <v>1</v>
      </c>
      <c r="L16" s="1" t="str">
        <v>NBRC</v>
      </c>
      <c r="M16" s="1">
        <v>-20</v>
      </c>
      <c r="N16" s="1" t="str">
        <v>DHARMACON</v>
      </c>
      <c r="O16" s="1">
        <v>0</v>
      </c>
      <c r="P16" s="1" t="str">
        <v>Manesar</v>
      </c>
      <c r="Q16" s="1">
        <v>0</v>
      </c>
      <c r="R16" s="1" t="str">
        <v>Local</v>
      </c>
      <c r="S16" s="1">
        <f t="shared" si="1"/>
        <v>1</v>
      </c>
    </row>
    <row r="17" spans="1:19" hidden="1" x14ac:dyDescent="0.25">
      <c r="A17" s="1" t="str">
        <v>CTM-1192962</v>
      </c>
      <c r="B17" s="1">
        <v>1</v>
      </c>
      <c r="C17" s="1" t="str">
        <v>IISER PUNE</v>
      </c>
      <c r="D17" s="1">
        <v>-20</v>
      </c>
      <c r="E17" s="1" t="str">
        <v>DHARMACON</v>
      </c>
      <c r="F17" s="1">
        <v>0</v>
      </c>
      <c r="G17" s="1" t="str">
        <v>Pune</v>
      </c>
      <c r="H17" s="1" t="str">
        <v>Saturday (4-10-2025)</v>
      </c>
      <c r="I17" s="1" t="str">
        <v>OutStation</v>
      </c>
      <c r="K17" s="1">
        <f t="shared" si="0"/>
        <v>2</v>
      </c>
      <c r="L17" s="1" t="str">
        <v>NCBS</v>
      </c>
      <c r="M17" s="1">
        <v>-20</v>
      </c>
      <c r="N17" s="1" t="str">
        <v>DHARMACON</v>
      </c>
      <c r="O17" s="1">
        <v>0</v>
      </c>
      <c r="P17" s="1" t="str">
        <v>Banglore</v>
      </c>
      <c r="Q17" s="1" t="str">
        <v>On Hold</v>
      </c>
      <c r="R17" s="1" t="str">
        <v>OutStation</v>
      </c>
      <c r="S17" s="1">
        <f t="shared" si="1"/>
        <v>2</v>
      </c>
    </row>
    <row r="18" spans="1:19" hidden="1" x14ac:dyDescent="0.25">
      <c r="A18" s="1" t="str">
        <v>VS0101</v>
      </c>
      <c r="B18" s="1">
        <v>1</v>
      </c>
      <c r="C18" s="1" t="str">
        <v>IIT DELHI</v>
      </c>
      <c r="D18" s="1" t="str">
        <v>RT</v>
      </c>
      <c r="E18" s="1" t="str">
        <v>SARTORIUS</v>
      </c>
      <c r="F18" s="1">
        <v>0</v>
      </c>
      <c r="G18" s="1" t="str">
        <v>Delhi</v>
      </c>
      <c r="H18" s="1">
        <v>0</v>
      </c>
      <c r="I18" s="1" t="str">
        <v>Local</v>
      </c>
      <c r="K18" s="1">
        <f t="shared" si="0"/>
        <v>2</v>
      </c>
      <c r="L18" s="1" t="str">
        <v>NII</v>
      </c>
      <c r="M18" s="1" t="str">
        <v>RT</v>
      </c>
      <c r="N18" s="1" t="str">
        <v>SARTORIUS</v>
      </c>
      <c r="O18" s="1">
        <v>0</v>
      </c>
      <c r="P18" s="1" t="str">
        <v>Delhi</v>
      </c>
      <c r="Q18" s="1">
        <v>0</v>
      </c>
      <c r="R18" s="1" t="str">
        <v>Local</v>
      </c>
      <c r="S18" s="1">
        <f t="shared" si="1"/>
        <v>2</v>
      </c>
    </row>
    <row r="19" spans="1:19" hidden="1" x14ac:dyDescent="0.25">
      <c r="A19" s="1" t="str">
        <v>L-019598-00-0005</v>
      </c>
      <c r="B19" s="1">
        <v>1</v>
      </c>
      <c r="C19" s="1" t="str">
        <v>ILS</v>
      </c>
      <c r="D19" s="1">
        <v>-20</v>
      </c>
      <c r="E19" s="1" t="str">
        <v>DHARMACON</v>
      </c>
      <c r="F19" s="1">
        <v>0</v>
      </c>
      <c r="G19" s="1" t="str">
        <v>Bhuvneshwar</v>
      </c>
      <c r="H19" s="1" t="str">
        <v>On Hold</v>
      </c>
      <c r="I19" s="1" t="str">
        <v>OutStation</v>
      </c>
      <c r="K19" s="1">
        <f t="shared" si="0"/>
        <v>1</v>
      </c>
      <c r="L19" s="1" t="str">
        <v>NNF</v>
      </c>
      <c r="M19" s="1">
        <v>-20</v>
      </c>
      <c r="N19" s="1" t="str">
        <v>Targetmol</v>
      </c>
      <c r="O19" s="1">
        <v>0</v>
      </c>
      <c r="P19" s="1" t="str">
        <v>Banglore</v>
      </c>
      <c r="Q19" s="1" t="str">
        <v>Sample</v>
      </c>
      <c r="R19" s="1" t="str">
        <v>OutStation</v>
      </c>
      <c r="S19" s="1">
        <f t="shared" si="1"/>
        <v>1</v>
      </c>
    </row>
    <row r="20" spans="1:19" hidden="1" x14ac:dyDescent="0.25">
      <c r="A20" s="1" t="str">
        <v>L-013680-01-0005</v>
      </c>
      <c r="B20" s="1">
        <v>1</v>
      </c>
      <c r="C20" s="1" t="str">
        <v>ILS</v>
      </c>
      <c r="D20" s="1">
        <v>-20</v>
      </c>
      <c r="E20" s="1" t="str">
        <v>DHARMACON</v>
      </c>
      <c r="F20" s="1">
        <v>0</v>
      </c>
      <c r="G20" s="1" t="str">
        <v>Bhuvneshwar</v>
      </c>
      <c r="H20" s="1" t="str">
        <v>On Hold</v>
      </c>
      <c r="I20" s="1" t="str">
        <v>OutStation</v>
      </c>
      <c r="K20" s="1">
        <f t="shared" si="0"/>
        <v>1</v>
      </c>
      <c r="L20" s="1" t="str">
        <v>Opening Stock</v>
      </c>
      <c r="M20" s="1">
        <v>-20</v>
      </c>
      <c r="N20" s="1" t="str">
        <v>Dharmacon</v>
      </c>
      <c r="O20" s="1" t="str">
        <v>Set of 4 item code (N-187978-01-0020, N-187978-02-0020, N-187978-03-0020, N-187978-04-0020)</v>
      </c>
      <c r="P20" s="1" t="str">
        <v>STOCK</v>
      </c>
      <c r="Q20" s="1" t="str">
        <v>Stock</v>
      </c>
      <c r="R20" s="1" t="str">
        <v>STOCK</v>
      </c>
      <c r="S20" s="1">
        <f t="shared" si="1"/>
        <v>1</v>
      </c>
    </row>
    <row r="21" spans="1:19" hidden="1" x14ac:dyDescent="0.25">
      <c r="A21" s="1" t="str">
        <v>L-012078-00-0005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On Hold</v>
      </c>
      <c r="I21" s="1" t="str">
        <v>OutStation</v>
      </c>
      <c r="K21" s="1">
        <f t="shared" si="0"/>
        <v>9</v>
      </c>
      <c r="L21" s="1" t="str">
        <v>Opening Stock</v>
      </c>
      <c r="M21" s="1">
        <v>-20</v>
      </c>
      <c r="N21" s="1" t="str">
        <v>BioLegend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9</v>
      </c>
    </row>
    <row r="22" spans="1:19" hidden="1" x14ac:dyDescent="0.25">
      <c r="A22" s="1" t="str">
        <v>L-003030-00-0005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On Hold</v>
      </c>
      <c r="I22" s="1" t="str">
        <v>OutStation</v>
      </c>
      <c r="K22" s="1">
        <f t="shared" si="0"/>
        <v>14</v>
      </c>
      <c r="L22" s="1" t="str">
        <v>Opening Stock</v>
      </c>
      <c r="M22" s="1">
        <v>4</v>
      </c>
      <c r="N22" s="1" t="str">
        <v>BioLegend</v>
      </c>
      <c r="O22" s="1">
        <v>0</v>
      </c>
      <c r="P22" s="1" t="str">
        <v>STOCK</v>
      </c>
      <c r="Q22" s="1" t="str">
        <v>Stock</v>
      </c>
      <c r="R22" s="1" t="str">
        <v>STOCK</v>
      </c>
      <c r="S22" s="1">
        <f t="shared" si="1"/>
        <v>14</v>
      </c>
    </row>
    <row r="23" spans="1:19" hidden="1" x14ac:dyDescent="0.25">
      <c r="A23" s="1" t="str">
        <v>L-004920-01-0005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On Hold</v>
      </c>
      <c r="I23" s="1" t="str">
        <v>OutStation</v>
      </c>
      <c r="K23" s="1">
        <f t="shared" si="0"/>
        <v>1</v>
      </c>
      <c r="L23" s="1" t="str">
        <v>OPENING STOCK</v>
      </c>
      <c r="M23" s="1">
        <v>4</v>
      </c>
      <c r="N23" s="1" t="str">
        <v>Dharmacon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1</v>
      </c>
    </row>
    <row r="24" spans="1:19" hidden="1" x14ac:dyDescent="0.25">
      <c r="A24" s="68" t="str">
        <v>L-003805-00-0005</v>
      </c>
      <c r="B24" s="68">
        <v>1</v>
      </c>
      <c r="C24" s="68" t="str">
        <v>ILS</v>
      </c>
      <c r="D24" s="68">
        <v>-20</v>
      </c>
      <c r="E24" s="68" t="str">
        <v>DHARMACON</v>
      </c>
      <c r="F24" s="68">
        <v>0</v>
      </c>
      <c r="G24" s="68" t="str">
        <v>Bhuvneshwar</v>
      </c>
      <c r="H24" s="68" t="str">
        <v>On Hold</v>
      </c>
      <c r="I24" s="68" t="str">
        <v>OutStation</v>
      </c>
      <c r="K24" s="68">
        <f t="shared" si="0"/>
        <v>23</v>
      </c>
      <c r="L24" s="68" t="str">
        <v>OPENING STOCK</v>
      </c>
      <c r="M24" s="68" t="str">
        <v>RT</v>
      </c>
      <c r="N24" s="68" t="str">
        <v>Sartorius</v>
      </c>
      <c r="O24" s="68">
        <v>0</v>
      </c>
      <c r="P24" s="68" t="str">
        <v>STOCK</v>
      </c>
      <c r="Q24" s="68" t="str">
        <v>Stock</v>
      </c>
      <c r="R24" s="68" t="str">
        <v>STOCK</v>
      </c>
      <c r="S24" s="68">
        <f t="shared" si="1"/>
        <v>23</v>
      </c>
    </row>
    <row r="25" spans="1:19" hidden="1" x14ac:dyDescent="0.25">
      <c r="A25" s="1" t="str">
        <v>D-001810-10-05</v>
      </c>
      <c r="B25" s="1">
        <v>1</v>
      </c>
      <c r="C25" s="1" t="str">
        <v>ILS</v>
      </c>
      <c r="D25" s="1">
        <v>-20</v>
      </c>
      <c r="E25" s="1" t="str">
        <v>DHARMACON</v>
      </c>
      <c r="F25" s="1">
        <v>0</v>
      </c>
      <c r="G25" s="1" t="str">
        <v>Bhuvneshwar</v>
      </c>
      <c r="H25" s="1" t="str">
        <v>On Hold</v>
      </c>
      <c r="I25" s="1" t="str">
        <v>OutStation</v>
      </c>
      <c r="K25" s="1">
        <f t="shared" si="0"/>
        <v>1</v>
      </c>
      <c r="L25" s="1" t="str">
        <v>PRIYANKA MADAM</v>
      </c>
      <c r="M25" s="1">
        <v>4</v>
      </c>
      <c r="N25" s="1" t="str">
        <v>BioLegend</v>
      </c>
      <c r="O25" s="1">
        <v>0</v>
      </c>
      <c r="P25" s="1" t="str">
        <v>Delhi</v>
      </c>
      <c r="Q25" s="1">
        <v>0</v>
      </c>
      <c r="R25" s="1" t="str">
        <v>Local</v>
      </c>
      <c r="S25" s="1">
        <f t="shared" si="1"/>
        <v>1</v>
      </c>
    </row>
    <row r="26" spans="1:19" hidden="1" x14ac:dyDescent="0.25">
      <c r="A26" s="1" t="str">
        <v>PROTQ9NPF7-3</v>
      </c>
      <c r="B26" s="1">
        <v>1</v>
      </c>
      <c r="C26" s="1" t="str">
        <v>KEMWELL</v>
      </c>
      <c r="D26" s="1">
        <v>-20</v>
      </c>
      <c r="E26" s="1" t="str">
        <v>BOSTER</v>
      </c>
      <c r="F26" s="1">
        <v>0</v>
      </c>
      <c r="G26" s="1" t="str">
        <v xml:space="preserve"> BANGLORE</v>
      </c>
      <c r="H26" s="1" t="str">
        <v>Monday (6-10-2025)</v>
      </c>
      <c r="I26" s="1" t="str">
        <v>OutStation</v>
      </c>
      <c r="K26" s="1">
        <f t="shared" si="0"/>
        <v>4</v>
      </c>
      <c r="L26" s="1" t="str">
        <v>RG SONS</v>
      </c>
      <c r="M26" s="1" t="str">
        <v>RT</v>
      </c>
      <c r="N26" s="1" t="str">
        <v>Sartorius</v>
      </c>
      <c r="O26" s="1">
        <v>0</v>
      </c>
      <c r="P26" s="1" t="str">
        <v>Lucknow</v>
      </c>
      <c r="Q26" s="1" t="str">
        <v>Stock</v>
      </c>
      <c r="R26" s="1" t="str">
        <v>OutStation</v>
      </c>
      <c r="S26" s="1">
        <f t="shared" si="1"/>
        <v>4</v>
      </c>
    </row>
    <row r="27" spans="1:19" hidden="1" x14ac:dyDescent="0.25">
      <c r="A27" s="68" t="str">
        <v>L-006656-03-0005</v>
      </c>
      <c r="B27" s="68">
        <v>1</v>
      </c>
      <c r="C27" s="68" t="str">
        <v>NBRC</v>
      </c>
      <c r="D27" s="68">
        <v>-20</v>
      </c>
      <c r="E27" s="68" t="str">
        <v>DHARMACON</v>
      </c>
      <c r="F27" s="68">
        <v>0</v>
      </c>
      <c r="G27" s="68" t="str">
        <v>Manesar</v>
      </c>
      <c r="H27" s="68">
        <v>0</v>
      </c>
      <c r="I27" s="68" t="str">
        <v>Local</v>
      </c>
      <c r="K27" s="68">
        <f t="shared" si="0"/>
        <v>2</v>
      </c>
      <c r="L27" s="68" t="str">
        <v>RGCB</v>
      </c>
      <c r="M27" s="68">
        <v>4</v>
      </c>
      <c r="N27" s="68" t="str">
        <v>BioLegend</v>
      </c>
      <c r="O27" s="68">
        <v>0</v>
      </c>
      <c r="P27" s="68" t="str">
        <v>Kerala</v>
      </c>
      <c r="Q27" s="68" t="str">
        <v>Saturday (4-10-2025)</v>
      </c>
      <c r="R27" s="68" t="str">
        <v>OutStation</v>
      </c>
      <c r="S27" s="68">
        <f t="shared" si="1"/>
        <v>2</v>
      </c>
    </row>
    <row r="28" spans="1:19" hidden="1" x14ac:dyDescent="0.25">
      <c r="A28" s="1" t="str">
        <v>L-015121-00-0005</v>
      </c>
      <c r="B28" s="1">
        <v>1</v>
      </c>
      <c r="C28" s="1" t="str">
        <v>NCBS</v>
      </c>
      <c r="D28" s="1">
        <v>-20</v>
      </c>
      <c r="E28" s="1" t="str">
        <v>DHARMACON</v>
      </c>
      <c r="F28" s="1">
        <v>0</v>
      </c>
      <c r="G28" s="1" t="str">
        <v>Banglore</v>
      </c>
      <c r="H28" s="1" t="str">
        <v>On Hold</v>
      </c>
      <c r="I28" s="1" t="str">
        <v>OutStation</v>
      </c>
      <c r="K28" s="1">
        <f t="shared" si="0"/>
        <v>5</v>
      </c>
      <c r="L28" s="1" t="str">
        <v>Sample (PM)</v>
      </c>
      <c r="M28" s="1">
        <v>4</v>
      </c>
      <c r="N28" s="1" t="str">
        <v>Hansa Biomed</v>
      </c>
      <c r="O28" s="1" t="str">
        <v>Priyanka Madam</v>
      </c>
      <c r="P28" s="1" t="str">
        <v>delhi</v>
      </c>
      <c r="Q28" s="1" t="str">
        <v>Priyanka Madam</v>
      </c>
      <c r="R28" s="1" t="str">
        <v>Local</v>
      </c>
      <c r="S28" s="1">
        <f t="shared" si="1"/>
        <v>5</v>
      </c>
    </row>
    <row r="29" spans="1:19" hidden="1" x14ac:dyDescent="0.25">
      <c r="A29" s="1" t="str">
        <v>L-020165-00-0005</v>
      </c>
      <c r="B29" s="1">
        <v>1</v>
      </c>
      <c r="C29" s="1" t="str">
        <v>NCBS</v>
      </c>
      <c r="D29" s="1">
        <v>-20</v>
      </c>
      <c r="E29" s="1" t="str">
        <v>DHARMACON</v>
      </c>
      <c r="F29" s="1">
        <v>0</v>
      </c>
      <c r="G29" s="1" t="str">
        <v>Banglore</v>
      </c>
      <c r="H29" s="1" t="str">
        <v>On Hold</v>
      </c>
      <c r="I29" s="1" t="str">
        <v>OutStation</v>
      </c>
      <c r="K29" s="1">
        <f t="shared" si="0"/>
        <v>2</v>
      </c>
      <c r="L29" s="1" t="str">
        <v>SOUTH CAMPUS</v>
      </c>
      <c r="M29" s="1" t="str">
        <v>RT</v>
      </c>
      <c r="N29" s="1" t="str">
        <v>HOEFER</v>
      </c>
      <c r="O29" s="1">
        <v>0</v>
      </c>
      <c r="P29" s="1" t="str">
        <v>Delhi</v>
      </c>
      <c r="Q29" s="1" t="str">
        <v>Sample</v>
      </c>
      <c r="R29" s="1" t="str">
        <v>Local</v>
      </c>
      <c r="S29" s="1">
        <f t="shared" si="1"/>
        <v>2</v>
      </c>
    </row>
    <row r="30" spans="1:19" hidden="1" x14ac:dyDescent="0.25">
      <c r="A30" s="1" t="str">
        <v>VS0102</v>
      </c>
      <c r="B30" s="1">
        <v>1</v>
      </c>
      <c r="C30" s="1" t="str">
        <v>NII</v>
      </c>
      <c r="D30" s="1" t="str">
        <v>RT</v>
      </c>
      <c r="E30" s="1" t="str">
        <v>SARTORIUS</v>
      </c>
      <c r="F30" s="1">
        <v>0</v>
      </c>
      <c r="G30" s="1" t="str">
        <v>Delhi</v>
      </c>
      <c r="H30" s="1">
        <v>0</v>
      </c>
      <c r="I30" s="1" t="str">
        <v>Local</v>
      </c>
      <c r="K30" s="1">
        <f t="shared" si="0"/>
        <v>2</v>
      </c>
      <c r="L30" s="1" t="str">
        <v>Stock</v>
      </c>
      <c r="M30" s="1">
        <v>4</v>
      </c>
      <c r="N30" s="1" t="str">
        <v>BioLegend</v>
      </c>
      <c r="O30" s="1" t="str">
        <v>Biocon Order Cancelled</v>
      </c>
      <c r="P30" s="1" t="str">
        <v>STOCK</v>
      </c>
      <c r="Q30" s="1" t="str">
        <v>stock</v>
      </c>
      <c r="R30" s="1" t="str">
        <v>STOCK</v>
      </c>
      <c r="S30" s="1">
        <f t="shared" si="1"/>
        <v>2</v>
      </c>
    </row>
    <row r="31" spans="1:19" hidden="1" x14ac:dyDescent="0.25">
      <c r="A31" s="1" t="str">
        <v>VS0131</v>
      </c>
      <c r="B31" s="1">
        <v>1</v>
      </c>
      <c r="C31" s="1" t="str">
        <v>NII</v>
      </c>
      <c r="D31" s="1" t="str">
        <v>RT</v>
      </c>
      <c r="E31" s="1" t="str">
        <v>SARTORIUS</v>
      </c>
      <c r="F31" s="1">
        <v>0</v>
      </c>
      <c r="G31" s="1" t="str">
        <v>Delhi</v>
      </c>
      <c r="H31" s="1">
        <v>0</v>
      </c>
      <c r="I31" s="1" t="str">
        <v>Local</v>
      </c>
      <c r="K31" s="1">
        <f t="shared" si="0"/>
        <v>3</v>
      </c>
      <c r="L31" s="1" t="str">
        <v>STOCK</v>
      </c>
      <c r="M31" s="1">
        <v>4</v>
      </c>
      <c r="N31" s="1" t="str">
        <v>BioLegend</v>
      </c>
      <c r="O31" s="1" t="str">
        <v>FOC Informed By Priya Madam and informed to SM Sir</v>
      </c>
      <c r="P31" s="1" t="str">
        <v>STOCK</v>
      </c>
      <c r="Q31" s="1" t="str">
        <v>Stock</v>
      </c>
      <c r="R31" s="1" t="str">
        <v>STOCK</v>
      </c>
      <c r="S31" s="1">
        <f t="shared" si="1"/>
        <v>3</v>
      </c>
    </row>
    <row r="32" spans="1:19" hidden="1" x14ac:dyDescent="0.25">
      <c r="A32" s="1" t="str">
        <v>T1785</v>
      </c>
      <c r="B32" s="1">
        <v>1</v>
      </c>
      <c r="C32" s="1" t="str">
        <v>NNF</v>
      </c>
      <c r="D32" s="1">
        <v>-20</v>
      </c>
      <c r="E32" s="1" t="str">
        <v>Targetmol</v>
      </c>
      <c r="F32" s="1">
        <v>0</v>
      </c>
      <c r="G32" s="1" t="str">
        <v>Banglore</v>
      </c>
      <c r="H32" s="1" t="str">
        <v>Sample</v>
      </c>
      <c r="I32" s="1" t="str">
        <v>OutStation</v>
      </c>
      <c r="K32" s="1">
        <f t="shared" si="0"/>
        <v>1</v>
      </c>
      <c r="L32" s="1" t="str">
        <v>stock</v>
      </c>
      <c r="M32" s="1">
        <v>-20</v>
      </c>
      <c r="N32" s="1" t="str">
        <v>Dharmacon</v>
      </c>
      <c r="O32" s="1" t="str">
        <v>Extra Item Purchased (Informed by Dharmendra Sir)</v>
      </c>
      <c r="P32" s="1" t="str">
        <v>STOCK</v>
      </c>
      <c r="Q32" s="1" t="str">
        <v>Stock</v>
      </c>
      <c r="R32" s="1" t="str">
        <v>STOCK</v>
      </c>
      <c r="S32" s="1">
        <f t="shared" si="1"/>
        <v>1</v>
      </c>
    </row>
    <row r="33" spans="1:19" hidden="1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Set of 4 item code (N-187978-01-0020, N-187978-02-0020, N-187978-03-0020, N-187978-04-0020)</v>
      </c>
      <c r="G33" s="1" t="str">
        <v>STOCK</v>
      </c>
      <c r="H33" s="1" t="str">
        <v>Stock</v>
      </c>
      <c r="I33" s="1" t="str">
        <v>STOCK</v>
      </c>
      <c r="K33" s="1">
        <f t="shared" si="0"/>
        <v>3</v>
      </c>
      <c r="L33" s="1" t="str">
        <v>STOCK</v>
      </c>
      <c r="M33" s="1">
        <v>-20</v>
      </c>
      <c r="N33" s="1" t="str">
        <v>BioLegend</v>
      </c>
      <c r="O33" s="1" t="str">
        <v xml:space="preserve">Same item dispatched to Aiims from Opening Stock </v>
      </c>
      <c r="P33" s="1" t="str">
        <v>STOCK</v>
      </c>
      <c r="Q33" s="1" t="str">
        <v>Stock</v>
      </c>
      <c r="R33" s="1" t="str">
        <v>STOCK</v>
      </c>
      <c r="S33" s="1">
        <f t="shared" si="1"/>
        <v>3</v>
      </c>
    </row>
    <row r="34" spans="1:19" hidden="1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Revvity</v>
      </c>
      <c r="O34" s="1" t="str">
        <v>MACHINE (PRIYANKA MADAM)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hidden="1" x14ac:dyDescent="0.25">
      <c r="A35" s="1">
        <v>570802</v>
      </c>
      <c r="B35" s="1">
        <v>2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1">
        <f t="shared" si="2"/>
        <v>1</v>
      </c>
      <c r="L35" s="1" t="str">
        <v>STOCK</v>
      </c>
      <c r="M35" s="1">
        <v>4</v>
      </c>
      <c r="N35" s="1" t="str">
        <v>BioLegend</v>
      </c>
      <c r="O35" s="1" t="str">
        <v>Return From Bio Health (Extra Purchase infromed by Priynka Madam)</v>
      </c>
      <c r="P35" s="1" t="str">
        <v>STOCK</v>
      </c>
      <c r="Q35" s="1" t="str">
        <v>Priyanka Madam</v>
      </c>
      <c r="R35" s="1" t="str">
        <v>STOCK</v>
      </c>
      <c r="S35" s="1">
        <f t="shared" si="3"/>
        <v>1</v>
      </c>
    </row>
    <row r="36" spans="1:19" hidden="1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>
        <v>0</v>
      </c>
      <c r="G36" s="1" t="str">
        <v>STOCK</v>
      </c>
      <c r="H36" s="1" t="str">
        <v>Stock</v>
      </c>
      <c r="I36" s="1" t="str">
        <v>STOCK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6</v>
      </c>
    </row>
    <row r="37" spans="1:19" hidden="1" x14ac:dyDescent="0.25">
      <c r="A37" s="1">
        <v>421002</v>
      </c>
      <c r="B37" s="1">
        <v>3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1</v>
      </c>
      <c r="L37" s="1" t="str">
        <v>STOCK</v>
      </c>
      <c r="M37" s="1" t="str">
        <v>4</v>
      </c>
      <c r="N37" s="1" t="str">
        <v>BioLegend</v>
      </c>
      <c r="O37" s="1" t="str">
        <v>Extra Purchase By Priya Madam</v>
      </c>
      <c r="P37" s="1" t="str">
        <v>STOCK</v>
      </c>
      <c r="Q37" s="1" t="str">
        <v>Stock</v>
      </c>
      <c r="R37" s="1" t="str">
        <v>STOCK</v>
      </c>
      <c r="S37" s="1">
        <f t="shared" si="3"/>
        <v>1</v>
      </c>
    </row>
    <row r="38" spans="1:19" hidden="1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5</v>
      </c>
      <c r="L38" s="1" t="str">
        <v>Stock</v>
      </c>
      <c r="M38" s="1" t="str">
        <v>RT</v>
      </c>
      <c r="N38" s="1" t="str">
        <v>Biotium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5</v>
      </c>
    </row>
    <row r="39" spans="1:19" hidden="1" x14ac:dyDescent="0.25">
      <c r="A39" s="1">
        <v>100261</v>
      </c>
      <c r="B39" s="1">
        <v>1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6</v>
      </c>
      <c r="L39" s="1" t="str">
        <v>STOCK</v>
      </c>
      <c r="M39" s="1">
        <v>4</v>
      </c>
      <c r="N39" s="1" t="str">
        <v>BioLegend</v>
      </c>
      <c r="O39" s="1" t="str">
        <v>Extra Received</v>
      </c>
      <c r="P39" s="1" t="str">
        <v>STOCK</v>
      </c>
      <c r="Q39" s="1" t="str">
        <v>Stock</v>
      </c>
      <c r="R39" s="1" t="str">
        <v>STOCK</v>
      </c>
      <c r="S39" s="1">
        <f t="shared" si="3"/>
        <v>6</v>
      </c>
    </row>
    <row r="40" spans="1:19" hidden="1" x14ac:dyDescent="0.25">
      <c r="A40" s="1">
        <v>108123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2</v>
      </c>
      <c r="L40" s="1" t="str">
        <v>STOCK</v>
      </c>
      <c r="M40" s="1" t="str">
        <v>RT</v>
      </c>
      <c r="N40" s="1" t="str">
        <v>Genei Lab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hidden="1" x14ac:dyDescent="0.25">
      <c r="A41" s="1">
        <v>329702</v>
      </c>
      <c r="B41" s="1">
        <v>2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</v>
      </c>
      <c r="L41" s="1" t="str">
        <v>STOCK</v>
      </c>
      <c r="M41" s="1">
        <v>-20</v>
      </c>
      <c r="N41" s="1" t="str">
        <v>Genei Lab</v>
      </c>
      <c r="O41" s="1" t="str">
        <v>One Piece Damaged received (Replacement received)</v>
      </c>
      <c r="P41" s="1" t="str">
        <v>STOCK</v>
      </c>
      <c r="Q41" s="1" t="str">
        <v>Stock</v>
      </c>
      <c r="R41" s="1" t="str">
        <v>STOCK</v>
      </c>
      <c r="S41" s="1">
        <f t="shared" si="3"/>
        <v>2</v>
      </c>
    </row>
    <row r="42" spans="1:19" hidden="1" x14ac:dyDescent="0.25">
      <c r="A42" s="1" t="str">
        <v>B-003000-WB-100</v>
      </c>
      <c r="B42" s="1">
        <v>1</v>
      </c>
      <c r="C42" s="1" t="str">
        <v>OPENING STOCK</v>
      </c>
      <c r="D42" s="1">
        <v>4</v>
      </c>
      <c r="E42" s="1" t="str">
        <v>Dharmacon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3</v>
      </c>
      <c r="L42" s="1" t="str">
        <v>STOCK</v>
      </c>
      <c r="M42" s="1">
        <v>-20</v>
      </c>
      <c r="N42" s="1" t="str">
        <v>Genei Lab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3</v>
      </c>
    </row>
    <row r="43" spans="1:19" hidden="1" x14ac:dyDescent="0.25">
      <c r="A43" s="1">
        <v>16532</v>
      </c>
      <c r="B43" s="1">
        <v>23</v>
      </c>
      <c r="C43" s="1" t="str">
        <v>OPENING STOCK</v>
      </c>
      <c r="D43" s="1" t="str">
        <v>RT</v>
      </c>
      <c r="E43" s="1" t="str">
        <v>Sartorius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3</v>
      </c>
      <c r="L43" s="1" t="str">
        <v>stock</v>
      </c>
      <c r="M43" s="1">
        <v>4</v>
      </c>
      <c r="N43" s="1" t="str">
        <v>Genexis Biotech</v>
      </c>
      <c r="O43" s="1" t="str">
        <v>Sample Received (Priyanka madam)</v>
      </c>
      <c r="P43" s="1" t="str">
        <v>STOCK</v>
      </c>
      <c r="Q43" s="1" t="str">
        <v>Stock</v>
      </c>
      <c r="R43" s="1" t="str">
        <v>STOCK</v>
      </c>
      <c r="S43" s="1">
        <f t="shared" si="3"/>
        <v>3</v>
      </c>
    </row>
    <row r="44" spans="1:19" hidden="1" x14ac:dyDescent="0.25">
      <c r="A44" s="1">
        <v>424401</v>
      </c>
      <c r="B44" s="1">
        <v>1</v>
      </c>
      <c r="C44" s="1" t="str">
        <v>PRIYANKA MADAM</v>
      </c>
      <c r="D44" s="1">
        <v>4</v>
      </c>
      <c r="E44" s="1" t="str">
        <v>BioLegend</v>
      </c>
      <c r="F44" s="1">
        <v>0</v>
      </c>
      <c r="G44" s="1" t="str">
        <v>Delhi</v>
      </c>
      <c r="H44" s="1">
        <v>0</v>
      </c>
      <c r="I44" s="1" t="str">
        <v>Local</v>
      </c>
      <c r="K44" s="1">
        <f t="shared" si="2"/>
        <v>17</v>
      </c>
      <c r="L44" s="1" t="str">
        <v>STOCK</v>
      </c>
      <c r="M44" s="1">
        <v>-20</v>
      </c>
      <c r="N44" s="1" t="str">
        <v>Intron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17</v>
      </c>
    </row>
    <row r="45" spans="1:19" hidden="1" x14ac:dyDescent="0.25">
      <c r="A45" s="1" t="str">
        <v>VS15TR01</v>
      </c>
      <c r="B45" s="1">
        <v>4</v>
      </c>
      <c r="C45" s="1" t="str">
        <v>RG SONS</v>
      </c>
      <c r="D45" s="1" t="str">
        <v>RT</v>
      </c>
      <c r="E45" s="1" t="str">
        <v>Sartorius</v>
      </c>
      <c r="F45" s="1">
        <v>0</v>
      </c>
      <c r="G45" s="1" t="str">
        <v>Lucknow</v>
      </c>
      <c r="H45" s="1" t="str">
        <v>Stock</v>
      </c>
      <c r="I45" s="1" t="str">
        <v>OutStation</v>
      </c>
      <c r="K45" s="1">
        <f t="shared" si="2"/>
        <v>65</v>
      </c>
      <c r="L45" s="1" t="str">
        <v>Stock</v>
      </c>
      <c r="M45" s="1" t="str">
        <v>RT</v>
      </c>
      <c r="N45" s="1" t="str">
        <v>Sartorius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65</v>
      </c>
    </row>
    <row r="46" spans="1:19" hidden="1" x14ac:dyDescent="0.25">
      <c r="A46" s="1">
        <v>101251</v>
      </c>
      <c r="B46" s="1">
        <v>1</v>
      </c>
      <c r="C46" s="1" t="str">
        <v>RGCB</v>
      </c>
      <c r="D46" s="1">
        <v>4</v>
      </c>
      <c r="E46" s="1" t="str">
        <v>BioLegend</v>
      </c>
      <c r="F46" s="1">
        <v>0</v>
      </c>
      <c r="G46" s="1" t="str">
        <v>Kerala</v>
      </c>
      <c r="H46" s="1" t="str">
        <v>Saturday (4-10-2025)</v>
      </c>
      <c r="I46" s="1" t="str">
        <v>OutStation</v>
      </c>
      <c r="K46" s="1">
        <f t="shared" si="2"/>
        <v>27</v>
      </c>
      <c r="L46" s="1" t="str">
        <v>Stock</v>
      </c>
      <c r="M46" s="1" t="str">
        <v>RT</v>
      </c>
      <c r="N46" s="1" t="str">
        <v>Mp Bio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27</v>
      </c>
    </row>
    <row r="47" spans="1:19" hidden="1" x14ac:dyDescent="0.25">
      <c r="A47" s="1" t="str">
        <v>139316</v>
      </c>
      <c r="B47" s="1">
        <v>1</v>
      </c>
      <c r="C47" s="1" t="str">
        <v>RGCB</v>
      </c>
      <c r="D47" s="1">
        <v>4</v>
      </c>
      <c r="E47" s="1" t="str">
        <v>BioLegend</v>
      </c>
      <c r="F47" s="1">
        <v>0</v>
      </c>
      <c r="G47" s="1" t="str">
        <v>Kerala</v>
      </c>
      <c r="H47" s="1" t="str">
        <v>Saturday (4-10-2025)</v>
      </c>
      <c r="I47" s="1" t="str">
        <v>OutStation</v>
      </c>
      <c r="K47" s="1">
        <f t="shared" si="2"/>
        <v>18</v>
      </c>
      <c r="L47" s="1" t="str">
        <v>Stock</v>
      </c>
      <c r="M47" s="1">
        <v>-20</v>
      </c>
      <c r="N47" s="1" t="str">
        <v>Mp Bio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18</v>
      </c>
    </row>
    <row r="48" spans="1:19" hidden="1" x14ac:dyDescent="0.25">
      <c r="A48" s="1" t="str">
        <v>HBM-EXP-B2.5</v>
      </c>
      <c r="B48" s="1">
        <v>5</v>
      </c>
      <c r="C48" s="1" t="str">
        <v>Sample (PM)</v>
      </c>
      <c r="D48" s="1">
        <v>4</v>
      </c>
      <c r="E48" s="1" t="str">
        <v>Hansa Biomed</v>
      </c>
      <c r="F48" s="1" t="str">
        <v>Priyanka Madam</v>
      </c>
      <c r="G48" s="1" t="str">
        <v>delhi</v>
      </c>
      <c r="H48" s="1" t="str">
        <v>Priyanka Madam</v>
      </c>
      <c r="I48" s="1" t="str">
        <v>Local</v>
      </c>
      <c r="K48" s="1">
        <f t="shared" si="2"/>
        <v>2</v>
      </c>
      <c r="L48" s="1" t="str">
        <v>Stock</v>
      </c>
      <c r="M48" s="1">
        <v>4</v>
      </c>
      <c r="N48" s="1" t="str">
        <v>BioLegend</v>
      </c>
      <c r="O48" s="1" t="str">
        <v>Retrun From IGIB , Invoice Number 1058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hidden="1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>
        <v>0</v>
      </c>
      <c r="G49" s="1" t="str">
        <v>Delhi</v>
      </c>
      <c r="H49" s="1" t="str">
        <v>Sample</v>
      </c>
      <c r="I49" s="1" t="str">
        <v>Local</v>
      </c>
      <c r="K49" s="1">
        <f t="shared" si="2"/>
        <v>1</v>
      </c>
      <c r="L49" s="1" t="str">
        <v>Stock</v>
      </c>
      <c r="M49" s="1">
        <v>4</v>
      </c>
      <c r="N49" s="1" t="str">
        <v>BioXcell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1</v>
      </c>
    </row>
    <row r="50" spans="1:19" hidden="1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>
        <v>0</v>
      </c>
      <c r="G50" s="1" t="str">
        <v>Delhi</v>
      </c>
      <c r="H50" s="1" t="str">
        <v>Sample</v>
      </c>
      <c r="I50" s="1" t="str">
        <v>Local</v>
      </c>
      <c r="K50" s="1">
        <f t="shared" si="2"/>
        <v>2</v>
      </c>
      <c r="L50" s="1" t="str">
        <v>Stock</v>
      </c>
      <c r="M50" s="1">
        <v>4</v>
      </c>
      <c r="N50" s="1" t="str">
        <v>MP Bio</v>
      </c>
      <c r="O50" s="1">
        <v>0</v>
      </c>
      <c r="P50" s="1" t="str">
        <v>STOCK</v>
      </c>
      <c r="Q50" s="1" t="str">
        <v>Stock</v>
      </c>
      <c r="R50" s="1" t="str">
        <v>STOCK</v>
      </c>
      <c r="S50" s="1">
        <f t="shared" si="3"/>
        <v>2</v>
      </c>
    </row>
    <row r="51" spans="1:19" hidden="1" x14ac:dyDescent="0.25">
      <c r="A51" s="1">
        <v>316302</v>
      </c>
      <c r="B51" s="1">
        <v>2</v>
      </c>
      <c r="C51" s="1" t="str">
        <v>Stock</v>
      </c>
      <c r="D51" s="1">
        <v>4</v>
      </c>
      <c r="E51" s="1" t="str">
        <v>BioLegend</v>
      </c>
      <c r="F51" s="1" t="str">
        <v>Biocon Order Cancelled</v>
      </c>
      <c r="G51" s="1" t="str">
        <v>STOCK</v>
      </c>
      <c r="H51" s="1" t="str">
        <v>stock</v>
      </c>
      <c r="I51" s="1" t="str">
        <v>STOCK</v>
      </c>
      <c r="K51" s="1">
        <f t="shared" si="2"/>
        <v>14</v>
      </c>
      <c r="L51" s="1" t="str">
        <v>Stock</v>
      </c>
      <c r="M51" s="1">
        <v>4</v>
      </c>
      <c r="N51" s="1" t="str">
        <v>DHARMACON</v>
      </c>
      <c r="O51" s="1">
        <v>0</v>
      </c>
      <c r="P51" s="1" t="str">
        <v>STOCK</v>
      </c>
      <c r="Q51" s="1">
        <v>0</v>
      </c>
      <c r="R51" s="1" t="str">
        <v>STOCK</v>
      </c>
      <c r="S51" s="1">
        <f t="shared" si="3"/>
        <v>14</v>
      </c>
    </row>
    <row r="52" spans="1:19" hidden="1" x14ac:dyDescent="0.25">
      <c r="A52" s="68">
        <v>631151</v>
      </c>
      <c r="B52" s="68">
        <v>1</v>
      </c>
      <c r="C52" s="68" t="str">
        <v>STOCK</v>
      </c>
      <c r="D52" s="68">
        <v>4</v>
      </c>
      <c r="E52" s="68" t="str">
        <v>BioLegend</v>
      </c>
      <c r="F52" s="68" t="str">
        <v>FOC Informed By Priya Madam and informed to SM Sir</v>
      </c>
      <c r="G52" s="68" t="str">
        <v>STOCK</v>
      </c>
      <c r="H52" s="68" t="str">
        <v>Stock</v>
      </c>
      <c r="I52" s="68" t="str">
        <v>STOCK</v>
      </c>
      <c r="K52" s="68">
        <f t="shared" si="2"/>
        <v>5</v>
      </c>
      <c r="L52" s="68" t="str">
        <v>Stock</v>
      </c>
      <c r="M52" s="68">
        <v>-20</v>
      </c>
      <c r="N52" s="68" t="str">
        <v>DHARMACON</v>
      </c>
      <c r="O52" s="68">
        <v>0</v>
      </c>
      <c r="P52" s="68" t="str">
        <v>STOCK</v>
      </c>
      <c r="Q52" s="68">
        <v>0</v>
      </c>
      <c r="R52" s="68" t="str">
        <v>STOCK</v>
      </c>
      <c r="S52" s="68">
        <f t="shared" si="3"/>
        <v>5</v>
      </c>
    </row>
    <row r="53" spans="1:19" hidden="1" x14ac:dyDescent="0.25">
      <c r="A53" s="1">
        <v>656801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FOC Informed By Priya Madam and informed to SM Sir</v>
      </c>
      <c r="G53" s="1" t="str">
        <v>STOCK</v>
      </c>
      <c r="H53" s="1" t="str">
        <v>Stock</v>
      </c>
      <c r="I53" s="1" t="str">
        <v>STOCK</v>
      </c>
      <c r="K53" s="1">
        <f t="shared" si="2"/>
        <v>1</v>
      </c>
      <c r="L53" s="1" t="str">
        <v>TCG</v>
      </c>
      <c r="M53" s="1">
        <v>-80</v>
      </c>
      <c r="N53" s="1" t="str">
        <v>BPS</v>
      </c>
      <c r="O53" s="1">
        <v>0</v>
      </c>
      <c r="P53" s="1">
        <v>0</v>
      </c>
      <c r="Q53" s="1">
        <v>0</v>
      </c>
      <c r="R53" s="1">
        <v>0</v>
      </c>
      <c r="S53" s="1">
        <f t="shared" si="3"/>
        <v>1</v>
      </c>
    </row>
    <row r="54" spans="1:19" hidden="1" x14ac:dyDescent="0.25">
      <c r="A54" s="1">
        <v>805002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FOC Informed By Priya Madam and informed to SM Sir</v>
      </c>
      <c r="G54" s="1" t="str">
        <v>STOCK</v>
      </c>
      <c r="H54" s="1" t="str">
        <v>Stock</v>
      </c>
      <c r="I54" s="1" t="str">
        <v>STOCK</v>
      </c>
      <c r="K54" s="1">
        <f t="shared" si="2"/>
        <v>4</v>
      </c>
      <c r="L54" s="1" t="str">
        <v>UNKNOWN</v>
      </c>
      <c r="M54" s="1">
        <v>4</v>
      </c>
      <c r="N54" s="1" t="str">
        <v>BioLegend</v>
      </c>
      <c r="O54" s="1" t="str">
        <v>Demo Kit Mohan Sir (740811, 741146) 2 pcs Kit</v>
      </c>
      <c r="P54" s="1" t="str">
        <v>Unknown</v>
      </c>
      <c r="Q54" s="1" t="str">
        <v>DemoKit (Mohan Sir)</v>
      </c>
      <c r="R54" s="1" t="str">
        <v>Unknown</v>
      </c>
      <c r="S54" s="1">
        <f t="shared" si="3"/>
        <v>4</v>
      </c>
    </row>
    <row r="55" spans="1:19" hidden="1" x14ac:dyDescent="0.25">
      <c r="A55" s="1" t="str">
        <v>J-004924-06-0010</v>
      </c>
      <c r="B55" s="1">
        <v>1</v>
      </c>
      <c r="C55" s="1" t="str">
        <v>stock</v>
      </c>
      <c r="D55" s="1">
        <v>-20</v>
      </c>
      <c r="E55" s="1" t="str">
        <v>Dharmacon</v>
      </c>
      <c r="F55" s="1" t="str">
        <v>Extra Item Purchased (Informed by Dharmendra Sir)</v>
      </c>
      <c r="G55" s="1" t="str">
        <v>STOCK</v>
      </c>
      <c r="H55" s="1" t="str">
        <v>Stock</v>
      </c>
      <c r="I55" s="1" t="str">
        <v>STOCK</v>
      </c>
      <c r="K55" s="1">
        <f t="shared" si="2"/>
        <v>1</v>
      </c>
      <c r="L55" s="1" t="str">
        <v>UNKNOWN</v>
      </c>
      <c r="M55" s="1">
        <v>4</v>
      </c>
      <c r="N55" s="1" t="str">
        <v>BioLegend</v>
      </c>
      <c r="O55" s="1" t="str">
        <v>Mohan Sir, (Demo)</v>
      </c>
      <c r="P55" s="1" t="str">
        <v>Unknown</v>
      </c>
      <c r="Q55" s="1" t="str">
        <v>Mohan Sir, (Demo)</v>
      </c>
      <c r="R55" s="1" t="str">
        <v>Unknown</v>
      </c>
      <c r="S55" s="1">
        <f t="shared" si="3"/>
        <v>1</v>
      </c>
    </row>
    <row r="56" spans="1:19" hidden="1" x14ac:dyDescent="0.25">
      <c r="A56" s="1">
        <v>423303</v>
      </c>
      <c r="B56" s="1">
        <v>3</v>
      </c>
      <c r="C56" s="1" t="str">
        <v>STOCK</v>
      </c>
      <c r="D56" s="1">
        <v>-20</v>
      </c>
      <c r="E56" s="1" t="str">
        <v>BioLegend</v>
      </c>
      <c r="F56" s="1" t="str">
        <v xml:space="preserve">Same item dispatched to Aiims from Opening Stock 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f t="shared" si="3"/>
        <v>0</v>
      </c>
    </row>
    <row r="57" spans="1:19" hidden="1" x14ac:dyDescent="0.25">
      <c r="A57" s="1" t="str">
        <v>TM125-220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MACHINE (PRIYANKA MADAM)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hidden="1" x14ac:dyDescent="0.25">
      <c r="A58" s="1" t="str">
        <v>TM-125-220-05</v>
      </c>
      <c r="B58" s="1">
        <v>1</v>
      </c>
      <c r="C58" s="1" t="str">
        <v>STOCK</v>
      </c>
      <c r="D58" s="1" t="str">
        <v>RT</v>
      </c>
      <c r="E58" s="1" t="str">
        <v>Revvity</v>
      </c>
      <c r="F58" s="1" t="str">
        <v>MACHINE (PRIYANKA MADAM)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>
        <v>344812</v>
      </c>
      <c r="B59" s="1">
        <v>1</v>
      </c>
      <c r="C59" s="1" t="str">
        <v>STOCK</v>
      </c>
      <c r="D59" s="1">
        <v>4</v>
      </c>
      <c r="E59" s="1" t="str">
        <v>BioLegend</v>
      </c>
      <c r="F59" s="1" t="str">
        <v>Return From Bio Health (Extra Purchase infromed by Priynka Madam)</v>
      </c>
      <c r="G59" s="1" t="str">
        <v>STOCK</v>
      </c>
      <c r="H59" s="1" t="str">
        <v>Priyanka Madam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>
        <v>421403</v>
      </c>
      <c r="B60" s="1">
        <v>1</v>
      </c>
      <c r="C60" s="1" t="str">
        <v>Stock</v>
      </c>
      <c r="D60" s="1">
        <v>4</v>
      </c>
      <c r="E60" s="1" t="str">
        <v>BioLegend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>
        <v>300408</v>
      </c>
      <c r="B61" s="1">
        <v>1</v>
      </c>
      <c r="C61" s="1" t="str">
        <v>STOCK</v>
      </c>
      <c r="D61" s="1" t="str">
        <v>4</v>
      </c>
      <c r="E61" s="1" t="str">
        <v>BioLegend</v>
      </c>
      <c r="F61" s="1" t="str">
        <v>Extra Purchase By Priya Madam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41003</v>
      </c>
      <c r="B62" s="1">
        <v>1</v>
      </c>
      <c r="C62" s="1" t="str">
        <v>Stock</v>
      </c>
      <c r="D62" s="1" t="str">
        <v>RT</v>
      </c>
      <c r="E62" s="1" t="str">
        <v>Biotium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432504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Extra Received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431304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Extra Received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>
        <v>432604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Extra Received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>
        <v>431414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>
        <v>430804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Extra Received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430904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Extra Received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 t="str">
        <v>2600505001730</v>
      </c>
      <c r="B69" s="1">
        <v>2</v>
      </c>
      <c r="C69" s="1" t="str">
        <v>STOCK</v>
      </c>
      <c r="D69" s="1" t="str">
        <v>RT</v>
      </c>
      <c r="E69" s="1" t="str">
        <v>Genei Lab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hidden="1" x14ac:dyDescent="0.25">
      <c r="A70" s="1" t="str">
        <v>2662070501730</v>
      </c>
      <c r="B70" s="1">
        <v>2</v>
      </c>
      <c r="C70" s="1" t="str">
        <v>STOCK</v>
      </c>
      <c r="D70" s="1">
        <v>-20</v>
      </c>
      <c r="E70" s="1" t="str">
        <v>Genei Lab</v>
      </c>
      <c r="F70" s="1" t="str">
        <v>One Piece Damaged received (Replacement received)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 t="str">
        <v>2662670501730</v>
      </c>
      <c r="B71" s="1">
        <v>2</v>
      </c>
      <c r="C71" s="1" t="str">
        <v>STOCK</v>
      </c>
      <c r="D71" s="1">
        <v>-20</v>
      </c>
      <c r="E71" s="1" t="str">
        <v>Genei Lab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 t="str">
        <v>LSM 1077</v>
      </c>
      <c r="B72" s="1">
        <v>3</v>
      </c>
      <c r="C72" s="1" t="str">
        <v>stock</v>
      </c>
      <c r="D72" s="1">
        <v>4</v>
      </c>
      <c r="E72" s="1" t="str">
        <v>Genexis Biotech</v>
      </c>
      <c r="F72" s="1" t="str">
        <v>Sample Received (Priyanka madam)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hidden="1" x14ac:dyDescent="0.25">
      <c r="A73" s="1">
        <v>25021.5</v>
      </c>
      <c r="B73" s="1">
        <v>10</v>
      </c>
      <c r="C73" s="1" t="str">
        <v>STOCK</v>
      </c>
      <c r="D73" s="1">
        <v>-20</v>
      </c>
      <c r="E73" s="1" t="str">
        <v>Intron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hidden="1" x14ac:dyDescent="0.25">
      <c r="A74" s="1">
        <v>25021.5</v>
      </c>
      <c r="B74" s="1">
        <v>7</v>
      </c>
      <c r="C74" s="1" t="str">
        <v>stock</v>
      </c>
      <c r="D74" s="1">
        <v>-20</v>
      </c>
      <c r="E74" s="1" t="str">
        <v>Intron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hidden="1" x14ac:dyDescent="0.25">
      <c r="A75" s="1">
        <v>16532</v>
      </c>
      <c r="B75" s="1">
        <v>15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>
        <v>16533</v>
      </c>
      <c r="B76" s="1">
        <v>9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 t="str">
        <v>VS0191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 t="str">
        <v>VS0141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 t="str">
        <v>VS0141</v>
      </c>
      <c r="B79" s="1">
        <v>1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 t="str">
        <v>15407-47-MIN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 t="str">
        <v>VS04T01</v>
      </c>
      <c r="B81" s="1">
        <v>2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 t="str">
        <v>VS04T01</v>
      </c>
      <c r="B82" s="1">
        <v>4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 t="str">
        <v>VS15T91</v>
      </c>
      <c r="B83" s="1">
        <v>3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 t="str">
        <v>VS15T21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 t="str">
        <v>VS2051</v>
      </c>
      <c r="B85" s="1">
        <v>1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 t="str">
        <v>VS15TR21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 t="str">
        <v>VS15T01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16532</v>
      </c>
      <c r="B88" s="1">
        <v>18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 t="str">
        <v>VS15T21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814326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194825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104772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100570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152574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193982</v>
      </c>
      <c r="B95" s="1">
        <v>4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>
        <v>1860454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>
        <v>6553050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>
        <v>194002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 t="str">
        <v>092913726</v>
      </c>
      <c r="B99" s="1">
        <v>10</v>
      </c>
      <c r="C99" s="1" t="str">
        <v>Stock</v>
      </c>
      <c r="D99" s="1">
        <v>-20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>
        <v>6542050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>
        <v>6539025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6552050</v>
      </c>
      <c r="B102" s="1">
        <v>6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116910001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 t="str">
        <v>0210064710</v>
      </c>
      <c r="B104" s="1">
        <v>1</v>
      </c>
      <c r="C104" s="1" t="str">
        <v>Stock</v>
      </c>
      <c r="D104" s="1">
        <v>-20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>
        <v>850494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152624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 t="str">
        <v>0602100031730</v>
      </c>
      <c r="B107" s="1">
        <v>1</v>
      </c>
      <c r="C107" s="1" t="str">
        <v>STOCK</v>
      </c>
      <c r="D107" s="1">
        <v>-20</v>
      </c>
      <c r="E107" s="1" t="str">
        <v>Genei Lab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424602</v>
      </c>
      <c r="B108" s="1">
        <v>2</v>
      </c>
      <c r="C108" s="1" t="str">
        <v>Stock</v>
      </c>
      <c r="D108" s="1">
        <v>4</v>
      </c>
      <c r="E108" s="1" t="str">
        <v>BioLegend</v>
      </c>
      <c r="F108" s="1" t="str">
        <v>Retrun From IGIB , Invoice Number 1058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>
        <v>421101</v>
      </c>
      <c r="B109" s="1">
        <v>3</v>
      </c>
      <c r="C109" s="1" t="str">
        <v>Stock</v>
      </c>
      <c r="D109" s="1">
        <v>4</v>
      </c>
      <c r="E109" s="1" t="str">
        <v>BioLegend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424602</v>
      </c>
      <c r="B110" s="1">
        <v>1</v>
      </c>
      <c r="C110" s="1" t="str">
        <v>Stock</v>
      </c>
      <c r="D110" s="1">
        <v>4</v>
      </c>
      <c r="E110" s="1" t="str">
        <v>BioLegend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420801</v>
      </c>
      <c r="B111" s="1">
        <v>1</v>
      </c>
      <c r="C111" s="1" t="str">
        <v>Stock</v>
      </c>
      <c r="D111" s="1">
        <v>4</v>
      </c>
      <c r="E111" s="1" t="str">
        <v>BioLegend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41003</v>
      </c>
      <c r="B112" s="1">
        <v>4</v>
      </c>
      <c r="C112" s="1" t="str">
        <v>Stock</v>
      </c>
      <c r="D112" s="1" t="str">
        <v>RT</v>
      </c>
      <c r="E112" s="1" t="str">
        <v>Biotium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BE0416</v>
      </c>
      <c r="B113" s="1">
        <v>1</v>
      </c>
      <c r="C113" s="1" t="str">
        <v>Stock</v>
      </c>
      <c r="D113" s="1">
        <v>4</v>
      </c>
      <c r="E113" s="1" t="str">
        <v>BioXcell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100575</v>
      </c>
      <c r="B114" s="1">
        <v>2</v>
      </c>
      <c r="C114" s="1" t="str">
        <v>Stock</v>
      </c>
      <c r="D114" s="1">
        <v>4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092913726</v>
      </c>
      <c r="B115" s="1">
        <v>7</v>
      </c>
      <c r="C115" s="1" t="str">
        <v>Stock</v>
      </c>
      <c r="D115" s="1">
        <v>-20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B-003000-WB-100</v>
      </c>
      <c r="B116" s="1">
        <v>5</v>
      </c>
      <c r="C116" s="1" t="str">
        <v>Stock</v>
      </c>
      <c r="D116" s="1">
        <v>4</v>
      </c>
      <c r="E116" s="1" t="str">
        <v>DHARMACON</v>
      </c>
      <c r="F116" s="1">
        <v>0</v>
      </c>
      <c r="G116" s="1" t="str">
        <v>STOCK</v>
      </c>
      <c r="H116" s="1">
        <v>0</v>
      </c>
      <c r="I116" s="1" t="str">
        <v>STOCK</v>
      </c>
    </row>
    <row r="117" spans="1:9" x14ac:dyDescent="0.25">
      <c r="A117" s="1" t="str">
        <v>D-001810-10-05</v>
      </c>
      <c r="B117" s="1">
        <v>5</v>
      </c>
      <c r="C117" s="1" t="str">
        <v>Stock</v>
      </c>
      <c r="D117" s="1">
        <v>-20</v>
      </c>
      <c r="E117" s="1" t="str">
        <v>DHARMACON</v>
      </c>
      <c r="F117" s="1">
        <v>0</v>
      </c>
      <c r="G117" s="1" t="str">
        <v>STOCK</v>
      </c>
      <c r="H117" s="1">
        <v>0</v>
      </c>
      <c r="I117" s="1" t="str">
        <v>STOCK</v>
      </c>
    </row>
    <row r="118" spans="1:9" x14ac:dyDescent="0.25">
      <c r="A118" s="1" t="str">
        <v>B-002000-UB-100</v>
      </c>
      <c r="B118" s="1">
        <v>3</v>
      </c>
      <c r="C118" s="1" t="str">
        <v>Stock</v>
      </c>
      <c r="D118" s="1">
        <v>4</v>
      </c>
      <c r="E118" s="1" t="str">
        <v>DHARMACON</v>
      </c>
      <c r="F118" s="1">
        <v>0</v>
      </c>
      <c r="G118" s="1" t="str">
        <v>STOCK</v>
      </c>
      <c r="H118" s="1">
        <v>0</v>
      </c>
      <c r="I118" s="1" t="str">
        <v>STOCK</v>
      </c>
    </row>
    <row r="119" spans="1:9" x14ac:dyDescent="0.25">
      <c r="A119" s="1" t="str">
        <v>T-2001-02</v>
      </c>
      <c r="B119" s="1">
        <v>3</v>
      </c>
      <c r="C119" s="1" t="str">
        <v>Stock</v>
      </c>
      <c r="D119" s="1">
        <v>4</v>
      </c>
      <c r="E119" s="1" t="str">
        <v>DHARMACON</v>
      </c>
      <c r="F119" s="1">
        <v>0</v>
      </c>
      <c r="G119" s="1" t="str">
        <v>STOCK</v>
      </c>
      <c r="H119" s="1">
        <v>0</v>
      </c>
      <c r="I119" s="1" t="str">
        <v>STOCK</v>
      </c>
    </row>
    <row r="120" spans="1:9" x14ac:dyDescent="0.25">
      <c r="A120" s="1" t="str">
        <v>T-2001-03</v>
      </c>
      <c r="B120" s="1">
        <v>3</v>
      </c>
      <c r="C120" s="1" t="str">
        <v>Stock</v>
      </c>
      <c r="D120" s="1">
        <v>4</v>
      </c>
      <c r="E120" s="1" t="str">
        <v>DHARMACON</v>
      </c>
      <c r="F120" s="1">
        <v>0</v>
      </c>
      <c r="G120" s="1" t="str">
        <v>STOCK</v>
      </c>
      <c r="H120" s="1">
        <v>0</v>
      </c>
      <c r="I120" s="1" t="str">
        <v>STOCK</v>
      </c>
    </row>
    <row r="121" spans="1:9" x14ac:dyDescent="0.25">
      <c r="A121" s="1" t="str">
        <v>50201-ACC2</v>
      </c>
      <c r="B121" s="1">
        <v>1</v>
      </c>
      <c r="C121" s="1" t="str">
        <v>TCG</v>
      </c>
      <c r="D121" s="1">
        <v>-80</v>
      </c>
      <c r="E121" s="1" t="str">
        <v>BPS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25">
      <c r="A122" s="1">
        <v>740811</v>
      </c>
      <c r="B122" s="1">
        <v>2</v>
      </c>
      <c r="C122" s="1" t="str">
        <v>UNKNOWN</v>
      </c>
      <c r="D122" s="1">
        <v>4</v>
      </c>
      <c r="E122" s="1" t="str">
        <v>BioLegend</v>
      </c>
      <c r="F122" s="1" t="str">
        <v>Demo Kit Mohan Sir (740811, 741146) 2 pcs Kit</v>
      </c>
      <c r="G122" s="1" t="str">
        <v>Unknown</v>
      </c>
      <c r="H122" s="1" t="str">
        <v>DemoKit (Mohan Sir)</v>
      </c>
      <c r="I122" s="1" t="str">
        <v>Unknown</v>
      </c>
    </row>
    <row r="123" spans="1:9" x14ac:dyDescent="0.25">
      <c r="A123" s="1">
        <v>741146</v>
      </c>
      <c r="B123" s="1">
        <v>2</v>
      </c>
      <c r="C123" s="1" t="str">
        <v>UNKNOWN</v>
      </c>
      <c r="D123" s="1">
        <v>4</v>
      </c>
      <c r="E123" s="1" t="str">
        <v>BioLegend</v>
      </c>
      <c r="F123" s="1" t="str">
        <v>Demo Kit Mohan Sir (740811, 741146) 2 pcs Kit</v>
      </c>
      <c r="G123" s="1" t="str">
        <v>Unknown</v>
      </c>
      <c r="H123" s="1" t="str">
        <v>DemoKit (Mohan Sir)</v>
      </c>
      <c r="I123" s="1" t="str">
        <v>Unknown</v>
      </c>
    </row>
    <row r="124" spans="1:9" x14ac:dyDescent="0.25">
      <c r="A124" s="1">
        <v>740809</v>
      </c>
      <c r="B124" s="1">
        <v>1</v>
      </c>
      <c r="C124" s="1" t="str">
        <v>UNKNOWN</v>
      </c>
      <c r="D124" s="1">
        <v>4</v>
      </c>
      <c r="E124" s="1" t="str">
        <v>BioLegend</v>
      </c>
      <c r="F124" s="1" t="str">
        <v>Mohan Sir, (Demo)</v>
      </c>
      <c r="G124" s="1" t="str">
        <v>Unknown</v>
      </c>
      <c r="H124" s="1" t="str">
        <v>Mohan Sir, (Demo)</v>
      </c>
      <c r="I124" s="1" t="str">
        <v>Unknown</v>
      </c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K1:S110" xr:uid="{00000000-0001-0000-0500-000000000000}">
    <filterColumn colId="7">
      <filters>
        <filter val="Unknow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4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-20</v>
      </c>
      <c r="C2" s="1" t="str">
        <v>BioLegend</v>
      </c>
      <c r="D2" s="1">
        <v>1</v>
      </c>
      <c r="E2" s="1" t="str">
        <v>Local</v>
      </c>
      <c r="F2" s="1">
        <v>0</v>
      </c>
    </row>
    <row r="3" spans="1:6" x14ac:dyDescent="0.25">
      <c r="A3" s="1" t="str">
        <v>Allianz</v>
      </c>
      <c r="B3" s="1">
        <v>4</v>
      </c>
      <c r="C3" s="1" t="str">
        <v>BioLegend</v>
      </c>
      <c r="D3" s="1">
        <v>3</v>
      </c>
      <c r="E3" s="1" t="str">
        <v>OutStation</v>
      </c>
      <c r="F3" s="1" t="str">
        <v>Saturday (4-10-2025)</v>
      </c>
    </row>
    <row r="4" spans="1:6" x14ac:dyDescent="0.25">
      <c r="A4" s="1" t="str">
        <v>Allianz</v>
      </c>
      <c r="B4" s="1" t="str">
        <v>RT</v>
      </c>
      <c r="C4" s="1" t="str">
        <v>BioLegend</v>
      </c>
      <c r="D4" s="1">
        <v>1</v>
      </c>
      <c r="E4" s="1" t="str">
        <v>OutStation</v>
      </c>
      <c r="F4" s="1" t="str">
        <v>Saturday (4-10-2025)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1</v>
      </c>
      <c r="E5" s="1" t="str">
        <v>OutStation</v>
      </c>
      <c r="F5" s="1" t="str">
        <v>PO Awaited</v>
      </c>
    </row>
    <row r="6" spans="1:6" x14ac:dyDescent="0.25">
      <c r="A6" s="1" t="str">
        <v>AURIGINE ONCO</v>
      </c>
      <c r="B6" s="1">
        <v>4</v>
      </c>
      <c r="C6" s="1" t="str">
        <v>BioLegend</v>
      </c>
      <c r="D6" s="1">
        <v>5</v>
      </c>
      <c r="E6" s="1" t="str">
        <v>OutStation</v>
      </c>
      <c r="F6" s="1" t="str">
        <v>Stock</v>
      </c>
    </row>
    <row r="7" spans="1:6" x14ac:dyDescent="0.25">
      <c r="A7" s="1" t="str">
        <v>AURIGINE ONCO</v>
      </c>
      <c r="B7" s="1" t="str">
        <v>RT</v>
      </c>
      <c r="C7" s="1" t="str">
        <v>BioLegend</v>
      </c>
      <c r="D7" s="1">
        <v>1</v>
      </c>
      <c r="E7" s="1" t="str">
        <v>OutStation</v>
      </c>
      <c r="F7" s="1" t="str">
        <v>On Hold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On Hold (FOC)</v>
      </c>
    </row>
    <row r="9" spans="1:6" x14ac:dyDescent="0.25">
      <c r="A9" s="1" t="str">
        <v>BARC</v>
      </c>
      <c r="B9" s="1">
        <v>-20</v>
      </c>
      <c r="C9" s="1" t="str">
        <v>DHARMACON</v>
      </c>
      <c r="D9" s="1">
        <v>4</v>
      </c>
      <c r="E9" s="1" t="str">
        <v>OutStation</v>
      </c>
      <c r="F9" s="1" t="str">
        <v>On Hold</v>
      </c>
    </row>
    <row r="10" spans="1:6" x14ac:dyDescent="0.25">
      <c r="A10" s="1" t="str">
        <v>BIO SOLUTION</v>
      </c>
      <c r="B10" s="1" t="str">
        <v>rt</v>
      </c>
      <c r="C10" s="1" t="str">
        <v>BioLegend</v>
      </c>
      <c r="D10" s="1">
        <v>3</v>
      </c>
      <c r="E10" s="1" t="str">
        <v>OutStation</v>
      </c>
      <c r="F10" s="1">
        <v>0</v>
      </c>
    </row>
    <row r="11" spans="1:6" x14ac:dyDescent="0.25">
      <c r="A11" s="1" t="str">
        <v>CELLOGEN</v>
      </c>
      <c r="B11" s="1">
        <v>-80</v>
      </c>
      <c r="C11" s="1" t="str">
        <v>BPS</v>
      </c>
      <c r="D11" s="1">
        <v>1</v>
      </c>
      <c r="E11" s="1" t="str">
        <v>Local</v>
      </c>
      <c r="F11" s="1" t="str">
        <v>Priyanka Madam</v>
      </c>
    </row>
    <row r="12" spans="1:6" x14ac:dyDescent="0.25">
      <c r="A12" s="1" t="str">
        <v>IISER PUNE</v>
      </c>
      <c r="B12" s="1">
        <v>-20</v>
      </c>
      <c r="C12" s="1" t="str">
        <v>DHARMACON</v>
      </c>
      <c r="D12" s="1">
        <v>1</v>
      </c>
      <c r="E12" s="1" t="str">
        <v>OutStation</v>
      </c>
      <c r="F12" s="1" t="str">
        <v>Saturday (4-10-2025)</v>
      </c>
    </row>
    <row r="13" spans="1:6" x14ac:dyDescent="0.25">
      <c r="A13" s="1" t="str">
        <v>IIT DELHI</v>
      </c>
      <c r="B13" s="1" t="str">
        <v>RT</v>
      </c>
      <c r="C13" s="1" t="str">
        <v>SARTORIUS</v>
      </c>
      <c r="D13" s="1">
        <v>1</v>
      </c>
      <c r="E13" s="1" t="str">
        <v>Local</v>
      </c>
      <c r="F13" s="1">
        <v>0</v>
      </c>
    </row>
    <row r="14" spans="1:6" x14ac:dyDescent="0.25">
      <c r="A14" s="1" t="str">
        <v>ILS</v>
      </c>
      <c r="B14" s="1">
        <v>-20</v>
      </c>
      <c r="C14" s="1" t="str">
        <v>DHARMACON</v>
      </c>
      <c r="D14" s="1">
        <v>7</v>
      </c>
      <c r="E14" s="1" t="str">
        <v>OutStation</v>
      </c>
      <c r="F14" s="1" t="str">
        <v>On Hold</v>
      </c>
    </row>
    <row r="15" spans="1:6" x14ac:dyDescent="0.25">
      <c r="A15" s="1" t="str">
        <v>KEMWELL</v>
      </c>
      <c r="B15" s="1">
        <v>-20</v>
      </c>
      <c r="C15" s="1" t="str">
        <v>BOSTER</v>
      </c>
      <c r="D15" s="1">
        <v>1</v>
      </c>
      <c r="E15" s="1" t="str">
        <v>OutStation</v>
      </c>
      <c r="F15" s="1" t="str">
        <v>Monday (6-10-2025)</v>
      </c>
    </row>
    <row r="16" spans="1:6" x14ac:dyDescent="0.25">
      <c r="A16" s="1" t="str">
        <v>NBRC</v>
      </c>
      <c r="B16" s="1">
        <v>-20</v>
      </c>
      <c r="C16" s="1" t="str">
        <v>DHARMACON</v>
      </c>
      <c r="D16" s="1">
        <v>1</v>
      </c>
      <c r="E16" s="1" t="str">
        <v>Local</v>
      </c>
      <c r="F16" s="1">
        <v>0</v>
      </c>
    </row>
    <row r="17" spans="1:6" x14ac:dyDescent="0.25">
      <c r="A17" s="1" t="str">
        <v>NCBS</v>
      </c>
      <c r="B17" s="1">
        <v>-20</v>
      </c>
      <c r="C17" s="1" t="str">
        <v>DHARMACON</v>
      </c>
      <c r="D17" s="1">
        <v>2</v>
      </c>
      <c r="E17" s="1" t="str">
        <v>OutStation</v>
      </c>
      <c r="F17" s="1" t="str">
        <v>On Hold</v>
      </c>
    </row>
    <row r="18" spans="1:6" x14ac:dyDescent="0.25">
      <c r="A18" s="1" t="str">
        <v>NII</v>
      </c>
      <c r="B18" s="1" t="str">
        <v>RT</v>
      </c>
      <c r="C18" s="1" t="str">
        <v>SARTORIUS</v>
      </c>
      <c r="D18" s="1">
        <v>2</v>
      </c>
      <c r="E18" s="1" t="str">
        <v>Local</v>
      </c>
      <c r="F18" s="1">
        <v>0</v>
      </c>
    </row>
    <row r="19" spans="1:6" x14ac:dyDescent="0.25">
      <c r="A19" s="1" t="str">
        <v>NNF</v>
      </c>
      <c r="B19" s="1">
        <v>-20</v>
      </c>
      <c r="C19" s="1" t="str">
        <v>Targetmol</v>
      </c>
      <c r="D19" s="1">
        <v>1</v>
      </c>
      <c r="E19" s="1" t="str">
        <v>OutStation</v>
      </c>
      <c r="F19" s="1" t="str">
        <v>Sample</v>
      </c>
    </row>
    <row r="20" spans="1:6" x14ac:dyDescent="0.25">
      <c r="A20" s="1" t="str">
        <v>Opening Stock</v>
      </c>
      <c r="B20" s="1">
        <v>-20</v>
      </c>
      <c r="C20" s="1" t="str">
        <v>Dharmacon</v>
      </c>
      <c r="D20" s="1">
        <v>1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>
        <v>-20</v>
      </c>
      <c r="C21" s="1" t="str">
        <v>BioLegend</v>
      </c>
      <c r="D21" s="1">
        <v>9</v>
      </c>
      <c r="E21" s="1" t="str">
        <v>STOCK</v>
      </c>
      <c r="F21" s="1" t="str">
        <v>Stock</v>
      </c>
    </row>
    <row r="22" spans="1:6" x14ac:dyDescent="0.25">
      <c r="A22" s="1" t="str">
        <v>Opening Stock</v>
      </c>
      <c r="B22" s="1">
        <v>4</v>
      </c>
      <c r="C22" s="1" t="str">
        <v>BioLegend</v>
      </c>
      <c r="D22" s="1">
        <v>14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>
        <v>4</v>
      </c>
      <c r="C23" s="1" t="str">
        <v>Dharmacon</v>
      </c>
      <c r="D23" s="1">
        <v>1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 t="str">
        <v>RT</v>
      </c>
      <c r="C24" s="1" t="str">
        <v>Sartorius</v>
      </c>
      <c r="D24" s="1">
        <v>23</v>
      </c>
      <c r="E24" s="1" t="str">
        <v>STOCK</v>
      </c>
      <c r="F24" s="1" t="str">
        <v>Stock</v>
      </c>
    </row>
    <row r="25" spans="1:6" x14ac:dyDescent="0.25">
      <c r="A25" s="1" t="str">
        <v>PRIYANKA MADAM</v>
      </c>
      <c r="B25" s="1">
        <v>4</v>
      </c>
      <c r="C25" s="1" t="str">
        <v>BioLegend</v>
      </c>
      <c r="D25" s="1">
        <v>1</v>
      </c>
      <c r="E25" s="1" t="str">
        <v>Local</v>
      </c>
      <c r="F25" s="1">
        <v>0</v>
      </c>
    </row>
    <row r="26" spans="1:6" x14ac:dyDescent="0.25">
      <c r="A26" s="1" t="str">
        <v>RG SONS</v>
      </c>
      <c r="B26" s="1" t="str">
        <v>RT</v>
      </c>
      <c r="C26" s="1" t="str">
        <v>Sartorius</v>
      </c>
      <c r="D26" s="1">
        <v>4</v>
      </c>
      <c r="E26" s="1" t="str">
        <v>OutStation</v>
      </c>
      <c r="F26" s="1" t="str">
        <v>Stock</v>
      </c>
    </row>
    <row r="27" spans="1:6" x14ac:dyDescent="0.25">
      <c r="A27" s="1" t="str">
        <v>RGCB</v>
      </c>
      <c r="B27" s="1">
        <v>4</v>
      </c>
      <c r="C27" s="1" t="str">
        <v>BioLegend</v>
      </c>
      <c r="D27" s="1">
        <v>2</v>
      </c>
      <c r="E27" s="1" t="str">
        <v>OutStation</v>
      </c>
      <c r="F27" s="1" t="str">
        <v>Saturday (4-10-2025)</v>
      </c>
    </row>
    <row r="28" spans="1:6" x14ac:dyDescent="0.25">
      <c r="A28" s="1" t="str">
        <v>Sample (PM)</v>
      </c>
      <c r="B28" s="1">
        <v>4</v>
      </c>
      <c r="C28" s="1" t="str">
        <v>Hansa Biomed</v>
      </c>
      <c r="D28" s="1">
        <v>5</v>
      </c>
      <c r="E28" s="1" t="str">
        <v>Local</v>
      </c>
      <c r="F28" s="1" t="str">
        <v>Priyanka Madam</v>
      </c>
    </row>
    <row r="29" spans="1:6" x14ac:dyDescent="0.25">
      <c r="A29" s="1" t="str">
        <v>SOUTH CAMPUS</v>
      </c>
      <c r="B29" s="1" t="str">
        <v>RT</v>
      </c>
      <c r="C29" s="1" t="str">
        <v>HOEFER</v>
      </c>
      <c r="D29" s="1">
        <v>2</v>
      </c>
      <c r="E29" s="1" t="str">
        <v>Local</v>
      </c>
      <c r="F29" s="1" t="str">
        <v>Sample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2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3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Dharmacon</v>
      </c>
      <c r="D32" s="1">
        <v>1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BioLegend</v>
      </c>
      <c r="D33" s="1">
        <v>3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Revvity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1</v>
      </c>
      <c r="E35" s="1" t="str">
        <v>STOCK</v>
      </c>
      <c r="F35" s="1" t="str">
        <v>Priyanka Madam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4</v>
      </c>
      <c r="C37" s="1" t="str">
        <v>BioLegend</v>
      </c>
      <c r="D37" s="1">
        <v>1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Biotium</v>
      </c>
      <c r="D38" s="1">
        <v>5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Genei Lab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Genei Lab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Genei Lab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Genexis Biotech</v>
      </c>
      <c r="D42" s="1">
        <v>3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Intron</v>
      </c>
      <c r="D43" s="1">
        <v>17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Sartorius</v>
      </c>
      <c r="D44" s="1">
        <v>65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Mp Bio</v>
      </c>
      <c r="D45" s="1">
        <v>27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Mp Bio</v>
      </c>
      <c r="D46" s="1">
        <v>18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BioXcell</v>
      </c>
      <c r="D47" s="1">
        <v>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MP Bio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DHARMACON</v>
      </c>
      <c r="D49" s="1">
        <v>14</v>
      </c>
      <c r="E49" s="1" t="str">
        <v>STOCK</v>
      </c>
      <c r="F49" s="1">
        <v>0</v>
      </c>
    </row>
    <row r="50" spans="1:6" x14ac:dyDescent="0.25">
      <c r="A50" s="1" t="str">
        <v>Stock</v>
      </c>
      <c r="B50" s="1">
        <v>-20</v>
      </c>
      <c r="C50" s="1" t="str">
        <v>DHARMACON</v>
      </c>
      <c r="D50" s="1">
        <v>5</v>
      </c>
      <c r="E50" s="1" t="str">
        <v>STOCK</v>
      </c>
      <c r="F50" s="1">
        <v>0</v>
      </c>
    </row>
    <row r="51" spans="1:6" x14ac:dyDescent="0.25">
      <c r="A51" s="1" t="str">
        <v>TCG</v>
      </c>
      <c r="B51" s="1">
        <v>-80</v>
      </c>
      <c r="C51" s="1" t="str">
        <v>BPS</v>
      </c>
      <c r="D51" s="1">
        <v>1</v>
      </c>
      <c r="E51" s="1">
        <v>0</v>
      </c>
      <c r="F51" s="1">
        <v>0</v>
      </c>
    </row>
    <row r="52" spans="1:6" x14ac:dyDescent="0.25">
      <c r="A52" s="1" t="str">
        <v>UNKNOWN</v>
      </c>
      <c r="B52" s="1">
        <v>4</v>
      </c>
      <c r="C52" s="1" t="str">
        <v>BioLegend</v>
      </c>
      <c r="D52" s="1">
        <v>4</v>
      </c>
      <c r="E52" s="1" t="str">
        <v>Unknown</v>
      </c>
      <c r="F52" s="1" t="str">
        <v>DemoKit (Mohan Sir)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1</v>
      </c>
      <c r="E53" s="1" t="str">
        <v>Unknown</v>
      </c>
      <c r="F53" s="1" t="str">
        <v>Mohan Sir, (Demo)</v>
      </c>
    </row>
    <row r="54" spans="1:6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31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1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>
        <v>58156534575</v>
      </c>
      <c r="C2" s="1">
        <v>0</v>
      </c>
      <c r="D2" s="1" t="str">
        <v>ILS</v>
      </c>
    </row>
    <row r="3" spans="1:4" x14ac:dyDescent="0.25">
      <c r="A3" s="2">
        <v>45936</v>
      </c>
      <c r="B3" s="1" t="str">
        <v>D3003710017</v>
      </c>
      <c r="C3" s="1">
        <v>0</v>
      </c>
      <c r="D3" s="1" t="str">
        <v>IISER MOHALI</v>
      </c>
    </row>
    <row r="4" spans="1:4" x14ac:dyDescent="0.25">
      <c r="A4" s="2">
        <v>45937</v>
      </c>
      <c r="B4" s="1">
        <v>58156564491</v>
      </c>
      <c r="C4" s="1">
        <v>0</v>
      </c>
      <c r="D4" s="1" t="str">
        <v>TECHWEST</v>
      </c>
    </row>
    <row r="5" spans="1:4" x14ac:dyDescent="0.25">
      <c r="A5" s="2">
        <v>45937</v>
      </c>
      <c r="B5" s="1">
        <v>58156564841</v>
      </c>
      <c r="C5" s="1">
        <v>0</v>
      </c>
      <c r="D5" s="1" t="str">
        <v>BECKMAN</v>
      </c>
    </row>
    <row r="6" spans="1:4" x14ac:dyDescent="0.25">
      <c r="A6" s="2">
        <v>45937</v>
      </c>
      <c r="B6" s="1">
        <v>58156565795</v>
      </c>
      <c r="C6" s="1">
        <v>0</v>
      </c>
      <c r="D6" s="1" t="str">
        <v>NCCS</v>
      </c>
    </row>
    <row r="7" spans="1:4" x14ac:dyDescent="0.25">
      <c r="A7" s="2">
        <v>45937</v>
      </c>
      <c r="B7" s="1">
        <v>58156565891</v>
      </c>
      <c r="C7" s="1">
        <v>0</v>
      </c>
      <c r="D7" s="1" t="str">
        <v>BIO AID</v>
      </c>
    </row>
    <row r="8" spans="1:4" x14ac:dyDescent="0.25">
      <c r="A8" s="6">
        <v>45937</v>
      </c>
      <c r="B8">
        <v>58156566646</v>
      </c>
      <c r="C8">
        <v>0</v>
      </c>
      <c r="D8" t="str">
        <v>NEUBERG</v>
      </c>
    </row>
    <row r="9" spans="1:4" x14ac:dyDescent="0.25">
      <c r="A9" s="6">
        <v>45937</v>
      </c>
      <c r="B9">
        <v>58156567033</v>
      </c>
      <c r="C9">
        <v>0</v>
      </c>
      <c r="D9" t="str">
        <v>FARCAST</v>
      </c>
    </row>
    <row r="10" spans="1:4" x14ac:dyDescent="0.25">
      <c r="A10" s="6">
        <v>45937</v>
      </c>
      <c r="B10">
        <v>58156567490</v>
      </c>
      <c r="C10">
        <v>0</v>
      </c>
      <c r="D10" t="str">
        <v>Symbiosis</v>
      </c>
    </row>
    <row r="11" spans="1:4" x14ac:dyDescent="0.25">
      <c r="A11" s="6">
        <v>45937</v>
      </c>
      <c r="B11">
        <v>58156567700</v>
      </c>
      <c r="C11">
        <v>0</v>
      </c>
      <c r="D11" t="str">
        <v>KOKILA</v>
      </c>
    </row>
    <row r="12" spans="1:4" x14ac:dyDescent="0.25">
      <c r="A12" s="6">
        <v>45937</v>
      </c>
      <c r="B12">
        <v>58156568142</v>
      </c>
      <c r="C12">
        <v>0</v>
      </c>
      <c r="D12" t="str">
        <v>ICT</v>
      </c>
    </row>
    <row r="13" spans="1:4" x14ac:dyDescent="0.25">
      <c r="A13" s="6">
        <v>45937</v>
      </c>
      <c r="B13">
        <v>58156568330</v>
      </c>
      <c r="C13">
        <v>0</v>
      </c>
      <c r="D13" t="str">
        <v>BHARAT biotech</v>
      </c>
    </row>
    <row r="14" spans="1:4" x14ac:dyDescent="0.25">
      <c r="A14" s="6">
        <v>45937</v>
      </c>
      <c r="B14">
        <v>58156568676</v>
      </c>
      <c r="C14">
        <v>0</v>
      </c>
      <c r="D14" t="str">
        <v>CELLIN BIO</v>
      </c>
    </row>
    <row r="15" spans="1:4" x14ac:dyDescent="0.25">
      <c r="A15" s="6">
        <v>45937</v>
      </c>
      <c r="B15">
        <v>58156569435</v>
      </c>
      <c r="C15">
        <v>0</v>
      </c>
      <c r="D15" t="str">
        <v>ACTREC</v>
      </c>
    </row>
    <row r="16" spans="1:4" x14ac:dyDescent="0.25">
      <c r="A16" s="6">
        <v>45937</v>
      </c>
      <c r="B16">
        <v>58156569730</v>
      </c>
      <c r="C16">
        <v>0</v>
      </c>
      <c r="D16" t="str">
        <v>BIO SOLUTION</v>
      </c>
    </row>
    <row r="17" spans="1:4" x14ac:dyDescent="0.25">
      <c r="A17" s="6">
        <v>45937</v>
      </c>
      <c r="B17">
        <v>58156570021</v>
      </c>
      <c r="C17">
        <v>0</v>
      </c>
      <c r="D17" t="str">
        <v>ILABKART</v>
      </c>
    </row>
    <row r="18" spans="1:4" x14ac:dyDescent="0.25">
      <c r="A18" s="6">
        <v>45937</v>
      </c>
      <c r="B18">
        <v>58156571163</v>
      </c>
      <c r="C18">
        <v>0</v>
      </c>
      <c r="D18" t="str">
        <v>M BIOTECH</v>
      </c>
    </row>
    <row r="19" spans="1:4" x14ac:dyDescent="0.25">
      <c r="A19" s="6">
        <v>45937</v>
      </c>
      <c r="B19">
        <v>58156571594</v>
      </c>
      <c r="C19">
        <v>0</v>
      </c>
      <c r="D19" t="str">
        <v>SUN PHARMA</v>
      </c>
    </row>
    <row r="20" spans="1:4" x14ac:dyDescent="0.25">
      <c r="A20" s="6">
        <v>45937</v>
      </c>
      <c r="B20">
        <v>58156571955</v>
      </c>
      <c r="C20">
        <v>0</v>
      </c>
      <c r="D20" t="str">
        <v>AURIGINE ONCO</v>
      </c>
    </row>
    <row r="21" spans="1:4" x14ac:dyDescent="0.25">
      <c r="A21" s="6">
        <v>45937</v>
      </c>
      <c r="B21">
        <v>58156572773</v>
      </c>
      <c r="C21">
        <v>0</v>
      </c>
      <c r="D21" t="str">
        <v>HELIX</v>
      </c>
    </row>
    <row r="22" spans="1:4" x14ac:dyDescent="0.25">
      <c r="A22" s="6">
        <v>45937</v>
      </c>
      <c r="B22">
        <v>58156573160</v>
      </c>
      <c r="C22">
        <v>0</v>
      </c>
      <c r="D22" t="str">
        <v>IIT KANPUR</v>
      </c>
    </row>
    <row r="23" spans="1:4" x14ac:dyDescent="0.25">
      <c r="A23" s="6">
        <v>45937</v>
      </c>
      <c r="B23">
        <v>58156573495</v>
      </c>
      <c r="C23">
        <v>0</v>
      </c>
      <c r="D23" t="str">
        <v>MICRO VAPI</v>
      </c>
    </row>
    <row r="24" spans="1:4" x14ac:dyDescent="0.25">
      <c r="A24" s="6">
        <v>45937</v>
      </c>
      <c r="B24">
        <v>58156574066</v>
      </c>
      <c r="C24">
        <v>0</v>
      </c>
      <c r="D24" t="str">
        <v>TIGS</v>
      </c>
    </row>
    <row r="25" spans="1:4" x14ac:dyDescent="0.25">
      <c r="A25" s="6">
        <v>45937</v>
      </c>
      <c r="B25">
        <v>58156574420</v>
      </c>
      <c r="C25">
        <v>0</v>
      </c>
      <c r="D25" t="str">
        <v>BITS PILANI</v>
      </c>
    </row>
    <row r="26" spans="1:4" x14ac:dyDescent="0.25">
      <c r="A26" s="6">
        <v>45937</v>
      </c>
      <c r="B26">
        <v>58156578664</v>
      </c>
      <c r="C26">
        <v>0</v>
      </c>
      <c r="D26" t="str">
        <v>ILS</v>
      </c>
    </row>
    <row r="27" spans="1:4" x14ac:dyDescent="0.25">
      <c r="A27" s="6">
        <v>45937</v>
      </c>
      <c r="B27">
        <v>58156579261</v>
      </c>
      <c r="C27">
        <v>0</v>
      </c>
      <c r="D27" t="str">
        <v>IISER BHOPAL</v>
      </c>
    </row>
    <row r="28" spans="1:4" x14ac:dyDescent="0.25">
      <c r="A28" s="6">
        <v>45937</v>
      </c>
      <c r="B28">
        <v>58156584054</v>
      </c>
      <c r="C28">
        <v>0</v>
      </c>
      <c r="D28" t="str">
        <v>TCG</v>
      </c>
    </row>
    <row r="29" spans="1:4" x14ac:dyDescent="0.25">
      <c r="A29" s="6">
        <v>45937</v>
      </c>
      <c r="B29" t="str">
        <v>D3003710012</v>
      </c>
      <c r="C29">
        <v>0</v>
      </c>
      <c r="D29" t="str">
        <v>PATANJALI</v>
      </c>
    </row>
    <row r="30" spans="1:4" x14ac:dyDescent="0.25">
      <c r="A30" s="6">
        <v>45937</v>
      </c>
      <c r="B30" t="str">
        <v>D3003710013</v>
      </c>
      <c r="C30">
        <v>0</v>
      </c>
      <c r="D30" t="str">
        <v>MEDLIFE</v>
      </c>
    </row>
    <row r="31" spans="1:4" x14ac:dyDescent="0.25">
      <c r="A31" s="6">
        <v>0</v>
      </c>
      <c r="B31">
        <v>0</v>
      </c>
      <c r="C31">
        <v>0</v>
      </c>
      <c r="D3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24">_xlfn._xlws.SORT(
  _xlfn._xlws.FILTER(
    CHOOSE({1,2,3,4,5,6,7,8,9},
      MasterSheet!H2:H10268,
      MasterSheet!I2:I10268,
      MasterSheet!L2:L10268,
      MasterSheet!P2:P10268,
      MasterSheet!S2:S10268,
      MasterSheet!U2:U10268,
MasterSheet!V2:V10268,MasterSheet!W2:W10268,MasterSheet!AC2:AC10268
    ),
    MasterSheet!L2:L10268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 t="str">
        <v>Omni Tissue Master 220V with 7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 t="str">
        <v>Omni Tissue Master 220V with 5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344812</v>
      </c>
      <c r="B12" s="1" t="str">
        <v>APC anti-human CD3 Antibody</v>
      </c>
      <c r="C12" s="1">
        <v>1</v>
      </c>
      <c r="D12" s="1" t="str">
        <v>STOCK</v>
      </c>
      <c r="E12" s="1">
        <v>4</v>
      </c>
      <c r="F12" s="1" t="str">
        <v>BioLegend</v>
      </c>
      <c r="G12" s="1" t="str">
        <v>STOCK</v>
      </c>
      <c r="H12" s="1" t="str">
        <v>Priyanka Madam</v>
      </c>
      <c r="I12" s="1" t="str">
        <v>STOCK</v>
      </c>
    </row>
    <row r="13" spans="1:9" x14ac:dyDescent="0.25">
      <c r="A13" s="1">
        <v>421403</v>
      </c>
      <c r="B13" s="1" t="str">
        <v>FOXP3 Fix/Perm Buffer Set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>
        <v>300408</v>
      </c>
      <c r="B14" s="1" t="str">
        <v>PE anti-human CD3 Antibody</v>
      </c>
      <c r="C14" s="1">
        <v>1</v>
      </c>
      <c r="D14" s="1" t="str">
        <v>STOCK</v>
      </c>
      <c r="E14" s="1" t="str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41003</v>
      </c>
      <c r="B15" s="1" t="str">
        <v>GelRed® Nucleic Acid Stain, 10,000X in water (trial size): (0.1mL)</v>
      </c>
      <c r="C15" s="1">
        <v>1</v>
      </c>
      <c r="D15" s="1" t="str">
        <v>Stock</v>
      </c>
      <c r="E15" s="1" t="str">
        <v>RT</v>
      </c>
      <c r="F15" s="1" t="str">
        <v>Biotium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432504</v>
      </c>
      <c r="B16" s="1" t="str">
        <v>ELISA MAX™ Deluxe Set Mouse IL-17A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431304</v>
      </c>
      <c r="B17" s="1" t="str">
        <v>ELISA MAX™ Deluxe Set Mouse IL-6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432604</v>
      </c>
      <c r="B18" s="1" t="str">
        <v>ELISA MAX™ Deluxe Set Mouse IL-1β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431414</v>
      </c>
      <c r="B19" s="1" t="str">
        <v>ELISA MAX™ Deluxe Set Mouse IL-10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430804</v>
      </c>
      <c r="B20" s="1" t="str">
        <v>ELISA MAX™ Deluxe Set Mouse IFN-γ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430904</v>
      </c>
      <c r="B21" s="1" t="str">
        <v>ELISA MAX™ Deluxe Set Mouse TNF-α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VS0191</v>
      </c>
      <c r="B22" s="1" t="str">
        <v>VicaSpin 500 3000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VS15T21</v>
      </c>
      <c r="B25" s="1" t="str">
        <v>VicaSpin Turbo 15 30000 MWCO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VS2051</v>
      </c>
      <c r="B26" s="1" t="str">
        <v>VicaSpin 20 300000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VS15T01</v>
      </c>
      <c r="B27" s="1" t="str">
        <v>Vivaspin Turbo 15 Centrifugal concentrators 4-15 ml Sample Volume 10 kDa MWCO PES, 12pc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100570</v>
      </c>
      <c r="B28" s="1" t="str">
        <v>Glycine, Free Acid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152574</v>
      </c>
      <c r="B29" s="1" t="str">
        <v>Sodium Carbonate Monohydrate, ACS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1860454</v>
      </c>
      <c r="B30" s="1" t="str">
        <v>Phosphate Buffered Sline, Dulbecco's Formula, without Magnesium and Calcium 500 ML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6553050</v>
      </c>
      <c r="B31" s="1" t="str">
        <v xml:space="preserve">SPINeasy DNA Kit for Microbiome  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6542050</v>
      </c>
      <c r="B32" s="1" t="str">
        <v>SPINeasy RNA Kit for Tissue (Without Lysing Matrix)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6539025</v>
      </c>
      <c r="B33" s="1" t="str">
        <v>SPINeasy Plasmid Midiprep Kit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116910001</v>
      </c>
      <c r="B34" s="1" t="str">
        <v>Lysing Matrix A, 10 X 2ML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 t="str">
        <v>0210064710</v>
      </c>
      <c r="B35" s="1" t="str">
        <v>3-Amino-1,2,4-triazole 10gm</v>
      </c>
      <c r="C35" s="1">
        <v>1</v>
      </c>
      <c r="D35" s="1" t="str">
        <v>Stock</v>
      </c>
      <c r="E35" s="1">
        <v>-20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850494</v>
      </c>
      <c r="B36" s="1" t="str">
        <v>LSM™ lymphocyte separation medium 100ml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152624</v>
      </c>
      <c r="B37" s="1" t="str">
        <v>Alcian Blue 8Gx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 t="str">
        <v>0602100031730</v>
      </c>
      <c r="B38" s="1" t="str">
        <v>(GeNei Red Dye PCR Master Mix (2X), 5X100 Reactions</v>
      </c>
      <c r="C38" s="1">
        <v>1</v>
      </c>
      <c r="D38" s="1" t="str">
        <v>STOCK</v>
      </c>
      <c r="E38" s="1">
        <v>-20</v>
      </c>
      <c r="F38" s="1" t="str">
        <v>Genei Lab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900007707</v>
      </c>
      <c r="B39" s="1" t="str">
        <v>Custom Human Panel 2273</v>
      </c>
      <c r="C39" s="1">
        <v>1</v>
      </c>
      <c r="D39" s="1" t="str">
        <v>APOLLO CHENNAI</v>
      </c>
      <c r="E39" s="1">
        <v>4</v>
      </c>
      <c r="F39" s="1" t="str">
        <v>BioLegend</v>
      </c>
      <c r="G39" s="1" t="str">
        <v>CHENNAI</v>
      </c>
      <c r="H39" s="1" t="str">
        <v>PO Awaited</v>
      </c>
      <c r="I39" s="1" t="str">
        <v>OutStation</v>
      </c>
    </row>
    <row r="40" spans="1:9" x14ac:dyDescent="0.25">
      <c r="A40" s="1">
        <v>424602</v>
      </c>
      <c r="B40" s="1" t="str">
        <v>Compensation Beads  100tests</v>
      </c>
      <c r="C40" s="1">
        <v>1</v>
      </c>
      <c r="D40" s="1" t="str">
        <v>Stock</v>
      </c>
      <c r="E40" s="1">
        <v>4</v>
      </c>
      <c r="F40" s="1" t="str">
        <v>BioLegend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420801</v>
      </c>
      <c r="B41" s="1" t="str">
        <v>Fixation Buffer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 t="str">
        <v>SE2619T-2-1.5</v>
      </c>
      <c r="B42" s="1">
        <v>0</v>
      </c>
      <c r="C42" s="1">
        <v>1</v>
      </c>
      <c r="D42" s="1" t="str">
        <v>SOUTH CAMPUS</v>
      </c>
      <c r="E42" s="1" t="str">
        <v>RT</v>
      </c>
      <c r="F42" s="1" t="str">
        <v>HOEFER</v>
      </c>
      <c r="G42" s="1" t="str">
        <v>Delhi</v>
      </c>
      <c r="H42" s="1" t="str">
        <v>Sample</v>
      </c>
      <c r="I42" s="1" t="str">
        <v>Local</v>
      </c>
    </row>
    <row r="43" spans="1:9" x14ac:dyDescent="0.25">
      <c r="A43" s="1" t="str">
        <v>SE211A-10-1.5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>
        <v>740809</v>
      </c>
      <c r="B44" s="1" t="str">
        <v>LEGENDplex™ Human Inflammation Panel 1 (13-plex) with V-bottom Plate  100tests</v>
      </c>
      <c r="C44" s="1">
        <v>1</v>
      </c>
      <c r="D44" s="1" t="str">
        <v>UNKNOWN</v>
      </c>
      <c r="E44" s="1">
        <v>4</v>
      </c>
      <c r="F44" s="1" t="str">
        <v>BioLegend</v>
      </c>
      <c r="G44" s="1" t="str">
        <v>Unknown</v>
      </c>
      <c r="H44" s="1" t="str">
        <v>Mohan Sir, (Demo)</v>
      </c>
      <c r="I44" s="1" t="str">
        <v>Unknown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PROTQ9NPF7-3</v>
      </c>
      <c r="B46" s="1" t="str">
        <v>Human recombinant IL-23 p19 (Interleukin-23 p19) protein, AF</v>
      </c>
      <c r="C46" s="1">
        <v>1</v>
      </c>
      <c r="D46" s="1" t="str">
        <v>KEMWELL</v>
      </c>
      <c r="E46" s="1">
        <v>-20</v>
      </c>
      <c r="F46" s="1" t="str">
        <v>BOSTER</v>
      </c>
      <c r="G46" s="1" t="str">
        <v xml:space="preserve"> BANGLORE</v>
      </c>
      <c r="H46" s="1" t="str">
        <v>Monday (6-10-2025)</v>
      </c>
      <c r="I46" s="1" t="str">
        <v>OutStation</v>
      </c>
    </row>
    <row r="47" spans="1:9" x14ac:dyDescent="0.25">
      <c r="A47" s="1">
        <v>82511</v>
      </c>
      <c r="B47" s="1" t="str">
        <v>In Vitro Biotinylation Kit (with BirA tagless enzyme)</v>
      </c>
      <c r="C47" s="1">
        <v>1</v>
      </c>
      <c r="D47" s="1" t="str">
        <v>CELLOGEN</v>
      </c>
      <c r="E47" s="1">
        <v>-80</v>
      </c>
      <c r="F47" s="1" t="str">
        <v>BPS</v>
      </c>
      <c r="G47" s="1" t="str">
        <v>Noida</v>
      </c>
      <c r="H47" s="1" t="str">
        <v>Priyanka Madam</v>
      </c>
      <c r="I47" s="1" t="str">
        <v>Local</v>
      </c>
    </row>
    <row r="48" spans="1:9" x14ac:dyDescent="0.25">
      <c r="A48" s="1" t="str">
        <v>T1785</v>
      </c>
      <c r="B48" s="1" t="str">
        <v xml:space="preserve"> Palbociclib 571190-30-2 Spec 5 mg</v>
      </c>
      <c r="C48" s="1">
        <v>1</v>
      </c>
      <c r="D48" s="1" t="str">
        <v>NNF</v>
      </c>
      <c r="E48" s="1">
        <v>-20</v>
      </c>
      <c r="F48" s="1" t="str">
        <v>Targetmol</v>
      </c>
      <c r="G48" s="1" t="str">
        <v>Banglore</v>
      </c>
      <c r="H48" s="1" t="str">
        <v>Sample</v>
      </c>
      <c r="I48" s="1" t="str">
        <v>OutStation</v>
      </c>
    </row>
    <row r="49" spans="1:9" x14ac:dyDescent="0.25">
      <c r="A49" s="1" t="str">
        <v>VS0101</v>
      </c>
      <c r="B49" s="1" t="str">
        <v>Vivaspin 500 Centrifugal Concentrators 0.1-0.5ml Sample Volume 10 kDa MWCO PES, 25pc</v>
      </c>
      <c r="C49" s="1">
        <v>1</v>
      </c>
      <c r="D49" s="1" t="str">
        <v>IIT DELHI</v>
      </c>
      <c r="E49" s="1" t="str">
        <v>RT</v>
      </c>
      <c r="F49" s="1" t="str">
        <v>SARTORIUS</v>
      </c>
      <c r="G49" s="1" t="str">
        <v>Delhi</v>
      </c>
      <c r="H49" s="1">
        <v>0</v>
      </c>
      <c r="I49" s="1" t="str">
        <v>Local</v>
      </c>
    </row>
    <row r="50" spans="1:9" x14ac:dyDescent="0.25">
      <c r="A50" s="1" t="str">
        <v>VS0102</v>
      </c>
      <c r="B50" s="1" t="str">
        <v>Vivaspin 500 Centrifugal concentrators 0.1-0.5 mL Sample Volume 10kDa MWCO PES, 100pc</v>
      </c>
      <c r="C50" s="1">
        <v>1</v>
      </c>
      <c r="D50" s="1" t="str">
        <v>NII</v>
      </c>
      <c r="E50" s="1" t="str">
        <v>RT</v>
      </c>
      <c r="F50" s="1" t="str">
        <v>SARTORIUS</v>
      </c>
      <c r="G50" s="1" t="str">
        <v>Delhi</v>
      </c>
      <c r="H50" s="1">
        <v>0</v>
      </c>
      <c r="I50" s="1" t="str">
        <v>Local</v>
      </c>
    </row>
    <row r="51" spans="1:9" x14ac:dyDescent="0.25">
      <c r="A51" s="1" t="str">
        <v>VS0131</v>
      </c>
      <c r="B51" s="1" t="str">
        <v>Vivaspin 500 Centrifugal concentrators 0.1-0.5 mL Sample Volume 50 kDa MWCO</v>
      </c>
      <c r="C51" s="1">
        <v>1</v>
      </c>
      <c r="D51" s="1" t="str">
        <v>NII</v>
      </c>
      <c r="E51" s="1" t="str">
        <v>RT</v>
      </c>
      <c r="F51" s="1" t="str">
        <v>SARTORIUS</v>
      </c>
      <c r="G51" s="1" t="str">
        <v>Delhi</v>
      </c>
      <c r="H51" s="1">
        <v>0</v>
      </c>
      <c r="I51" s="1" t="str">
        <v>Local</v>
      </c>
    </row>
    <row r="52" spans="1:9" x14ac:dyDescent="0.25">
      <c r="A52" s="1">
        <v>101251</v>
      </c>
      <c r="B52" s="1" t="str">
        <v>Brilliant Violet 421™ anti-mouse/human CD11b Antibody  50µg</v>
      </c>
      <c r="C52" s="1">
        <v>1</v>
      </c>
      <c r="D52" s="1" t="str">
        <v>RGCB</v>
      </c>
      <c r="E52" s="1">
        <v>4</v>
      </c>
      <c r="F52" s="1" t="str">
        <v>BioLegend</v>
      </c>
      <c r="G52" s="1" t="str">
        <v>Kerala</v>
      </c>
      <c r="H52" s="1" t="str">
        <v>Saturday (4-10-2025)</v>
      </c>
      <c r="I52" s="1" t="str">
        <v>OutStation</v>
      </c>
    </row>
    <row r="53" spans="1:9" x14ac:dyDescent="0.25">
      <c r="A53" s="1" t="str">
        <v>139316</v>
      </c>
      <c r="B53" s="1" t="str">
        <v>FITC anti-mouse CD64 (FcγRI) Antibody, 100ug</v>
      </c>
      <c r="C53" s="1">
        <v>1</v>
      </c>
      <c r="D53" s="1" t="str">
        <v>RGCB</v>
      </c>
      <c r="E53" s="1">
        <v>4</v>
      </c>
      <c r="F53" s="1" t="str">
        <v>BioLegend</v>
      </c>
      <c r="G53" s="1" t="str">
        <v>Kerala</v>
      </c>
      <c r="H53" s="1" t="str">
        <v>Saturday (4-10-2025)</v>
      </c>
      <c r="I53" s="1" t="str">
        <v>OutStation</v>
      </c>
    </row>
    <row r="54" spans="1:9" x14ac:dyDescent="0.25">
      <c r="A54" s="1">
        <v>363006</v>
      </c>
      <c r="B54" s="1" t="str">
        <v>APC anti-human CD19 Antibody  100tests</v>
      </c>
      <c r="C54" s="1">
        <v>1</v>
      </c>
      <c r="D54" s="1" t="str">
        <v>Allianz</v>
      </c>
      <c r="E54" s="1">
        <v>4</v>
      </c>
      <c r="F54" s="1" t="str">
        <v>BioLegend</v>
      </c>
      <c r="G54" s="1" t="str">
        <v>Mumbai</v>
      </c>
      <c r="H54" s="1" t="str">
        <v>Saturday (4-10-2025)</v>
      </c>
      <c r="I54" s="1" t="str">
        <v>OutStation</v>
      </c>
    </row>
    <row r="55" spans="1:9" x14ac:dyDescent="0.25">
      <c r="A55" s="1">
        <v>423801</v>
      </c>
      <c r="B55" s="1" t="str">
        <v>CFSE Cell Division Tracker Kit  1 kit</v>
      </c>
      <c r="C55" s="1">
        <v>1</v>
      </c>
      <c r="D55" s="1" t="str">
        <v>AIIMS</v>
      </c>
      <c r="E55" s="1">
        <v>-20</v>
      </c>
      <c r="F55" s="1" t="str">
        <v>BioLegend</v>
      </c>
      <c r="G55" s="1" t="str">
        <v>Delhi</v>
      </c>
      <c r="H55" s="1">
        <v>0</v>
      </c>
      <c r="I55" s="1" t="str">
        <v>Local</v>
      </c>
    </row>
    <row r="56" spans="1:9" x14ac:dyDescent="0.25">
      <c r="A56" s="1">
        <v>424401</v>
      </c>
      <c r="B56" s="1" t="str">
        <v>True-Nuclear™ Transcription Factor Buffer Set  120tests</v>
      </c>
      <c r="C56" s="1">
        <v>1</v>
      </c>
      <c r="D56" s="1" t="str">
        <v>PRIYANKA MADAM</v>
      </c>
      <c r="E56" s="1">
        <v>4</v>
      </c>
      <c r="F56" s="1" t="str">
        <v>BioLegend</v>
      </c>
      <c r="G56" s="1" t="str">
        <v>Delhi</v>
      </c>
      <c r="H56" s="1">
        <v>0</v>
      </c>
      <c r="I56" s="1" t="str">
        <v>Local</v>
      </c>
    </row>
    <row r="57" spans="1:9" x14ac:dyDescent="0.25">
      <c r="A57" s="1">
        <v>480019</v>
      </c>
      <c r="B57" s="1" t="str">
        <v>MojoSort™ Magnet  5ml</v>
      </c>
      <c r="C57" s="1">
        <v>1</v>
      </c>
      <c r="D57" s="1" t="str">
        <v>Allianz</v>
      </c>
      <c r="E57" s="1" t="str">
        <v>RT</v>
      </c>
      <c r="F57" s="1" t="str">
        <v>BioLegend</v>
      </c>
      <c r="G57" s="1" t="str">
        <v>Mumbai</v>
      </c>
      <c r="H57" s="1" t="str">
        <v>Saturday (4-10-2025)</v>
      </c>
      <c r="I57" s="1" t="str">
        <v>OutStation</v>
      </c>
    </row>
    <row r="58" spans="1:9" x14ac:dyDescent="0.25">
      <c r="A58" s="1">
        <v>651002</v>
      </c>
      <c r="B58" s="1" t="str">
        <v>Purified anti-STAT3 Phospho (Tyr705) Antibody  100 µg</v>
      </c>
      <c r="C58" s="1">
        <v>1</v>
      </c>
      <c r="D58" s="1" t="str">
        <v>Allianz</v>
      </c>
      <c r="E58" s="1">
        <v>4</v>
      </c>
      <c r="F58" s="1" t="str">
        <v>BioLegend</v>
      </c>
      <c r="G58" s="1" t="str">
        <v>Mumbai</v>
      </c>
      <c r="H58" s="1" t="str">
        <v>Saturday (4-10-2025)</v>
      </c>
      <c r="I58" s="1" t="str">
        <v>OutStation</v>
      </c>
    </row>
    <row r="59" spans="1:9" x14ac:dyDescent="0.25">
      <c r="A59" s="1">
        <v>691502</v>
      </c>
      <c r="B59" s="1" t="str">
        <v>Purified anti-STAT3 Antibody  100 µg</v>
      </c>
      <c r="C59" s="1">
        <v>1</v>
      </c>
      <c r="D59" s="1" t="str">
        <v>Allianz</v>
      </c>
      <c r="E59" s="1">
        <v>4</v>
      </c>
      <c r="F59" s="1" t="str">
        <v>BioLegend</v>
      </c>
      <c r="G59" s="1" t="str">
        <v>Mumbai</v>
      </c>
      <c r="H59" s="1" t="str">
        <v>Saturday (4-10-2025)</v>
      </c>
      <c r="I59" s="1" t="str">
        <v>OutStation</v>
      </c>
    </row>
    <row r="60" spans="1:9" x14ac:dyDescent="0.25">
      <c r="A60" s="1">
        <v>740379</v>
      </c>
      <c r="B60" s="1" t="str">
        <v>V-bottom Plate for LEGENDplex™ Assay  1plate</v>
      </c>
      <c r="C60" s="1">
        <v>1</v>
      </c>
      <c r="D60" s="1" t="str">
        <v>AURIGINE ONCO</v>
      </c>
      <c r="E60" s="1" t="str">
        <v>RT</v>
      </c>
      <c r="F60" s="1" t="str">
        <v>BioLegend</v>
      </c>
      <c r="G60" s="1" t="str">
        <v>Banglore</v>
      </c>
      <c r="H60" s="1" t="str">
        <v>On Hold</v>
      </c>
      <c r="I60" s="1" t="str">
        <v>OutStation</v>
      </c>
    </row>
    <row r="61" spans="1:9" x14ac:dyDescent="0.25">
      <c r="A61" s="1">
        <v>741110</v>
      </c>
      <c r="B61" s="1" t="str">
        <v>LEGENDplex™ Buffer Set A2  100 tests</v>
      </c>
      <c r="C61" s="1">
        <v>1</v>
      </c>
      <c r="D61" s="1" t="str">
        <v>AURIGINE ONCO</v>
      </c>
      <c r="E61" s="1">
        <v>4</v>
      </c>
      <c r="F61" s="1" t="str">
        <v>BioLegend</v>
      </c>
      <c r="G61" s="1" t="str">
        <v>Banglore</v>
      </c>
      <c r="H61" s="1" t="str">
        <v>On Hold (FOC)</v>
      </c>
      <c r="I61" s="1" t="str">
        <v>OutStation</v>
      </c>
    </row>
    <row r="62" spans="1:9" x14ac:dyDescent="0.25">
      <c r="A62" s="1" t="str">
        <v>CTM-1172738</v>
      </c>
      <c r="B62" s="1" t="str">
        <v xml:space="preserve">Ptgs2 S1:: Custom siRNA, in vivo _x000D_
0.2 µmol Accell </v>
      </c>
      <c r="C62" s="1">
        <v>1</v>
      </c>
      <c r="D62" s="1" t="str">
        <v>BARC</v>
      </c>
      <c r="E62" s="1">
        <v>-20</v>
      </c>
      <c r="F62" s="1" t="str">
        <v>DHARMACON</v>
      </c>
      <c r="G62" s="1" t="str">
        <v>Mumbai</v>
      </c>
      <c r="H62" s="1" t="str">
        <v>On Hold</v>
      </c>
      <c r="I62" s="1" t="str">
        <v>OutStation</v>
      </c>
    </row>
    <row r="63" spans="1:9" x14ac:dyDescent="0.25">
      <c r="A63" s="1" t="str">
        <v>CTM-1172741</v>
      </c>
      <c r="B63" s="1" t="str">
        <v xml:space="preserve">Ptgs2 S2:: Custom siRNA, in vivo 0.2 µmol Accell </v>
      </c>
      <c r="C63" s="1">
        <v>1</v>
      </c>
      <c r="D63" s="1" t="str">
        <v>BARC</v>
      </c>
      <c r="E63" s="1">
        <v>-20</v>
      </c>
      <c r="F63" s="1" t="str">
        <v>DHARMACON</v>
      </c>
      <c r="G63" s="1" t="str">
        <v>Mumbai</v>
      </c>
      <c r="H63" s="1" t="str">
        <v>On Hold</v>
      </c>
      <c r="I63" s="1" t="str">
        <v>OutStation</v>
      </c>
    </row>
    <row r="64" spans="1:9" x14ac:dyDescent="0.25">
      <c r="A64" s="1" t="str">
        <v>CTM-1172744</v>
      </c>
      <c r="B64" s="1" t="str">
        <v xml:space="preserve">Ptgs2 S3: : Custom siRNA, in _x000D_
vivo 0.2 µmol Accell </v>
      </c>
      <c r="C64" s="1">
        <v>1</v>
      </c>
      <c r="D64" s="1" t="str">
        <v>BARC</v>
      </c>
      <c r="E64" s="1">
        <v>-20</v>
      </c>
      <c r="F64" s="1" t="str">
        <v>DHARMACON</v>
      </c>
      <c r="G64" s="1" t="str">
        <v>Mumbai</v>
      </c>
      <c r="H64" s="1" t="str">
        <v>On Hold</v>
      </c>
      <c r="I64" s="1" t="str">
        <v>OutStation</v>
      </c>
    </row>
    <row r="65" spans="1:9" x14ac:dyDescent="0.25">
      <c r="A65" s="1" t="str">
        <v>CTM-1172745</v>
      </c>
      <c r="B65" s="1" t="str">
        <v xml:space="preserve">Ptgs2 S4:: Custom siRNA, in vivo _x000D_
0.2 µmol Accell </v>
      </c>
      <c r="C65" s="1">
        <v>1</v>
      </c>
      <c r="D65" s="1" t="str">
        <v>BARC</v>
      </c>
      <c r="E65" s="1">
        <v>-20</v>
      </c>
      <c r="F65" s="1" t="str">
        <v>DHARMACON</v>
      </c>
      <c r="G65" s="1" t="str">
        <v>Mumbai</v>
      </c>
      <c r="H65" s="1" t="str">
        <v>On Hold</v>
      </c>
      <c r="I65" s="1" t="str">
        <v>OutStation</v>
      </c>
    </row>
    <row r="66" spans="1:9" x14ac:dyDescent="0.25">
      <c r="A66" s="1" t="str">
        <v>L-019598-00-0005</v>
      </c>
      <c r="B66" s="1" t="str">
        <v xml:space="preserve">ON-TARGETplus Human PABPC1 (26986) siRNA - SMARTpool, 5_x000D_
Nmol </v>
      </c>
      <c r="C66" s="1">
        <v>1</v>
      </c>
      <c r="D66" s="1" t="str">
        <v>ILS</v>
      </c>
      <c r="E66" s="1">
        <v>-20</v>
      </c>
      <c r="F66" s="1" t="str">
        <v>DHARMACON</v>
      </c>
      <c r="G66" s="1" t="str">
        <v>Bhuvneshwar</v>
      </c>
      <c r="H66" s="1" t="str">
        <v>On Hold</v>
      </c>
      <c r="I66" s="1" t="str">
        <v>OutStation</v>
      </c>
    </row>
    <row r="67" spans="1:9" x14ac:dyDescent="0.25">
      <c r="A67" s="1" t="str">
        <v>L-013680-01-0005</v>
      </c>
      <c r="B67" s="1" t="str">
        <v xml:space="preserve">ON-TARGETplus Human NXF1 (10482) siRNA - SMARTpool, 5_x000D_
Nmol </v>
      </c>
      <c r="C67" s="1">
        <v>1</v>
      </c>
      <c r="D67" s="1" t="str">
        <v>ILS</v>
      </c>
      <c r="E67" s="1">
        <v>-20</v>
      </c>
      <c r="F67" s="1" t="str">
        <v>DHARMACON</v>
      </c>
      <c r="G67" s="1" t="str">
        <v>Bhuvneshwar</v>
      </c>
      <c r="H67" s="1" t="str">
        <v>On Hold</v>
      </c>
      <c r="I67" s="1" t="str">
        <v>OutStation</v>
      </c>
    </row>
    <row r="68" spans="1:9" x14ac:dyDescent="0.25">
      <c r="A68" s="1" t="str">
        <v>L-012078-00-0005</v>
      </c>
      <c r="B68" s="1" t="str">
        <v xml:space="preserve">ON-TARGETplus Human ALYREF (10189) siRNA - SMARTpool, 5_x000D_
Nmol </v>
      </c>
      <c r="C68" s="1">
        <v>1</v>
      </c>
      <c r="D68" s="1" t="str">
        <v>ILS</v>
      </c>
      <c r="E68" s="1">
        <v>-20</v>
      </c>
      <c r="F68" s="1" t="str">
        <v>DHARMACON</v>
      </c>
      <c r="G68" s="1" t="str">
        <v>Bhuvneshwar</v>
      </c>
      <c r="H68" s="1" t="str">
        <v>On Hold</v>
      </c>
      <c r="I68" s="1" t="str">
        <v>OutStation</v>
      </c>
    </row>
    <row r="69" spans="1:9" x14ac:dyDescent="0.25">
      <c r="A69" s="1" t="str">
        <v>L-003030-00-0005</v>
      </c>
      <c r="B69" s="1" t="str">
        <v xml:space="preserve">ON-TARGETplus Human XPO1 (7514) siRNA - SMARTpool, 5_x000D_
Nmol </v>
      </c>
      <c r="C69" s="1">
        <v>1</v>
      </c>
      <c r="D69" s="1" t="str">
        <v>ILS</v>
      </c>
      <c r="E69" s="1">
        <v>-20</v>
      </c>
      <c r="F69" s="1" t="str">
        <v>DHARMACON</v>
      </c>
      <c r="G69" s="1" t="str">
        <v>Bhuvneshwar</v>
      </c>
      <c r="H69" s="1" t="str">
        <v>On Hold</v>
      </c>
      <c r="I69" s="1" t="str">
        <v>OutStation</v>
      </c>
    </row>
    <row r="70" spans="1:9" x14ac:dyDescent="0.25">
      <c r="A70" s="1" t="str">
        <v>L-004920-01-0005</v>
      </c>
      <c r="B70" s="1" t="str">
        <v xml:space="preserve">ON-TARGETplus Human DDX39A (10212) siRNA -_x000D_
SMARTpool, 5 nmol </v>
      </c>
      <c r="C70" s="1">
        <v>1</v>
      </c>
      <c r="D70" s="1" t="str">
        <v>ILS</v>
      </c>
      <c r="E70" s="1">
        <v>-20</v>
      </c>
      <c r="F70" s="1" t="str">
        <v>DHARMACON</v>
      </c>
      <c r="G70" s="1" t="str">
        <v>Bhuvneshwar</v>
      </c>
      <c r="H70" s="1" t="str">
        <v>On Hold</v>
      </c>
      <c r="I70" s="1" t="str">
        <v>OutStation</v>
      </c>
    </row>
    <row r="71" spans="1:9" x14ac:dyDescent="0.25">
      <c r="A71" s="1" t="str">
        <v>L-003805-00-0005</v>
      </c>
      <c r="B71" s="1" t="str">
        <v xml:space="preserve">ON-TARGETplus Human DDX39B (7919) siRNA -_x000D_
SMARTpool, 5 nmol </v>
      </c>
      <c r="C71" s="1">
        <v>1</v>
      </c>
      <c r="D71" s="1" t="str">
        <v>ILS</v>
      </c>
      <c r="E71" s="1">
        <v>-20</v>
      </c>
      <c r="F71" s="1" t="str">
        <v>DHARMACON</v>
      </c>
      <c r="G71" s="1" t="str">
        <v>Bhuvneshwar</v>
      </c>
      <c r="H71" s="1" t="str">
        <v>On Hold</v>
      </c>
      <c r="I71" s="1" t="str">
        <v>OutStation</v>
      </c>
    </row>
    <row r="72" spans="1:9" x14ac:dyDescent="0.25">
      <c r="A72" s="1" t="str">
        <v>D-001810-10-05</v>
      </c>
      <c r="B72" s="1" t="str">
        <v>ON-TARGETplus Non-targeting Pool  5nmol</v>
      </c>
      <c r="C72" s="1">
        <v>1</v>
      </c>
      <c r="D72" s="1" t="str">
        <v>ILS</v>
      </c>
      <c r="E72" s="1">
        <v>-20</v>
      </c>
      <c r="F72" s="1" t="str">
        <v>DHARMACON</v>
      </c>
      <c r="G72" s="1" t="str">
        <v>Bhuvneshwar</v>
      </c>
      <c r="H72" s="1" t="str">
        <v>On Hold</v>
      </c>
      <c r="I72" s="1" t="str">
        <v>OutStation</v>
      </c>
    </row>
    <row r="73" spans="1:9" x14ac:dyDescent="0.25">
      <c r="A73" s="1" t="str">
        <v>L-015121-00-0005</v>
      </c>
      <c r="B73" s="1" t="str">
        <v>ON-TARGETplus Human MYO1C (4641) siRNA - SMARTpool  5nmol</v>
      </c>
      <c r="C73" s="1">
        <v>1</v>
      </c>
      <c r="D73" s="1" t="str">
        <v>NCBS</v>
      </c>
      <c r="E73" s="1">
        <v>-20</v>
      </c>
      <c r="F73" s="1" t="str">
        <v>DHARMACON</v>
      </c>
      <c r="G73" s="1" t="str">
        <v>Banglore</v>
      </c>
      <c r="H73" s="1" t="str">
        <v>On Hold</v>
      </c>
      <c r="I73" s="1" t="str">
        <v>OutStation</v>
      </c>
    </row>
    <row r="74" spans="1:9" x14ac:dyDescent="0.25">
      <c r="A74" s="1" t="str">
        <v>L-020165-00-0005</v>
      </c>
      <c r="B74" s="1" t="str">
        <v>ON-TARGETplus Human CTCF (10664) siRNA - SMARTpool  5nmol</v>
      </c>
      <c r="C74" s="1">
        <v>1</v>
      </c>
      <c r="D74" s="1" t="str">
        <v>NCBS</v>
      </c>
      <c r="E74" s="1">
        <v>-20</v>
      </c>
      <c r="F74" s="1" t="str">
        <v>DHARMACON</v>
      </c>
      <c r="G74" s="1" t="str">
        <v>Banglore</v>
      </c>
      <c r="H74" s="1" t="str">
        <v>On Hold</v>
      </c>
      <c r="I74" s="1" t="str">
        <v>OutStation</v>
      </c>
    </row>
    <row r="75" spans="1:9" x14ac:dyDescent="0.25">
      <c r="A75" s="1" t="str">
        <v>CTM-1192962</v>
      </c>
      <c r="B75" s="1" t="str">
        <v xml:space="preserve">ATAT1: Custom siRNA, Standard _x000D_
0.015 µmol Regular </v>
      </c>
      <c r="C75" s="1">
        <v>1</v>
      </c>
      <c r="D75" s="1" t="str">
        <v>IISER PUNE</v>
      </c>
      <c r="E75" s="1">
        <v>-20</v>
      </c>
      <c r="F75" s="1" t="str">
        <v>DHARMACON</v>
      </c>
      <c r="G75" s="1" t="str">
        <v>Pune</v>
      </c>
      <c r="H75" s="1" t="str">
        <v>Saturday (4-10-2025)</v>
      </c>
      <c r="I75" s="1" t="str">
        <v>OutStation</v>
      </c>
    </row>
    <row r="76" spans="1:9" x14ac:dyDescent="0.25">
      <c r="A76" s="1" t="str">
        <v>L-006656-03-0005</v>
      </c>
      <c r="B76" s="1" t="str">
        <v>"ON-TARGETplus Human PARP1 (142) siRNA - SMARTpool  5nmol</v>
      </c>
      <c r="C76" s="1">
        <v>1</v>
      </c>
      <c r="D76" s="1" t="str">
        <v>NBRC</v>
      </c>
      <c r="E76" s="1">
        <v>-20</v>
      </c>
      <c r="F76" s="1" t="str">
        <v>DHARMACON</v>
      </c>
      <c r="G76" s="1" t="str">
        <v>Manesar</v>
      </c>
      <c r="H76" s="1">
        <v>0</v>
      </c>
      <c r="I76" s="1" t="str">
        <v>Local</v>
      </c>
    </row>
    <row r="77" spans="1:9" x14ac:dyDescent="0.25">
      <c r="A77" s="1" t="str">
        <v>50201-ACC2</v>
      </c>
      <c r="B77" s="1" t="str">
        <v>ACC2, His-Tag Recombinant -</v>
      </c>
      <c r="C77" s="1">
        <v>1</v>
      </c>
      <c r="D77" s="1" t="str">
        <v>TCG</v>
      </c>
      <c r="E77" s="1">
        <v>-80</v>
      </c>
      <c r="F77" s="1" t="str">
        <v>BPS</v>
      </c>
      <c r="G77" s="1">
        <v>0</v>
      </c>
      <c r="H77" s="1">
        <v>0</v>
      </c>
      <c r="I77" s="1">
        <v>0</v>
      </c>
    </row>
    <row r="78" spans="1:9" x14ac:dyDescent="0.25">
      <c r="A78" s="1">
        <v>316302</v>
      </c>
      <c r="B78" s="1" t="str">
        <v>Purified anti-human β2-microglobulin Antibody</v>
      </c>
      <c r="C78" s="1">
        <v>2</v>
      </c>
      <c r="D78" s="1" t="str">
        <v>Stock</v>
      </c>
      <c r="E78" s="1">
        <v>4</v>
      </c>
      <c r="F78" s="1" t="str">
        <v>BioLegend</v>
      </c>
      <c r="G78" s="1" t="str">
        <v>STOCK</v>
      </c>
      <c r="H78" s="1" t="str">
        <v>stock</v>
      </c>
      <c r="I78" s="1" t="str">
        <v>STOCK</v>
      </c>
    </row>
    <row r="79" spans="1:9" x14ac:dyDescent="0.25">
      <c r="A79" s="1">
        <v>570802</v>
      </c>
      <c r="B79" s="1" t="str">
        <v xml:space="preserve">Recombinant Human IL-6 </v>
      </c>
      <c r="C79" s="1">
        <v>2</v>
      </c>
      <c r="D79" s="1" t="str">
        <v>Opening Stock</v>
      </c>
      <c r="E79" s="1">
        <v>-20</v>
      </c>
      <c r="F79" s="1" t="str">
        <v>BioLegend</v>
      </c>
      <c r="G79" s="1" t="str">
        <v>STOCK</v>
      </c>
      <c r="H79" s="1" t="str">
        <v>Stock</v>
      </c>
      <c r="I79" s="1" t="str">
        <v>STOCK</v>
      </c>
    </row>
    <row r="80" spans="1:9" x14ac:dyDescent="0.25">
      <c r="A80" s="1">
        <v>423303</v>
      </c>
      <c r="B80" s="1" t="str">
        <v xml:space="preserve">Cell Activation Cocktail </v>
      </c>
      <c r="C80" s="1">
        <v>2</v>
      </c>
      <c r="D80" s="1" t="str">
        <v>Opening Stock</v>
      </c>
      <c r="E80" s="1">
        <v>-20</v>
      </c>
      <c r="F80" s="1" t="str">
        <v>BioLegend</v>
      </c>
      <c r="G80" s="1" t="str">
        <v>STOCK</v>
      </c>
      <c r="H80" s="1" t="str">
        <v>Stock</v>
      </c>
      <c r="I80" s="1" t="str">
        <v>STOCK</v>
      </c>
    </row>
    <row r="81" spans="1:9" x14ac:dyDescent="0.25">
      <c r="A81" s="1">
        <v>329702</v>
      </c>
      <c r="B81" s="1" t="str">
        <v xml:space="preserve">Purified anti-human CD274 </v>
      </c>
      <c r="C81" s="1">
        <v>2</v>
      </c>
      <c r="D81" s="1" t="str">
        <v>Opening Stock</v>
      </c>
      <c r="E81" s="1">
        <v>4</v>
      </c>
      <c r="F81" s="1" t="str">
        <v>BioLegend</v>
      </c>
      <c r="G81" s="1" t="str">
        <v>STOCK</v>
      </c>
      <c r="H81" s="1" t="str">
        <v>Stock</v>
      </c>
      <c r="I81" s="1" t="str">
        <v>STOCK</v>
      </c>
    </row>
    <row r="82" spans="1:9" x14ac:dyDescent="0.25">
      <c r="A82" s="1" t="str">
        <v>2600505001730</v>
      </c>
      <c r="B82" s="1" t="str">
        <v>(Agarose for Nucleic Acid Electrophoresis-500g)</v>
      </c>
      <c r="C82" s="1">
        <v>2</v>
      </c>
      <c r="D82" s="1" t="str">
        <v>STOCK</v>
      </c>
      <c r="E82" s="1" t="str">
        <v>RT</v>
      </c>
      <c r="F82" s="1" t="str">
        <v>Genei Lab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 t="str">
        <v>2662070501730</v>
      </c>
      <c r="B83" s="1" t="str">
        <v>(StepUp 1 Kb DNA Ladder RTU, 50 µg)</v>
      </c>
      <c r="C83" s="1">
        <v>2</v>
      </c>
      <c r="D83" s="1" t="str">
        <v>STOCK</v>
      </c>
      <c r="E83" s="1">
        <v>-20</v>
      </c>
      <c r="F83" s="1" t="str">
        <v>Genei Lab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 t="str">
        <v>2662670501730</v>
      </c>
      <c r="B84" s="1" t="str">
        <v>RMBD13 (StepUp 100 Bp DNA Ladder RTU, 50 µg)</v>
      </c>
      <c r="C84" s="1">
        <v>2</v>
      </c>
      <c r="D84" s="1" t="str">
        <v>STOCK</v>
      </c>
      <c r="E84" s="1">
        <v>-20</v>
      </c>
      <c r="F84" s="1" t="str">
        <v>Genei Lab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 t="str">
        <v>15407-47-MIN</v>
      </c>
      <c r="B85" s="1" t="str">
        <v>Polyethersulfone 0.22 µm</v>
      </c>
      <c r="C85" s="1">
        <v>2</v>
      </c>
      <c r="D85" s="1" t="str">
        <v>Stock</v>
      </c>
      <c r="E85" s="1" t="str">
        <v>RT</v>
      </c>
      <c r="F85" s="1" t="str">
        <v>Sartorius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 t="str">
        <v>VS04T01</v>
      </c>
      <c r="B86" s="1" t="str">
        <v>VicaSpin Turbo 4 10000 MWCO</v>
      </c>
      <c r="C86" s="1">
        <v>2</v>
      </c>
      <c r="D86" s="1" t="str">
        <v>Stock</v>
      </c>
      <c r="E86" s="1" t="str">
        <v>RT</v>
      </c>
      <c r="F86" s="1" t="str">
        <v>Sartorius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 t="str">
        <v>VS15TR21</v>
      </c>
      <c r="B87" s="1" t="str">
        <v>VicaSpin Turbo 15 RC 30000 MWCO</v>
      </c>
      <c r="C87" s="1">
        <v>2</v>
      </c>
      <c r="D87" s="1" t="str">
        <v>Stock</v>
      </c>
      <c r="E87" s="1" t="str">
        <v>RT</v>
      </c>
      <c r="F87" s="1" t="str">
        <v>Sartorius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814326</v>
      </c>
      <c r="B88" s="1" t="str">
        <v>Acrylamide, Ultra Pure 500 KG</v>
      </c>
      <c r="C88" s="1">
        <v>2</v>
      </c>
      <c r="D88" s="1" t="str">
        <v>Stock</v>
      </c>
      <c r="E88" s="1" t="str">
        <v>RT</v>
      </c>
      <c r="F88" s="1" t="str">
        <v>Mp Bio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194825</v>
      </c>
      <c r="B89" s="1" t="str">
        <v>Glycine, Molecular Biology Reagent 1 KG</v>
      </c>
      <c r="C89" s="1">
        <v>2</v>
      </c>
      <c r="D89" s="1" t="str">
        <v>Stock</v>
      </c>
      <c r="E89" s="1" t="str">
        <v>RT</v>
      </c>
      <c r="F89" s="1" t="str">
        <v>Mp Bio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>
        <v>104772</v>
      </c>
      <c r="B90" s="1" t="str">
        <v>Ammonium Sulfate, Technical Pure 500 GM</v>
      </c>
      <c r="C90" s="1">
        <v>2</v>
      </c>
      <c r="D90" s="1" t="str">
        <v>Stock</v>
      </c>
      <c r="E90" s="1" t="str">
        <v>RT</v>
      </c>
      <c r="F90" s="1" t="str">
        <v>Mp Bio</v>
      </c>
      <c r="G90" s="1" t="str">
        <v>STOCK</v>
      </c>
      <c r="H90" s="1" t="str">
        <v>Stock</v>
      </c>
      <c r="I90" s="1" t="str">
        <v>STOCK</v>
      </c>
    </row>
    <row r="91" spans="1:9" x14ac:dyDescent="0.25">
      <c r="A91" s="1">
        <v>194002</v>
      </c>
      <c r="B91" s="1" t="str">
        <v>Chloroform, Molecular Biology Reagent</v>
      </c>
      <c r="C91" s="1">
        <v>2</v>
      </c>
      <c r="D91" s="1" t="str">
        <v>Stock</v>
      </c>
      <c r="E91" s="1" t="str">
        <v>RT</v>
      </c>
      <c r="F91" s="1" t="str">
        <v>Mp Bio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>
        <v>424602</v>
      </c>
      <c r="B92" s="1" t="str">
        <v>Compensation Beads</v>
      </c>
      <c r="C92" s="1">
        <v>2</v>
      </c>
      <c r="D92" s="1" t="str">
        <v>Stock</v>
      </c>
      <c r="E92" s="1">
        <v>4</v>
      </c>
      <c r="F92" s="1" t="str">
        <v>BioLegend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740811</v>
      </c>
      <c r="B93" s="1" t="str">
        <v>LEGENDplex™ Human Inflammation Panel 1 Standard  1 vial</v>
      </c>
      <c r="C93" s="1">
        <v>2</v>
      </c>
      <c r="D93" s="1" t="str">
        <v>UNKNOWN</v>
      </c>
      <c r="E93" s="1">
        <v>4</v>
      </c>
      <c r="F93" s="1" t="str">
        <v>BioLegend</v>
      </c>
      <c r="G93" s="1" t="str">
        <v>Unknown</v>
      </c>
      <c r="H93" s="1" t="str">
        <v>DemoKit (Mohan Sir)</v>
      </c>
      <c r="I93" s="1" t="str">
        <v>Unknown</v>
      </c>
    </row>
    <row r="94" spans="1:9" x14ac:dyDescent="0.25">
      <c r="A94" s="1">
        <v>741146</v>
      </c>
      <c r="B94" s="1" t="str">
        <v>LEGENDplex™ Buffer Set A3  100tests</v>
      </c>
      <c r="C94" s="1">
        <v>2</v>
      </c>
      <c r="D94" s="1" t="str">
        <v>UNKNOWN</v>
      </c>
      <c r="E94" s="1">
        <v>4</v>
      </c>
      <c r="F94" s="1" t="str">
        <v>BioLegend</v>
      </c>
      <c r="G94" s="1" t="str">
        <v>Unknown</v>
      </c>
      <c r="H94" s="1" t="str">
        <v>DemoKit (Mohan Sir)</v>
      </c>
      <c r="I94" s="1" t="str">
        <v>Unknown</v>
      </c>
    </row>
    <row r="95" spans="1:9" x14ac:dyDescent="0.25">
      <c r="A95" s="1">
        <v>100575</v>
      </c>
      <c r="B95" s="1" t="str">
        <v>Deoxyribonuclease I</v>
      </c>
      <c r="C95" s="1">
        <v>2</v>
      </c>
      <c r="D95" s="1" t="str">
        <v>Stock</v>
      </c>
      <c r="E95" s="1">
        <v>4</v>
      </c>
      <c r="F95" s="1" t="str">
        <v>MP Bio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>
        <v>421002</v>
      </c>
      <c r="B96" s="1" t="str">
        <v xml:space="preserve">Intracellular Staining Permeabilization Wash Buffer </v>
      </c>
      <c r="C96" s="1">
        <v>3</v>
      </c>
      <c r="D96" s="1" t="str">
        <v>Opening Stock</v>
      </c>
      <c r="E96" s="1">
        <v>4</v>
      </c>
      <c r="F96" s="1" t="str">
        <v>BioLegend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>
        <v>423303</v>
      </c>
      <c r="B97" s="1" t="str">
        <v xml:space="preserve">Cell Activation Cocktail </v>
      </c>
      <c r="C97" s="1">
        <v>3</v>
      </c>
      <c r="D97" s="1" t="str">
        <v>STOCK</v>
      </c>
      <c r="E97" s="1">
        <v>-20</v>
      </c>
      <c r="F97" s="1" t="str">
        <v>BioLegend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LSM 1077</v>
      </c>
      <c r="B98" s="1">
        <v>0</v>
      </c>
      <c r="C98" s="1">
        <v>3</v>
      </c>
      <c r="D98" s="1" t="str">
        <v>stock</v>
      </c>
      <c r="E98" s="1">
        <v>4</v>
      </c>
      <c r="F98" s="1" t="str">
        <v>Genexis Biotech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VS15T91</v>
      </c>
      <c r="B99" s="1" t="str">
        <v>VicaSpin Turbo 15 3000 MWCO</v>
      </c>
      <c r="C99" s="1">
        <v>3</v>
      </c>
      <c r="D99" s="1" t="str">
        <v>Stock</v>
      </c>
      <c r="E99" s="1" t="str">
        <v>RT</v>
      </c>
      <c r="F99" s="1" t="str">
        <v>Sartorius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>
        <v>421101</v>
      </c>
      <c r="B100" s="1" t="str">
        <v>TMB substrate set  110mlx2</v>
      </c>
      <c r="C100" s="1">
        <v>3</v>
      </c>
      <c r="D100" s="1" t="str">
        <v>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B-002000-UB-100</v>
      </c>
      <c r="B101" s="1" t="str">
        <v>5X siRNA Buffer  100ml</v>
      </c>
      <c r="C101" s="1">
        <v>3</v>
      </c>
      <c r="D101" s="1" t="str">
        <v>Stock</v>
      </c>
      <c r="E101" s="1">
        <v>4</v>
      </c>
      <c r="F101" s="1" t="str">
        <v>DHARMACON</v>
      </c>
      <c r="G101" s="1" t="str">
        <v>STOCK</v>
      </c>
      <c r="H101" s="1">
        <v>0</v>
      </c>
      <c r="I101" s="1" t="str">
        <v>STOCK</v>
      </c>
    </row>
    <row r="102" spans="1:9" x14ac:dyDescent="0.25">
      <c r="A102" s="1" t="str">
        <v>T-2001-02</v>
      </c>
      <c r="B102" s="1" t="str">
        <v>DharmaFECT 1 Transfection Reagent  0.75 mL</v>
      </c>
      <c r="C102" s="1">
        <v>3</v>
      </c>
      <c r="D102" s="1" t="str">
        <v>Stock</v>
      </c>
      <c r="E102" s="1">
        <v>4</v>
      </c>
      <c r="F102" s="1" t="str">
        <v>DHARMACON</v>
      </c>
      <c r="G102" s="1" t="str">
        <v>STOCK</v>
      </c>
      <c r="H102" s="1">
        <v>0</v>
      </c>
      <c r="I102" s="1" t="str">
        <v>STOCK</v>
      </c>
    </row>
    <row r="103" spans="1:9" x14ac:dyDescent="0.25">
      <c r="A103" s="1" t="str">
        <v>T-2001-03</v>
      </c>
      <c r="B103" s="1" t="str">
        <v>DharmaFECT 1 Transfection Reagent  1.5ml</v>
      </c>
      <c r="C103" s="1">
        <v>3</v>
      </c>
      <c r="D103" s="1" t="str">
        <v>Stock</v>
      </c>
      <c r="E103" s="1">
        <v>4</v>
      </c>
      <c r="F103" s="1" t="str">
        <v>DHARMACON</v>
      </c>
      <c r="G103" s="1" t="str">
        <v>STOCK</v>
      </c>
      <c r="H103" s="1">
        <v>0</v>
      </c>
      <c r="I103" s="1" t="str">
        <v>STOCK</v>
      </c>
    </row>
    <row r="104" spans="1:9" x14ac:dyDescent="0.25">
      <c r="A104" s="1">
        <v>421601</v>
      </c>
      <c r="B104" s="1" t="str">
        <v>ELISA Wash Buffer (20X)</v>
      </c>
      <c r="C104" s="1">
        <v>3</v>
      </c>
      <c r="D104" s="1" t="str">
        <v>BIO SOLUTION</v>
      </c>
      <c r="E104" s="1" t="str">
        <v>rt</v>
      </c>
      <c r="F104" s="1" t="str">
        <v>BioLegend</v>
      </c>
      <c r="G104" s="1" t="str">
        <v>Hyderabad</v>
      </c>
      <c r="H104" s="1">
        <v>0</v>
      </c>
      <c r="I104" s="1" t="str">
        <v>OutStation</v>
      </c>
    </row>
    <row r="105" spans="1:9" x14ac:dyDescent="0.25">
      <c r="A105" s="1" t="str">
        <v>VS04T01</v>
      </c>
      <c r="B105" s="1" t="str">
        <v>VicaSpin Turbo 4 10000 MWCO</v>
      </c>
      <c r="C105" s="1">
        <v>4</v>
      </c>
      <c r="D105" s="1" t="str">
        <v>Stock</v>
      </c>
      <c r="E105" s="1" t="str">
        <v>RT</v>
      </c>
      <c r="F105" s="1" t="str">
        <v>Sartorius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VS15TR01</v>
      </c>
      <c r="B106" s="1" t="str">
        <v>VicaSpin Turbo 15 RC 10000 MWCO</v>
      </c>
      <c r="C106" s="1">
        <v>4</v>
      </c>
      <c r="D106" s="1" t="str">
        <v>RG SONS</v>
      </c>
      <c r="E106" s="1" t="str">
        <v>RT</v>
      </c>
      <c r="F106" s="1" t="str">
        <v>Sartorius</v>
      </c>
      <c r="G106" s="1" t="str">
        <v>Lucknow</v>
      </c>
      <c r="H106" s="1" t="str">
        <v>Stock</v>
      </c>
      <c r="I106" s="1" t="str">
        <v>OutStation</v>
      </c>
    </row>
    <row r="107" spans="1:9" x14ac:dyDescent="0.25">
      <c r="A107" s="1" t="str">
        <v>VS15T21</v>
      </c>
      <c r="B107" s="1" t="str">
        <v>Vivaspin® Turbo 15 Centrifugal Concentrator Polyethersulfone, 12 pc</v>
      </c>
      <c r="C107" s="1">
        <v>4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193982</v>
      </c>
      <c r="B108" s="1" t="str">
        <v>Acrylamide, Molecular Biology Reagent 1 KG</v>
      </c>
      <c r="C108" s="1">
        <v>4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41003</v>
      </c>
      <c r="B109" s="1" t="str">
        <v>GelRed® Nucleic Acid Stain, 10,000X in water (trial size): (0.1mL)</v>
      </c>
      <c r="C109" s="1">
        <v>4</v>
      </c>
      <c r="D109" s="1" t="str">
        <v>Stock</v>
      </c>
      <c r="E109" s="1" t="str">
        <v>RT</v>
      </c>
      <c r="F109" s="1" t="str">
        <v>Biotium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556002</v>
      </c>
      <c r="B110" s="1" t="str">
        <v xml:space="preserve">Recombinant Mouse IL-9 </v>
      </c>
      <c r="C110" s="1">
        <v>5</v>
      </c>
      <c r="D110" s="1" t="str">
        <v>Opening Stock</v>
      </c>
      <c r="E110" s="1">
        <v>-20</v>
      </c>
      <c r="F110" s="1" t="str">
        <v>BioLegend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 t="str">
        <v>HBM-EXP-B2.5</v>
      </c>
      <c r="B111" s="1" t="str">
        <v>Test-Exosomes one step isolation from plasma and serum 2.5ml</v>
      </c>
      <c r="C111" s="1">
        <v>5</v>
      </c>
      <c r="D111" s="1" t="str">
        <v>Sample (PM)</v>
      </c>
      <c r="E111" s="1">
        <v>4</v>
      </c>
      <c r="F111" s="1" t="str">
        <v>Hansa Biomed</v>
      </c>
      <c r="G111" s="1" t="str">
        <v>delhi</v>
      </c>
      <c r="H111" s="1" t="str">
        <v>Priyanka Madam</v>
      </c>
      <c r="I111" s="1" t="str">
        <v>Local</v>
      </c>
    </row>
    <row r="112" spans="1:9" x14ac:dyDescent="0.25">
      <c r="A112" s="1">
        <v>626812</v>
      </c>
      <c r="B112" s="1" t="str">
        <v>Alexa Fluor® 488 anti-c-Myc Antibody  100µg</v>
      </c>
      <c r="C112" s="1">
        <v>5</v>
      </c>
      <c r="D112" s="1" t="str">
        <v>AURIGINE ONCO</v>
      </c>
      <c r="E112" s="1">
        <v>4</v>
      </c>
      <c r="F112" s="1" t="str">
        <v>BioLegend</v>
      </c>
      <c r="G112" s="1" t="str">
        <v>Banglore</v>
      </c>
      <c r="H112" s="1" t="str">
        <v>Stock</v>
      </c>
      <c r="I112" s="1" t="str">
        <v>OutStation</v>
      </c>
    </row>
    <row r="113" spans="1:9" x14ac:dyDescent="0.25">
      <c r="A113" s="1" t="str">
        <v>B-003000-WB-100</v>
      </c>
      <c r="B113" s="1" t="str">
        <v>Molecular Grade RNase-free water  100ml</v>
      </c>
      <c r="C113" s="1">
        <v>5</v>
      </c>
      <c r="D113" s="1" t="str">
        <v>Stock</v>
      </c>
      <c r="E113" s="1">
        <v>4</v>
      </c>
      <c r="F113" s="1" t="str">
        <v>DHARMACON</v>
      </c>
      <c r="G113" s="1" t="str">
        <v>STOCK</v>
      </c>
      <c r="H113" s="1">
        <v>0</v>
      </c>
      <c r="I113" s="1" t="str">
        <v>STOCK</v>
      </c>
    </row>
    <row r="114" spans="1:9" x14ac:dyDescent="0.25">
      <c r="A114" s="1" t="str">
        <v>D-001810-10-05</v>
      </c>
      <c r="B114" s="1" t="str">
        <v>ON-TARGETplus Non-targeting Pool  5nmol</v>
      </c>
      <c r="C114" s="1">
        <v>5</v>
      </c>
      <c r="D114" s="1" t="str">
        <v>Stock</v>
      </c>
      <c r="E114" s="1">
        <v>-20</v>
      </c>
      <c r="F114" s="1" t="str">
        <v>DHARMACON</v>
      </c>
      <c r="G114" s="1" t="str">
        <v>STOCK</v>
      </c>
      <c r="H114" s="1">
        <v>0</v>
      </c>
      <c r="I114" s="1" t="str">
        <v>STOCK</v>
      </c>
    </row>
    <row r="115" spans="1:9" x14ac:dyDescent="0.25">
      <c r="A115" s="1">
        <v>6552050</v>
      </c>
      <c r="B115" s="1" t="str">
        <v xml:space="preserve">SPINeasy DNA Kit for Blood  </v>
      </c>
      <c r="C115" s="1">
        <v>6</v>
      </c>
      <c r="D115" s="1" t="str">
        <v>Stock</v>
      </c>
      <c r="E115" s="1" t="str">
        <v>RT</v>
      </c>
      <c r="F115" s="1" t="str">
        <v>Mp Bio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421403</v>
      </c>
      <c r="B116" s="1" t="str">
        <v>FOXP3 Fix/Perm Buffer Set</v>
      </c>
      <c r="C116" s="1">
        <v>7</v>
      </c>
      <c r="D116" s="1" t="str">
        <v>Opening Stock</v>
      </c>
      <c r="E116" s="1">
        <v>4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25021.5</v>
      </c>
      <c r="B117" s="1" t="str">
        <v>i-Taq (W/O dNTP) DNA Polymerase</v>
      </c>
      <c r="C117" s="1">
        <v>7</v>
      </c>
      <c r="D117" s="1" t="str">
        <v>stock</v>
      </c>
      <c r="E117" s="1">
        <v>-20</v>
      </c>
      <c r="F117" s="1" t="str">
        <v>Intron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092913726</v>
      </c>
      <c r="B118" s="1" t="str">
        <v>Adult Bovine Serum, Sterile Filtered, New Zealand Origin 1kg (970ML)</v>
      </c>
      <c r="C118" s="1">
        <v>7</v>
      </c>
      <c r="D118" s="1" t="str">
        <v>Stock</v>
      </c>
      <c r="E118" s="1">
        <v>-20</v>
      </c>
      <c r="F118" s="1" t="str">
        <v>MP Bio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16533</v>
      </c>
      <c r="B119" s="1" t="str">
        <v>MiniSart High Flow 0.45 µm</v>
      </c>
      <c r="C119" s="1">
        <v>9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25021.5</v>
      </c>
      <c r="B120" s="1" t="str">
        <v>i-Taq (W/O dNTP) DNA Polymerase</v>
      </c>
      <c r="C120" s="1">
        <v>10</v>
      </c>
      <c r="D120" s="1" t="str">
        <v>STOCK</v>
      </c>
      <c r="E120" s="1">
        <v>-20</v>
      </c>
      <c r="F120" s="1" t="str">
        <v>Intron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092913726</v>
      </c>
      <c r="B121" s="1" t="str">
        <v>Adult Bovine Serum, Sterile Filtered, New Zealand Origin 1kg (970ML)</v>
      </c>
      <c r="C121" s="1">
        <v>10</v>
      </c>
      <c r="D121" s="1" t="str">
        <v>Stock</v>
      </c>
      <c r="E121" s="1">
        <v>-20</v>
      </c>
      <c r="F121" s="1" t="str">
        <v>Mp Bio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16532</v>
      </c>
      <c r="B122" s="1" t="str">
        <v>MiniSart High Flow 0.22 µm</v>
      </c>
      <c r="C122" s="1">
        <v>15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16532</v>
      </c>
      <c r="B123" s="1" t="str">
        <v>MiniSart High Flow 0.22 µm</v>
      </c>
      <c r="C123" s="1">
        <v>18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16532</v>
      </c>
      <c r="B124" s="1" t="str">
        <v>MiniSart High Flow 0.22 µm</v>
      </c>
      <c r="C124" s="1">
        <v>23</v>
      </c>
      <c r="D124" s="1" t="str">
        <v>OPENING STOCK</v>
      </c>
      <c r="E124" s="1" t="str">
        <v>RT</v>
      </c>
      <c r="F124" s="1" t="str">
        <v>Sartorius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63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6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1</v>
      </c>
      <c r="H28" s="1">
        <v>1</v>
      </c>
      <c r="I28" s="1">
        <v>0</v>
      </c>
      <c r="J28" s="1" t="str">
        <v>Delhi</v>
      </c>
      <c r="K28" s="1" t="str">
        <v>Stock</v>
      </c>
      <c r="L28" s="1">
        <f t="shared" si="0"/>
        <v>5376.8</v>
      </c>
      <c r="M28" s="1">
        <f t="shared" si="1"/>
        <v>5376.8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3</v>
      </c>
      <c r="H29" s="1">
        <v>0</v>
      </c>
      <c r="I29" s="1">
        <v>3</v>
      </c>
      <c r="J29" s="1" t="str">
        <v>STOCK</v>
      </c>
      <c r="K29" s="1" t="str">
        <v>Stock</v>
      </c>
      <c r="L29" s="1">
        <f t="shared" si="0"/>
        <v>16130.400000000001</v>
      </c>
      <c r="M29" s="1">
        <f t="shared" si="1"/>
        <v>0</v>
      </c>
      <c r="N29" s="1">
        <f t="shared" si="2"/>
        <v>16130.400000000001</v>
      </c>
    </row>
    <row r="30" spans="1:14" x14ac:dyDescent="0.25">
      <c r="A30" s="1" t="str">
        <v>BioLegend</v>
      </c>
      <c r="B30" s="1">
        <v>7444.7999999999993</v>
      </c>
      <c r="C30" s="1" t="str">
        <v>Opening Stock</v>
      </c>
      <c r="D30" s="2">
        <v>45808</v>
      </c>
      <c r="E30" s="2">
        <v>45808</v>
      </c>
      <c r="F30" s="1">
        <v>421403</v>
      </c>
      <c r="G30" s="1">
        <v>7</v>
      </c>
      <c r="H30" s="1">
        <v>0</v>
      </c>
      <c r="I30" s="1">
        <v>7</v>
      </c>
      <c r="J30" s="1" t="str">
        <v>STOCK</v>
      </c>
      <c r="K30" s="1" t="str">
        <v>Stock</v>
      </c>
      <c r="L30" s="1">
        <f t="shared" si="0"/>
        <v>52113.599999999991</v>
      </c>
      <c r="M30" s="1">
        <f t="shared" si="1"/>
        <v>0</v>
      </c>
      <c r="N30" s="1">
        <f t="shared" si="2"/>
        <v>52113.599999999991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2</v>
      </c>
      <c r="H31" s="1">
        <v>2</v>
      </c>
      <c r="I31" s="1">
        <v>0</v>
      </c>
      <c r="J31" s="1" t="str">
        <v>Faridabad</v>
      </c>
      <c r="K31" s="1">
        <v>0</v>
      </c>
      <c r="L31" s="1">
        <f t="shared" si="0"/>
        <v>24816</v>
      </c>
      <c r="M31" s="1">
        <f t="shared" si="1"/>
        <v>24816</v>
      </c>
      <c r="N31" s="1">
        <f t="shared" si="2"/>
        <v>0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1</v>
      </c>
      <c r="H32" s="1">
        <v>1</v>
      </c>
      <c r="I32" s="1">
        <v>0</v>
      </c>
      <c r="J32" s="1" t="str">
        <v>Punjab</v>
      </c>
      <c r="K32" s="1">
        <v>0</v>
      </c>
      <c r="L32" s="1">
        <f t="shared" si="0"/>
        <v>12408</v>
      </c>
      <c r="M32" s="1">
        <f t="shared" si="1"/>
        <v>12408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>
        <v>0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8008</v>
      </c>
      <c r="M34" s="1">
        <f t="shared" si="1"/>
        <v>8008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6177.6</v>
      </c>
      <c r="M35" s="1">
        <f t="shared" si="1"/>
        <v>6177.6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1</v>
      </c>
      <c r="H36" s="1">
        <v>1</v>
      </c>
      <c r="I36" s="1">
        <v>0</v>
      </c>
      <c r="J36" s="1" t="str">
        <v>Delhi</v>
      </c>
      <c r="K36" s="1">
        <v>0</v>
      </c>
      <c r="L36" s="1">
        <f t="shared" si="0"/>
        <v>3088.8</v>
      </c>
      <c r="M36" s="1">
        <f t="shared" si="1"/>
        <v>3088.8</v>
      </c>
      <c r="N36" s="1">
        <f t="shared" si="2"/>
        <v>0</v>
      </c>
    </row>
    <row r="37" spans="1:14" x14ac:dyDescent="0.25">
      <c r="A37" s="1" t="str">
        <v>BioLegend</v>
      </c>
      <c r="B37" s="1">
        <v>8685.6</v>
      </c>
      <c r="C37" s="1" t="str">
        <v>Opening Stock</v>
      </c>
      <c r="D37" s="2">
        <v>45808</v>
      </c>
      <c r="E37" s="2">
        <v>45808</v>
      </c>
      <c r="F37" s="1">
        <v>100261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8685.6</v>
      </c>
      <c r="M37" s="1">
        <f t="shared" si="1"/>
        <v>0</v>
      </c>
      <c r="N37" s="1">
        <f t="shared" si="2"/>
        <v>8685.6</v>
      </c>
    </row>
    <row r="38" spans="1:14" x14ac:dyDescent="0.25">
      <c r="A38" s="1" t="str">
        <v>BioLegend</v>
      </c>
      <c r="B38" s="1">
        <v>6230.4</v>
      </c>
      <c r="C38" s="1" t="str">
        <v>Opening Stock</v>
      </c>
      <c r="D38" s="2">
        <v>45808</v>
      </c>
      <c r="E38" s="2">
        <v>45808</v>
      </c>
      <c r="F38" s="1">
        <v>108123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6230.4</v>
      </c>
      <c r="M38" s="1">
        <f t="shared" si="1"/>
        <v>0</v>
      </c>
      <c r="N38" s="1">
        <f t="shared" si="2"/>
        <v>6230.4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2</v>
      </c>
      <c r="H39" s="1">
        <v>2</v>
      </c>
      <c r="I39" s="1">
        <v>0</v>
      </c>
      <c r="J39" s="1" t="str">
        <v>Banglore</v>
      </c>
      <c r="K39" s="1">
        <v>0</v>
      </c>
      <c r="L39" s="1">
        <f t="shared" si="0"/>
        <v>39072</v>
      </c>
      <c r="M39" s="1">
        <f t="shared" si="1"/>
        <v>39072</v>
      </c>
      <c r="N39" s="1">
        <f t="shared" si="2"/>
        <v>0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1</v>
      </c>
      <c r="H40" s="1">
        <v>1</v>
      </c>
      <c r="I40" s="1">
        <v>0</v>
      </c>
      <c r="J40" s="1" t="str">
        <v>Banglore</v>
      </c>
      <c r="K40" s="1">
        <v>0</v>
      </c>
      <c r="L40" s="1">
        <f t="shared" si="0"/>
        <v>19536</v>
      </c>
      <c r="M40" s="1">
        <f t="shared" si="1"/>
        <v>19536</v>
      </c>
      <c r="N40" s="1">
        <f t="shared" si="2"/>
        <v>0</v>
      </c>
    </row>
    <row r="41" spans="1:14" x14ac:dyDescent="0.25">
      <c r="A41" s="1" t="str">
        <v>BioLegend</v>
      </c>
      <c r="B41" s="1">
        <v>5112.8</v>
      </c>
      <c r="C41" s="1" t="str">
        <v>Opening Stock</v>
      </c>
      <c r="D41" s="2">
        <v>45808</v>
      </c>
      <c r="E41" s="2">
        <v>45808</v>
      </c>
      <c r="F41" s="1">
        <v>329702</v>
      </c>
      <c r="G41" s="1">
        <v>2</v>
      </c>
      <c r="H41" s="1">
        <v>0</v>
      </c>
      <c r="I41" s="1">
        <v>2</v>
      </c>
      <c r="J41" s="1" t="str">
        <v>STOCK</v>
      </c>
      <c r="K41" s="1" t="str">
        <v>Stock</v>
      </c>
      <c r="L41" s="1">
        <f t="shared" si="0"/>
        <v>10225.6</v>
      </c>
      <c r="M41" s="1">
        <f t="shared" si="1"/>
        <v>0</v>
      </c>
      <c r="N41" s="1">
        <f t="shared" si="2"/>
        <v>10225.6</v>
      </c>
    </row>
    <row r="42" spans="1:14" x14ac:dyDescent="0.25">
      <c r="A42" s="1" t="str">
        <v>BioLegend</v>
      </c>
      <c r="B42" s="1">
        <v>2895.2</v>
      </c>
      <c r="C42" s="1" t="str">
        <v>EED115978</v>
      </c>
      <c r="D42" s="2">
        <v>45811</v>
      </c>
      <c r="E42" s="2">
        <v>45817</v>
      </c>
      <c r="F42" s="1">
        <v>101205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2895.2</v>
      </c>
      <c r="M42" s="1">
        <f t="shared" si="1"/>
        <v>2895.2</v>
      </c>
      <c r="N42" s="1">
        <f t="shared" si="2"/>
        <v>0</v>
      </c>
    </row>
    <row r="43" spans="1:14" x14ac:dyDescent="0.25">
      <c r="A43" s="1" t="str">
        <v>BioLegend</v>
      </c>
      <c r="B43" s="1">
        <v>14106.400000000001</v>
      </c>
      <c r="C43" s="1" t="str">
        <v>EED115978</v>
      </c>
      <c r="D43" s="2">
        <v>45811</v>
      </c>
      <c r="E43" s="2">
        <v>45817</v>
      </c>
      <c r="F43" s="1">
        <v>101320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14106.400000000001</v>
      </c>
      <c r="M43" s="1">
        <f t="shared" si="1"/>
        <v>14106.400000000001</v>
      </c>
      <c r="N43" s="1">
        <f t="shared" si="2"/>
        <v>0</v>
      </c>
    </row>
    <row r="44" spans="1:14" x14ac:dyDescent="0.25">
      <c r="A44" s="1" t="str">
        <v>BioLegend</v>
      </c>
      <c r="B44" s="1">
        <v>8685.6</v>
      </c>
      <c r="C44" s="1" t="str">
        <v>EED115978</v>
      </c>
      <c r="D44" s="2">
        <v>45811</v>
      </c>
      <c r="E44" s="2">
        <v>45817</v>
      </c>
      <c r="F44" s="1">
        <v>102443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8685.6</v>
      </c>
      <c r="M44" s="1">
        <f t="shared" si="1"/>
        <v>8685.6</v>
      </c>
      <c r="N44" s="1">
        <f t="shared" si="2"/>
        <v>0</v>
      </c>
    </row>
    <row r="45" spans="1:14" x14ac:dyDescent="0.25">
      <c r="A45" s="1" t="str">
        <v>BioLegend</v>
      </c>
      <c r="B45" s="1">
        <v>12073.599999999999</v>
      </c>
      <c r="C45" s="1" t="str">
        <v>EED115978</v>
      </c>
      <c r="D45" s="2">
        <v>45811</v>
      </c>
      <c r="E45" s="2">
        <v>45817</v>
      </c>
      <c r="F45" s="1">
        <v>103116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12073.599999999999</v>
      </c>
      <c r="M45" s="1">
        <f t="shared" si="1"/>
        <v>12073.599999999999</v>
      </c>
      <c r="N45" s="1">
        <f t="shared" si="2"/>
        <v>0</v>
      </c>
    </row>
    <row r="46" spans="1:14" x14ac:dyDescent="0.25">
      <c r="A46" s="1" t="str">
        <v>BioLegend</v>
      </c>
      <c r="B46" s="1">
        <v>5262.4</v>
      </c>
      <c r="C46" s="1" t="str">
        <v>EED115978</v>
      </c>
      <c r="D46" s="2">
        <v>45811</v>
      </c>
      <c r="E46" s="2">
        <v>45817</v>
      </c>
      <c r="F46" s="1">
        <v>107607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5262.4</v>
      </c>
      <c r="M46" s="1">
        <f t="shared" si="1"/>
        <v>5262.4</v>
      </c>
      <c r="N46" s="1">
        <f t="shared" si="2"/>
        <v>0</v>
      </c>
    </row>
    <row r="47" spans="1:14" x14ac:dyDescent="0.25">
      <c r="A47" s="1" t="str">
        <v>BioLegend</v>
      </c>
      <c r="B47" s="1">
        <v>4435.2</v>
      </c>
      <c r="C47" s="1" t="str">
        <v>EED115978</v>
      </c>
      <c r="D47" s="2">
        <v>45811</v>
      </c>
      <c r="E47" s="2">
        <v>45817</v>
      </c>
      <c r="F47" s="1">
        <v>117307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4435.2</v>
      </c>
      <c r="M47" s="1">
        <f t="shared" si="1"/>
        <v>4435.2</v>
      </c>
      <c r="N47" s="1">
        <f t="shared" si="2"/>
        <v>0</v>
      </c>
    </row>
    <row r="48" spans="1:14" x14ac:dyDescent="0.25">
      <c r="A48" s="1" t="str">
        <v>BioLegend</v>
      </c>
      <c r="B48" s="1">
        <v>17987.2</v>
      </c>
      <c r="C48" s="1" t="str">
        <v>EED115978</v>
      </c>
      <c r="D48" s="2">
        <v>45811</v>
      </c>
      <c r="E48" s="2">
        <v>45817</v>
      </c>
      <c r="F48" s="1">
        <v>117316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17987.2</v>
      </c>
      <c r="M48" s="1">
        <f t="shared" si="1"/>
        <v>17987.2</v>
      </c>
      <c r="N48" s="1">
        <f t="shared" si="2"/>
        <v>0</v>
      </c>
    </row>
    <row r="49" spans="1:14" x14ac:dyDescent="0.25">
      <c r="A49" s="1" t="str">
        <v>BioLegend</v>
      </c>
      <c r="B49" s="1">
        <v>4004</v>
      </c>
      <c r="C49" s="1" t="str">
        <v>EED115978</v>
      </c>
      <c r="D49" s="2">
        <v>45811</v>
      </c>
      <c r="E49" s="2">
        <v>45817</v>
      </c>
      <c r="F49" s="1">
        <v>122505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4004</v>
      </c>
      <c r="M49" s="1">
        <f t="shared" si="1"/>
        <v>4004</v>
      </c>
      <c r="N49" s="1">
        <f t="shared" si="2"/>
        <v>0</v>
      </c>
    </row>
    <row r="50" spans="1:14" x14ac:dyDescent="0.25">
      <c r="A50" s="1" t="str">
        <v>BioLegend</v>
      </c>
      <c r="B50" s="1">
        <v>16698</v>
      </c>
      <c r="C50" s="1" t="str">
        <v>EED115978</v>
      </c>
      <c r="D50" s="2">
        <v>45811</v>
      </c>
      <c r="E50" s="2">
        <v>45817</v>
      </c>
      <c r="F50" s="1">
        <v>123137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16698</v>
      </c>
      <c r="M50" s="1">
        <f t="shared" si="1"/>
        <v>16698</v>
      </c>
      <c r="N50" s="1">
        <f t="shared" si="2"/>
        <v>0</v>
      </c>
    </row>
    <row r="51" spans="1:14" x14ac:dyDescent="0.25">
      <c r="A51" s="1" t="str">
        <v>BioLegend</v>
      </c>
      <c r="B51" s="1">
        <v>8377.6</v>
      </c>
      <c r="C51" s="1" t="str">
        <v>EED115978</v>
      </c>
      <c r="D51" s="2">
        <v>45811</v>
      </c>
      <c r="E51" s="2">
        <v>45817</v>
      </c>
      <c r="F51" s="1">
        <v>135911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8377.6</v>
      </c>
      <c r="M51" s="1">
        <f t="shared" si="1"/>
        <v>8377.6</v>
      </c>
      <c r="N51" s="1">
        <f t="shared" si="2"/>
        <v>0</v>
      </c>
    </row>
    <row r="52" spans="1:14" x14ac:dyDescent="0.25">
      <c r="A52" s="1" t="str">
        <v>BioLegend</v>
      </c>
      <c r="B52" s="1">
        <v>20636</v>
      </c>
      <c r="C52" s="1" t="str">
        <v>EED115978</v>
      </c>
      <c r="D52" s="2">
        <v>45811</v>
      </c>
      <c r="E52" s="2">
        <v>45817</v>
      </c>
      <c r="F52" s="1">
        <v>137014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20636</v>
      </c>
      <c r="M52" s="1">
        <f t="shared" si="1"/>
        <v>20636</v>
      </c>
      <c r="N52" s="1">
        <f t="shared" si="2"/>
        <v>0</v>
      </c>
    </row>
    <row r="53" spans="1:14" x14ac:dyDescent="0.25">
      <c r="A53" s="1" t="str">
        <v>BioLegend</v>
      </c>
      <c r="B53" s="1">
        <v>18233.599999999999</v>
      </c>
      <c r="C53" s="1" t="str">
        <v>EED115978</v>
      </c>
      <c r="D53" s="2">
        <v>45811</v>
      </c>
      <c r="E53" s="2">
        <v>45817</v>
      </c>
      <c r="F53" s="1">
        <v>141708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18233.599999999999</v>
      </c>
      <c r="M53" s="1">
        <f t="shared" si="1"/>
        <v>18233.599999999999</v>
      </c>
      <c r="N53" s="1">
        <f t="shared" si="2"/>
        <v>0</v>
      </c>
    </row>
    <row r="54" spans="1:14" x14ac:dyDescent="0.25">
      <c r="A54" s="1" t="str">
        <v>BioLegend</v>
      </c>
      <c r="B54" s="1">
        <v>5482.4</v>
      </c>
      <c r="C54" s="1" t="str">
        <v>EED115978</v>
      </c>
      <c r="D54" s="2">
        <v>45811</v>
      </c>
      <c r="E54" s="2">
        <v>45817</v>
      </c>
      <c r="F54" s="1">
        <v>423101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5482.4</v>
      </c>
      <c r="M54" s="1">
        <f t="shared" si="1"/>
        <v>5482.4</v>
      </c>
      <c r="N54" s="1">
        <f t="shared" si="2"/>
        <v>0</v>
      </c>
    </row>
    <row r="55" spans="1:14" x14ac:dyDescent="0.25">
      <c r="A55" s="1" t="str">
        <v>BioLegend</v>
      </c>
      <c r="B55" s="1">
        <v>9424.7999999999993</v>
      </c>
      <c r="C55" s="1" t="str">
        <v>EED115978</v>
      </c>
      <c r="D55" s="2">
        <v>45811</v>
      </c>
      <c r="E55" s="2">
        <v>45817</v>
      </c>
      <c r="F55" s="1">
        <v>613411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9424.7999999999993</v>
      </c>
      <c r="M55" s="1">
        <f t="shared" si="1"/>
        <v>9424.7999999999993</v>
      </c>
      <c r="N55" s="1">
        <f t="shared" si="2"/>
        <v>0</v>
      </c>
    </row>
    <row r="56" spans="1:14" x14ac:dyDescent="0.25">
      <c r="A56" s="1" t="str">
        <v>BioLegend</v>
      </c>
      <c r="B56" s="1">
        <v>34311.199999999997</v>
      </c>
      <c r="C56" s="1" t="str">
        <v>EED115978</v>
      </c>
      <c r="D56" s="2">
        <v>45811</v>
      </c>
      <c r="E56" s="2">
        <v>45817</v>
      </c>
      <c r="F56" s="1">
        <v>776706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34311.199999999997</v>
      </c>
      <c r="M56" s="1">
        <f t="shared" si="1"/>
        <v>34311.199999999997</v>
      </c>
      <c r="N56" s="1">
        <f t="shared" si="2"/>
        <v>0</v>
      </c>
    </row>
    <row r="57" spans="1:14" x14ac:dyDescent="0.25">
      <c r="A57" s="1" t="str">
        <v>BioLegend</v>
      </c>
      <c r="B57" s="1">
        <v>5376.8</v>
      </c>
      <c r="C57" s="1" t="str">
        <v>EED115898</v>
      </c>
      <c r="D57" s="2">
        <v>45807</v>
      </c>
      <c r="E57" s="2">
        <v>45818</v>
      </c>
      <c r="F57" s="1">
        <v>100202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5376.8</v>
      </c>
      <c r="M57" s="1">
        <f t="shared" si="1"/>
        <v>5376.8</v>
      </c>
      <c r="N57" s="1">
        <f t="shared" si="2"/>
        <v>0</v>
      </c>
    </row>
    <row r="58" spans="1:14" x14ac:dyDescent="0.25">
      <c r="A58" s="1" t="str">
        <v>BioLegend</v>
      </c>
      <c r="B58" s="1">
        <v>8179.6</v>
      </c>
      <c r="C58" s="1" t="str">
        <v>EED115898</v>
      </c>
      <c r="D58" s="2">
        <v>45807</v>
      </c>
      <c r="E58" s="2">
        <v>45818</v>
      </c>
      <c r="F58" s="1">
        <v>100204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8179.6</v>
      </c>
      <c r="M58" s="1">
        <f t="shared" si="1"/>
        <v>8179.6</v>
      </c>
      <c r="N58" s="1">
        <f t="shared" si="2"/>
        <v>0</v>
      </c>
    </row>
    <row r="59" spans="1:14" x14ac:dyDescent="0.25">
      <c r="A59" s="1" t="str">
        <v>BioLegend</v>
      </c>
      <c r="B59" s="1">
        <v>10841.6</v>
      </c>
      <c r="C59" s="1" t="str">
        <v>EED115898</v>
      </c>
      <c r="D59" s="2">
        <v>45807</v>
      </c>
      <c r="E59" s="2">
        <v>45818</v>
      </c>
      <c r="F59" s="1">
        <v>100227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10841.6</v>
      </c>
      <c r="M59" s="1">
        <f t="shared" si="1"/>
        <v>10841.6</v>
      </c>
      <c r="N59" s="1">
        <f t="shared" si="2"/>
        <v>0</v>
      </c>
    </row>
    <row r="60" spans="1:14" x14ac:dyDescent="0.25">
      <c r="A60" s="1" t="str">
        <v>BioLegend</v>
      </c>
      <c r="B60" s="1">
        <v>14520</v>
      </c>
      <c r="C60" s="1" t="str">
        <v>EED115898</v>
      </c>
      <c r="D60" s="2">
        <v>45807</v>
      </c>
      <c r="E60" s="2">
        <v>45818</v>
      </c>
      <c r="F60" s="1">
        <v>100229</v>
      </c>
      <c r="G60" s="1">
        <v>1</v>
      </c>
      <c r="H60" s="1">
        <v>1</v>
      </c>
      <c r="I60" s="1">
        <v>0</v>
      </c>
      <c r="J60" s="1" t="str">
        <v>Faridabad</v>
      </c>
      <c r="K60" s="1">
        <v>0</v>
      </c>
      <c r="L60" s="1">
        <f t="shared" si="0"/>
        <v>14520</v>
      </c>
      <c r="M60" s="1">
        <f t="shared" si="1"/>
        <v>14520</v>
      </c>
      <c r="N60" s="1">
        <f t="shared" si="2"/>
        <v>0</v>
      </c>
    </row>
    <row r="61" spans="1:14" x14ac:dyDescent="0.25">
      <c r="A61" s="1" t="str">
        <v>BioLegend</v>
      </c>
      <c r="B61" s="1">
        <v>13552</v>
      </c>
      <c r="C61" s="1" t="str">
        <v>EED115898</v>
      </c>
      <c r="D61" s="2">
        <v>45807</v>
      </c>
      <c r="E61" s="2">
        <v>45818</v>
      </c>
      <c r="F61" s="1">
        <v>100231</v>
      </c>
      <c r="G61" s="1">
        <v>1</v>
      </c>
      <c r="H61" s="1">
        <v>1</v>
      </c>
      <c r="I61" s="1">
        <v>0</v>
      </c>
      <c r="J61" s="1" t="str">
        <v>Delhi</v>
      </c>
      <c r="K61" s="1">
        <v>0</v>
      </c>
      <c r="L61" s="1">
        <f t="shared" si="0"/>
        <v>13552</v>
      </c>
      <c r="M61" s="1">
        <f t="shared" si="1"/>
        <v>13552</v>
      </c>
      <c r="N61" s="1">
        <f t="shared" si="2"/>
        <v>0</v>
      </c>
    </row>
    <row r="62" spans="1:14" x14ac:dyDescent="0.25">
      <c r="A62" s="1" t="str">
        <v>BioLegend</v>
      </c>
      <c r="B62" s="1">
        <v>15584.8</v>
      </c>
      <c r="C62" s="1" t="str">
        <v>EED115898</v>
      </c>
      <c r="D62" s="2">
        <v>45807</v>
      </c>
      <c r="E62" s="2">
        <v>45818</v>
      </c>
      <c r="F62" s="1">
        <v>100240</v>
      </c>
      <c r="G62" s="1">
        <v>1</v>
      </c>
      <c r="H62" s="1">
        <v>1</v>
      </c>
      <c r="I62" s="1">
        <v>0</v>
      </c>
      <c r="J62" s="1" t="str">
        <v>Hyderabad</v>
      </c>
      <c r="K62" s="1">
        <v>0</v>
      </c>
      <c r="L62" s="1">
        <f t="shared" si="0"/>
        <v>15584.8</v>
      </c>
      <c r="M62" s="1">
        <f t="shared" si="1"/>
        <v>15584.8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Kharagpur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15972</v>
      </c>
      <c r="C65" s="1" t="str">
        <v>EED115898</v>
      </c>
      <c r="D65" s="2">
        <v>45807</v>
      </c>
      <c r="E65" s="2">
        <v>45818</v>
      </c>
      <c r="F65" s="1">
        <v>100353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15972</v>
      </c>
      <c r="M65" s="1">
        <f t="shared" si="1"/>
        <v>15972</v>
      </c>
      <c r="N65" s="1">
        <f t="shared" si="2"/>
        <v>0</v>
      </c>
    </row>
    <row r="66" spans="1:14" x14ac:dyDescent="0.25">
      <c r="A66" s="1" t="str">
        <v>BioLegend</v>
      </c>
      <c r="B66" s="1">
        <v>8131.2000000000007</v>
      </c>
      <c r="C66" s="1" t="str">
        <v>EED115898</v>
      </c>
      <c r="D66" s="2">
        <v>45807</v>
      </c>
      <c r="E66" s="2">
        <v>45818</v>
      </c>
      <c r="F66" s="1">
        <v>100412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8131.2000000000007</v>
      </c>
      <c r="M66" s="1">
        <f t="shared" si="1"/>
        <v>8131.2000000000007</v>
      </c>
      <c r="N66" s="1">
        <f t="shared" si="2"/>
        <v>0</v>
      </c>
    </row>
    <row r="67" spans="1:14" x14ac:dyDescent="0.25">
      <c r="A67" s="1" t="str">
        <v>BioLegend</v>
      </c>
      <c r="B67" s="1">
        <v>5662.7999999999993</v>
      </c>
      <c r="C67" s="1" t="str">
        <v>EED115898</v>
      </c>
      <c r="D67" s="2">
        <v>45807</v>
      </c>
      <c r="E67" s="2">
        <v>45818</v>
      </c>
      <c r="F67" s="1">
        <v>100510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5662.7999999999993</v>
      </c>
      <c r="M67" s="1">
        <f t="shared" ref="M67:M130" si="4">H67*B67</f>
        <v>5662.7999999999993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14599.2</v>
      </c>
      <c r="C68" s="1" t="str">
        <v>EED115898</v>
      </c>
      <c r="D68" s="2">
        <v>45807</v>
      </c>
      <c r="E68" s="2">
        <v>45818</v>
      </c>
      <c r="F68" s="1">
        <v>100538</v>
      </c>
      <c r="G68" s="1">
        <v>2</v>
      </c>
      <c r="H68" s="1">
        <v>2</v>
      </c>
      <c r="I68" s="1">
        <v>0</v>
      </c>
      <c r="J68" s="1" t="str">
        <v>Faridabad</v>
      </c>
      <c r="K68" s="1">
        <v>0</v>
      </c>
      <c r="L68" s="1">
        <f t="shared" si="3"/>
        <v>29198.400000000001</v>
      </c>
      <c r="M68" s="1">
        <f t="shared" si="4"/>
        <v>29198.400000000001</v>
      </c>
      <c r="N68" s="1">
        <f t="shared" si="5"/>
        <v>0</v>
      </c>
    </row>
    <row r="69" spans="1:14" x14ac:dyDescent="0.25">
      <c r="A69" s="1" t="str">
        <v>BioLegend</v>
      </c>
      <c r="B69" s="1">
        <v>5891.6</v>
      </c>
      <c r="C69" s="1" t="str">
        <v>EED115898</v>
      </c>
      <c r="D69" s="2">
        <v>45807</v>
      </c>
      <c r="E69" s="2">
        <v>45818</v>
      </c>
      <c r="F69" s="1">
        <v>100539</v>
      </c>
      <c r="G69" s="1">
        <v>1</v>
      </c>
      <c r="H69" s="1">
        <v>1</v>
      </c>
      <c r="I69" s="1">
        <v>0</v>
      </c>
      <c r="J69" s="1" t="str">
        <v>Delhi</v>
      </c>
      <c r="K69" s="1">
        <v>0</v>
      </c>
      <c r="L69" s="1">
        <f t="shared" si="3"/>
        <v>5891.6</v>
      </c>
      <c r="M69" s="1">
        <f t="shared" si="4"/>
        <v>5891.6</v>
      </c>
      <c r="N69" s="1">
        <f t="shared" si="5"/>
        <v>0</v>
      </c>
    </row>
    <row r="70" spans="1:14" x14ac:dyDescent="0.25">
      <c r="A70" s="1" t="str">
        <v>BioLegend</v>
      </c>
      <c r="B70" s="1">
        <v>18018</v>
      </c>
      <c r="C70" s="1" t="str">
        <v>EED115898</v>
      </c>
      <c r="D70" s="2">
        <v>45807</v>
      </c>
      <c r="E70" s="2">
        <v>45818</v>
      </c>
      <c r="F70" s="1">
        <v>100552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18018</v>
      </c>
      <c r="M70" s="1">
        <f t="shared" si="4"/>
        <v>18018</v>
      </c>
      <c r="N70" s="1">
        <f t="shared" si="5"/>
        <v>0</v>
      </c>
    </row>
    <row r="71" spans="1:14" x14ac:dyDescent="0.25">
      <c r="A71" s="1" t="str">
        <v>BioLegend</v>
      </c>
      <c r="B71" s="1">
        <v>6098.4</v>
      </c>
      <c r="C71" s="1" t="str">
        <v>EED115898</v>
      </c>
      <c r="D71" s="2">
        <v>45807</v>
      </c>
      <c r="E71" s="2">
        <v>45818</v>
      </c>
      <c r="F71" s="1">
        <v>100706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6098.4</v>
      </c>
      <c r="M71" s="1">
        <f t="shared" si="4"/>
        <v>6098.4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Delhi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12196.8</v>
      </c>
      <c r="C74" s="1" t="str">
        <v>EED115898</v>
      </c>
      <c r="D74" s="2">
        <v>45807</v>
      </c>
      <c r="E74" s="2">
        <v>45818</v>
      </c>
      <c r="F74" s="1">
        <v>100722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12196.8</v>
      </c>
      <c r="M74" s="1">
        <f t="shared" si="4"/>
        <v>12196.8</v>
      </c>
      <c r="N74" s="1">
        <f t="shared" si="5"/>
        <v>0</v>
      </c>
    </row>
    <row r="75" spans="1:14" x14ac:dyDescent="0.25">
      <c r="A75" s="1" t="str">
        <v>BioLegend</v>
      </c>
      <c r="B75" s="1">
        <v>3449.6000000000004</v>
      </c>
      <c r="C75" s="1" t="str">
        <v>EED115898</v>
      </c>
      <c r="D75" s="2">
        <v>45807</v>
      </c>
      <c r="E75" s="2">
        <v>45818</v>
      </c>
      <c r="F75" s="1">
        <v>101207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3449.6000000000004</v>
      </c>
      <c r="M75" s="1">
        <f t="shared" si="4"/>
        <v>3449.6000000000004</v>
      </c>
      <c r="N75" s="1">
        <f t="shared" si="5"/>
        <v>0</v>
      </c>
    </row>
    <row r="76" spans="1:14" x14ac:dyDescent="0.25">
      <c r="A76" s="1" t="str">
        <v>BioLegend</v>
      </c>
      <c r="B76" s="1">
        <v>12997.599999999999</v>
      </c>
      <c r="C76" s="1" t="str">
        <v>EED115898</v>
      </c>
      <c r="D76" s="2">
        <v>45807</v>
      </c>
      <c r="E76" s="2">
        <v>45818</v>
      </c>
      <c r="F76" s="1">
        <v>101216</v>
      </c>
      <c r="G76" s="1">
        <v>1</v>
      </c>
      <c r="H76" s="1">
        <v>1</v>
      </c>
      <c r="I76" s="1">
        <v>0</v>
      </c>
      <c r="J76" s="1" t="str">
        <v>Faridabad</v>
      </c>
      <c r="K76" s="1">
        <v>0</v>
      </c>
      <c r="L76" s="1">
        <f t="shared" si="3"/>
        <v>12997.599999999999</v>
      </c>
      <c r="M76" s="1">
        <f t="shared" si="4"/>
        <v>12997.599999999999</v>
      </c>
      <c r="N76" s="1">
        <f t="shared" si="5"/>
        <v>0</v>
      </c>
    </row>
    <row r="77" spans="1:14" x14ac:dyDescent="0.25">
      <c r="A77" s="1" t="str">
        <v>BioLegend</v>
      </c>
      <c r="B77" s="1">
        <v>12355.2</v>
      </c>
      <c r="C77" s="1" t="str">
        <v>EED115898</v>
      </c>
      <c r="D77" s="2">
        <v>45807</v>
      </c>
      <c r="E77" s="2">
        <v>45818</v>
      </c>
      <c r="F77" s="1">
        <v>101226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12355.2</v>
      </c>
      <c r="M77" s="1">
        <f t="shared" si="4"/>
        <v>12355.2</v>
      </c>
      <c r="N77" s="1">
        <f t="shared" si="5"/>
        <v>0</v>
      </c>
    </row>
    <row r="78" spans="1:14" x14ac:dyDescent="0.25">
      <c r="A78" s="1" t="str">
        <v>BioLegend</v>
      </c>
      <c r="B78" s="1">
        <v>8923.2000000000007</v>
      </c>
      <c r="C78" s="1" t="str">
        <v>EED115898</v>
      </c>
      <c r="D78" s="2">
        <v>45807</v>
      </c>
      <c r="E78" s="2">
        <v>45818</v>
      </c>
      <c r="F78" s="1">
        <v>102012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8923.2000000000007</v>
      </c>
      <c r="M78" s="1">
        <f t="shared" si="4"/>
        <v>8923.2000000000007</v>
      </c>
      <c r="N78" s="1">
        <f t="shared" si="5"/>
        <v>0</v>
      </c>
    </row>
    <row r="79" spans="1:14" x14ac:dyDescent="0.25">
      <c r="A79" s="1" t="str">
        <v>BioLegend</v>
      </c>
      <c r="B79" s="1">
        <v>7264.4</v>
      </c>
      <c r="C79" s="1" t="str">
        <v>EED115898</v>
      </c>
      <c r="D79" s="2">
        <v>45807</v>
      </c>
      <c r="E79" s="2">
        <v>45818</v>
      </c>
      <c r="F79" s="1">
        <v>102102</v>
      </c>
      <c r="G79" s="1">
        <v>2</v>
      </c>
      <c r="H79" s="1">
        <v>2</v>
      </c>
      <c r="I79" s="1">
        <v>0</v>
      </c>
      <c r="J79" s="1" t="str">
        <v>Delhi</v>
      </c>
      <c r="K79" s="1">
        <v>0</v>
      </c>
      <c r="L79" s="1">
        <f t="shared" si="3"/>
        <v>14528.8</v>
      </c>
      <c r="M79" s="1">
        <f t="shared" si="4"/>
        <v>14528.8</v>
      </c>
      <c r="N79" s="1">
        <f t="shared" si="5"/>
        <v>0</v>
      </c>
    </row>
    <row r="80" spans="1:14" x14ac:dyDescent="0.25">
      <c r="A80" s="1" t="str">
        <v>BioLegend</v>
      </c>
      <c r="B80" s="1">
        <v>6776</v>
      </c>
      <c r="C80" s="1" t="str">
        <v>EED115898</v>
      </c>
      <c r="D80" s="2">
        <v>45807</v>
      </c>
      <c r="E80" s="2">
        <v>45818</v>
      </c>
      <c r="F80" s="1">
        <v>103006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6776</v>
      </c>
      <c r="M80" s="1">
        <f t="shared" si="4"/>
        <v>6776</v>
      </c>
      <c r="N80" s="1">
        <f t="shared" si="5"/>
        <v>0</v>
      </c>
    </row>
    <row r="81" spans="1:14" x14ac:dyDescent="0.25">
      <c r="A81" s="1" t="str">
        <v>BioLegend</v>
      </c>
      <c r="B81" s="1">
        <v>8351.2000000000007</v>
      </c>
      <c r="C81" s="1" t="str">
        <v>EED115898</v>
      </c>
      <c r="D81" s="2">
        <v>45807</v>
      </c>
      <c r="E81" s="2">
        <v>45818</v>
      </c>
      <c r="F81" s="1">
        <v>103008</v>
      </c>
      <c r="G81" s="1">
        <v>1</v>
      </c>
      <c r="H81" s="1">
        <v>1</v>
      </c>
      <c r="I81" s="1">
        <v>0</v>
      </c>
      <c r="J81" s="1" t="str">
        <v>Delhi</v>
      </c>
      <c r="K81" s="1">
        <v>0</v>
      </c>
      <c r="L81" s="1">
        <f t="shared" si="3"/>
        <v>8351.2000000000007</v>
      </c>
      <c r="M81" s="1">
        <f t="shared" si="4"/>
        <v>8351.2000000000007</v>
      </c>
      <c r="N81" s="1">
        <f t="shared" si="5"/>
        <v>0</v>
      </c>
    </row>
    <row r="82" spans="1:14" x14ac:dyDescent="0.25">
      <c r="A82" s="1" t="str">
        <v>BioLegend</v>
      </c>
      <c r="B82" s="1">
        <v>5359.2</v>
      </c>
      <c r="C82" s="1" t="str">
        <v>EED115898</v>
      </c>
      <c r="D82" s="2">
        <v>45807</v>
      </c>
      <c r="E82" s="2">
        <v>45818</v>
      </c>
      <c r="F82" s="1">
        <v>103131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5359.2</v>
      </c>
      <c r="M82" s="1">
        <f t="shared" si="4"/>
        <v>5359.2</v>
      </c>
      <c r="N82" s="1">
        <f t="shared" si="5"/>
        <v>0</v>
      </c>
    </row>
    <row r="83" spans="1:14" x14ac:dyDescent="0.25">
      <c r="A83" s="1" t="str">
        <v>BioLegend</v>
      </c>
      <c r="B83" s="1">
        <v>6221.6</v>
      </c>
      <c r="C83" s="1" t="str">
        <v>EED115898</v>
      </c>
      <c r="D83" s="2">
        <v>45807</v>
      </c>
      <c r="E83" s="2">
        <v>45818</v>
      </c>
      <c r="F83" s="1">
        <v>103228</v>
      </c>
      <c r="G83" s="1">
        <v>1</v>
      </c>
      <c r="H83" s="1">
        <v>1</v>
      </c>
      <c r="I83" s="1">
        <v>0</v>
      </c>
      <c r="J83" s="1" t="str">
        <v>Hyderabad</v>
      </c>
      <c r="K83" s="1">
        <v>0</v>
      </c>
      <c r="L83" s="1">
        <f t="shared" si="3"/>
        <v>6221.6</v>
      </c>
      <c r="M83" s="1">
        <f t="shared" si="4"/>
        <v>6221.6</v>
      </c>
      <c r="N83" s="1">
        <f t="shared" si="5"/>
        <v>0</v>
      </c>
    </row>
    <row r="84" spans="1:14" x14ac:dyDescent="0.25">
      <c r="A84" s="1" t="str">
        <v>BioLegend</v>
      </c>
      <c r="B84" s="1">
        <v>20636</v>
      </c>
      <c r="C84" s="1" t="str">
        <v>EED115898</v>
      </c>
      <c r="D84" s="2">
        <v>45807</v>
      </c>
      <c r="E84" s="2">
        <v>45818</v>
      </c>
      <c r="F84" s="1">
        <v>103520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20636</v>
      </c>
      <c r="M84" s="1">
        <f t="shared" si="4"/>
        <v>20636</v>
      </c>
      <c r="N84" s="1">
        <f t="shared" si="5"/>
        <v>0</v>
      </c>
    </row>
    <row r="85" spans="1:14" x14ac:dyDescent="0.25">
      <c r="A85" s="1" t="str">
        <v>BioLegend</v>
      </c>
      <c r="B85" s="1">
        <v>11888.8</v>
      </c>
      <c r="C85" s="1" t="str">
        <v>EED115898</v>
      </c>
      <c r="D85" s="2">
        <v>45807</v>
      </c>
      <c r="E85" s="2">
        <v>45818</v>
      </c>
      <c r="F85" s="1">
        <v>104412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11888.8</v>
      </c>
      <c r="M85" s="1">
        <f t="shared" si="4"/>
        <v>11888.8</v>
      </c>
      <c r="N85" s="1">
        <f t="shared" si="5"/>
        <v>0</v>
      </c>
    </row>
    <row r="86" spans="1:14" x14ac:dyDescent="0.25">
      <c r="A86" s="1" t="str">
        <v>BioLegend</v>
      </c>
      <c r="B86" s="1">
        <v>17740.8</v>
      </c>
      <c r="C86" s="1" t="str">
        <v>EED115898</v>
      </c>
      <c r="D86" s="2">
        <v>45807</v>
      </c>
      <c r="E86" s="2">
        <v>45818</v>
      </c>
      <c r="F86" s="1">
        <v>104430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17740.8</v>
      </c>
      <c r="M86" s="1">
        <f t="shared" si="4"/>
        <v>17740.8</v>
      </c>
      <c r="N86" s="1">
        <f t="shared" si="5"/>
        <v>0</v>
      </c>
    </row>
    <row r="87" spans="1:14" x14ac:dyDescent="0.25">
      <c r="A87" s="1" t="str">
        <v>BioLegend</v>
      </c>
      <c r="B87" s="1">
        <v>18048.8</v>
      </c>
      <c r="C87" s="1" t="str">
        <v>EED115898</v>
      </c>
      <c r="D87" s="2">
        <v>45807</v>
      </c>
      <c r="E87" s="2">
        <v>45818</v>
      </c>
      <c r="F87" s="1">
        <v>104510</v>
      </c>
      <c r="G87" s="1">
        <v>1</v>
      </c>
      <c r="H87" s="1">
        <v>1</v>
      </c>
      <c r="I87" s="1">
        <v>0</v>
      </c>
      <c r="J87" s="1" t="str">
        <v>Pune</v>
      </c>
      <c r="K87" s="1">
        <v>0</v>
      </c>
      <c r="L87" s="1">
        <f t="shared" si="3"/>
        <v>18048.8</v>
      </c>
      <c r="M87" s="1">
        <f t="shared" si="4"/>
        <v>18048.8</v>
      </c>
      <c r="N87" s="1">
        <f t="shared" si="5"/>
        <v>0</v>
      </c>
    </row>
    <row r="88" spans="1:14" x14ac:dyDescent="0.25">
      <c r="A88" s="1" t="str">
        <v>BioLegend</v>
      </c>
      <c r="B88" s="1">
        <v>5376.8</v>
      </c>
      <c r="C88" s="1" t="str">
        <v>EED115898</v>
      </c>
      <c r="D88" s="2">
        <v>45807</v>
      </c>
      <c r="E88" s="2">
        <v>45818</v>
      </c>
      <c r="F88" s="1">
        <v>104711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5376.8</v>
      </c>
      <c r="M88" s="1">
        <f t="shared" si="4"/>
        <v>5376.8</v>
      </c>
      <c r="N88" s="1">
        <f t="shared" si="5"/>
        <v>0</v>
      </c>
    </row>
    <row r="89" spans="1:14" x14ac:dyDescent="0.25">
      <c r="A89" s="1" t="str">
        <v>BioLegend</v>
      </c>
      <c r="B89" s="1">
        <v>6036.7999999999993</v>
      </c>
      <c r="C89" s="1" t="str">
        <v>EED115898</v>
      </c>
      <c r="D89" s="2">
        <v>45807</v>
      </c>
      <c r="E89" s="2">
        <v>45818</v>
      </c>
      <c r="F89" s="1">
        <v>105807</v>
      </c>
      <c r="G89" s="1">
        <v>1</v>
      </c>
      <c r="H89" s="1">
        <v>1</v>
      </c>
      <c r="I89" s="1">
        <v>0</v>
      </c>
      <c r="J89" s="1" t="str">
        <v>Faridabad</v>
      </c>
      <c r="K89" s="1">
        <v>0</v>
      </c>
      <c r="L89" s="1">
        <f t="shared" si="3"/>
        <v>6036.7999999999993</v>
      </c>
      <c r="M89" s="1">
        <f t="shared" si="4"/>
        <v>6036.7999999999993</v>
      </c>
      <c r="N89" s="1">
        <f t="shared" si="5"/>
        <v>0</v>
      </c>
    </row>
    <row r="90" spans="1:14" x14ac:dyDescent="0.25">
      <c r="A90" s="1" t="str">
        <v>BioLegend</v>
      </c>
      <c r="B90" s="1">
        <v>5262.4</v>
      </c>
      <c r="C90" s="1" t="str">
        <v>EED115898</v>
      </c>
      <c r="D90" s="2">
        <v>45807</v>
      </c>
      <c r="E90" s="2">
        <v>45818</v>
      </c>
      <c r="F90" s="1">
        <v>107607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5262.4</v>
      </c>
      <c r="M90" s="1">
        <f t="shared" si="4"/>
        <v>5262.4</v>
      </c>
      <c r="N90" s="1">
        <f t="shared" si="5"/>
        <v>0</v>
      </c>
    </row>
    <row r="91" spans="1:14" x14ac:dyDescent="0.25">
      <c r="A91" s="1" t="str">
        <v>BioLegend</v>
      </c>
      <c r="B91" s="1">
        <v>11888.8</v>
      </c>
      <c r="C91" s="1" t="str">
        <v>EED115898</v>
      </c>
      <c r="D91" s="2">
        <v>45807</v>
      </c>
      <c r="E91" s="2">
        <v>45818</v>
      </c>
      <c r="F91" s="1">
        <v>108127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11888.8</v>
      </c>
      <c r="M91" s="1">
        <f t="shared" si="4"/>
        <v>11888.8</v>
      </c>
      <c r="N91" s="1">
        <f t="shared" si="5"/>
        <v>0</v>
      </c>
    </row>
    <row r="92" spans="1:14" x14ac:dyDescent="0.25">
      <c r="A92" s="1" t="str">
        <v>BioLegend</v>
      </c>
      <c r="B92" s="1">
        <v>17740.8</v>
      </c>
      <c r="C92" s="1" t="str">
        <v>EED115898</v>
      </c>
      <c r="D92" s="2">
        <v>45807</v>
      </c>
      <c r="E92" s="2">
        <v>45818</v>
      </c>
      <c r="F92" s="1">
        <v>115534</v>
      </c>
      <c r="G92" s="1">
        <v>1</v>
      </c>
      <c r="H92" s="1">
        <v>1</v>
      </c>
      <c r="I92" s="1">
        <v>0</v>
      </c>
      <c r="J92" s="1" t="str">
        <v>Faridabad</v>
      </c>
      <c r="K92" s="1">
        <v>0</v>
      </c>
      <c r="L92" s="1">
        <f t="shared" si="3"/>
        <v>17740.8</v>
      </c>
      <c r="M92" s="1">
        <f t="shared" si="4"/>
        <v>17740.8</v>
      </c>
      <c r="N92" s="1">
        <f t="shared" si="5"/>
        <v>0</v>
      </c>
    </row>
    <row r="93" spans="1:14" x14ac:dyDescent="0.25">
      <c r="A93" s="1" t="str">
        <v>BioLegend</v>
      </c>
      <c r="B93" s="1">
        <v>6635.2000000000007</v>
      </c>
      <c r="C93" s="1" t="str">
        <v>EED115898</v>
      </c>
      <c r="D93" s="2">
        <v>45807</v>
      </c>
      <c r="E93" s="2">
        <v>45818</v>
      </c>
      <c r="F93" s="1">
        <v>117310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6635.2000000000007</v>
      </c>
      <c r="M93" s="1">
        <f t="shared" si="4"/>
        <v>6635.2000000000007</v>
      </c>
      <c r="N93" s="1">
        <f t="shared" si="5"/>
        <v>0</v>
      </c>
    </row>
    <row r="94" spans="1:14" x14ac:dyDescent="0.25">
      <c r="A94" s="1" t="str">
        <v>BioLegend</v>
      </c>
      <c r="B94" s="1">
        <v>6468</v>
      </c>
      <c r="C94" s="1" t="str">
        <v>EED115898</v>
      </c>
      <c r="D94" s="2">
        <v>45807</v>
      </c>
      <c r="E94" s="2">
        <v>45818</v>
      </c>
      <c r="F94" s="1">
        <v>127611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6468</v>
      </c>
      <c r="M94" s="1">
        <f t="shared" si="4"/>
        <v>6468</v>
      </c>
      <c r="N94" s="1">
        <f t="shared" si="5"/>
        <v>0</v>
      </c>
    </row>
    <row r="95" spans="1:14" x14ac:dyDescent="0.25">
      <c r="A95" s="1" t="str">
        <v>BioLegend</v>
      </c>
      <c r="B95" s="1">
        <v>18295.2</v>
      </c>
      <c r="C95" s="1" t="str">
        <v>EED115898</v>
      </c>
      <c r="D95" s="2">
        <v>45807</v>
      </c>
      <c r="E95" s="2">
        <v>45818</v>
      </c>
      <c r="F95" s="1">
        <v>127641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18295.2</v>
      </c>
      <c r="M95" s="1">
        <f t="shared" si="4"/>
        <v>18295.2</v>
      </c>
      <c r="N95" s="1">
        <f t="shared" si="5"/>
        <v>0</v>
      </c>
    </row>
    <row r="96" spans="1:14" x14ac:dyDescent="0.25">
      <c r="A96" s="1" t="str">
        <v>BioLegend</v>
      </c>
      <c r="B96" s="1">
        <v>7638.4</v>
      </c>
      <c r="C96" s="1" t="str">
        <v>EED115898</v>
      </c>
      <c r="D96" s="2">
        <v>45807</v>
      </c>
      <c r="E96" s="2">
        <v>45818</v>
      </c>
      <c r="F96" s="1">
        <v>128023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7638.4</v>
      </c>
      <c r="M96" s="1">
        <f t="shared" si="4"/>
        <v>7638.4</v>
      </c>
      <c r="N96" s="1">
        <f t="shared" si="5"/>
        <v>0</v>
      </c>
    </row>
    <row r="97" spans="1:14" x14ac:dyDescent="0.25">
      <c r="A97" s="1" t="str">
        <v>BioLegend</v>
      </c>
      <c r="B97" s="1">
        <v>17617.599999999999</v>
      </c>
      <c r="C97" s="1" t="str">
        <v>EED115898</v>
      </c>
      <c r="D97" s="2">
        <v>45807</v>
      </c>
      <c r="E97" s="2">
        <v>45818</v>
      </c>
      <c r="F97" s="1">
        <v>128041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17617.599999999999</v>
      </c>
      <c r="M97" s="1">
        <f t="shared" si="4"/>
        <v>17617.599999999999</v>
      </c>
      <c r="N97" s="1">
        <f t="shared" si="5"/>
        <v>0</v>
      </c>
    </row>
    <row r="98" spans="1:14" x14ac:dyDescent="0.25">
      <c r="A98" s="1" t="str">
        <v>BioLegend</v>
      </c>
      <c r="B98" s="1">
        <v>21560</v>
      </c>
      <c r="C98" s="1" t="str">
        <v>EED115898</v>
      </c>
      <c r="D98" s="2">
        <v>45807</v>
      </c>
      <c r="E98" s="2">
        <v>45818</v>
      </c>
      <c r="F98" s="1">
        <v>129814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21560</v>
      </c>
      <c r="M98" s="1">
        <f t="shared" si="4"/>
        <v>21560</v>
      </c>
      <c r="N98" s="1">
        <f t="shared" si="5"/>
        <v>0</v>
      </c>
    </row>
    <row r="99" spans="1:14" x14ac:dyDescent="0.25">
      <c r="A99" s="1" t="str">
        <v>BioLegend</v>
      </c>
      <c r="B99" s="1">
        <v>17987.2</v>
      </c>
      <c r="C99" s="1" t="str">
        <v>EED115898</v>
      </c>
      <c r="D99" s="2">
        <v>45807</v>
      </c>
      <c r="E99" s="2">
        <v>45818</v>
      </c>
      <c r="F99" s="1">
        <v>129819</v>
      </c>
      <c r="G99" s="1">
        <v>1</v>
      </c>
      <c r="H99" s="1">
        <v>1</v>
      </c>
      <c r="I99" s="1">
        <v>0</v>
      </c>
      <c r="J99" s="1" t="str">
        <v>Delhi</v>
      </c>
      <c r="K99" s="1">
        <v>0</v>
      </c>
      <c r="L99" s="1">
        <f t="shared" si="3"/>
        <v>17987.2</v>
      </c>
      <c r="M99" s="1">
        <f t="shared" si="4"/>
        <v>17987.2</v>
      </c>
      <c r="N99" s="1">
        <f t="shared" si="5"/>
        <v>0</v>
      </c>
    </row>
    <row r="100" spans="1:14" x14ac:dyDescent="0.25">
      <c r="A100" s="1" t="str">
        <v>BioLegend</v>
      </c>
      <c r="B100" s="1">
        <v>29629.599999999999</v>
      </c>
      <c r="C100" s="1" t="str">
        <v>EED115898</v>
      </c>
      <c r="D100" s="2">
        <v>45807</v>
      </c>
      <c r="E100" s="2">
        <v>45818</v>
      </c>
      <c r="F100" s="1">
        <v>133303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29629.599999999999</v>
      </c>
      <c r="M100" s="1">
        <f t="shared" si="4"/>
        <v>29629.599999999999</v>
      </c>
      <c r="N100" s="1">
        <f t="shared" si="5"/>
        <v>0</v>
      </c>
    </row>
    <row r="101" spans="1:14" x14ac:dyDescent="0.25">
      <c r="A101" s="1" t="str">
        <v>BioLegend</v>
      </c>
      <c r="B101" s="1">
        <v>21683.200000000001</v>
      </c>
      <c r="C101" s="1" t="str">
        <v>EED115898</v>
      </c>
      <c r="D101" s="2">
        <v>45807</v>
      </c>
      <c r="E101" s="2">
        <v>45818</v>
      </c>
      <c r="F101" s="1">
        <v>135014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21683.200000000001</v>
      </c>
      <c r="M101" s="1">
        <f t="shared" si="4"/>
        <v>21683.200000000001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8408.4</v>
      </c>
      <c r="C102" s="1" t="str">
        <v>EED115898</v>
      </c>
      <c r="D102" s="2">
        <v>45807</v>
      </c>
      <c r="E102" s="2">
        <v>45818</v>
      </c>
      <c r="F102" s="1">
        <v>135015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8408.4</v>
      </c>
      <c r="M102" s="1">
        <f t="shared" si="4"/>
        <v>8408.4</v>
      </c>
      <c r="N102" s="1">
        <f t="shared" si="5"/>
        <v>0</v>
      </c>
    </row>
    <row r="103" spans="1:14" x14ac:dyDescent="0.25">
      <c r="A103" s="1" t="str">
        <v>BioLegend</v>
      </c>
      <c r="B103" s="1">
        <v>15954.400000000001</v>
      </c>
      <c r="C103" s="1" t="str">
        <v>EED115898</v>
      </c>
      <c r="D103" s="2">
        <v>45807</v>
      </c>
      <c r="E103" s="2">
        <v>45818</v>
      </c>
      <c r="F103" s="1">
        <v>135241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15954.400000000001</v>
      </c>
      <c r="M103" s="1">
        <f t="shared" si="4"/>
        <v>15954.400000000001</v>
      </c>
      <c r="N103" s="1">
        <f t="shared" si="5"/>
        <v>0</v>
      </c>
    </row>
    <row r="104" spans="1:14" x14ac:dyDescent="0.25">
      <c r="A104" s="1" t="str">
        <v>BioLegend</v>
      </c>
      <c r="B104" s="1">
        <v>17292</v>
      </c>
      <c r="C104" s="1" t="str">
        <v>EED115898</v>
      </c>
      <c r="D104" s="2">
        <v>45807</v>
      </c>
      <c r="E104" s="2">
        <v>45818</v>
      </c>
      <c r="F104" s="1">
        <v>137623</v>
      </c>
      <c r="G104" s="1">
        <v>1</v>
      </c>
      <c r="H104" s="1">
        <v>1</v>
      </c>
      <c r="I104" s="1">
        <v>0</v>
      </c>
      <c r="J104" s="1" t="str">
        <v>Faridabad</v>
      </c>
      <c r="K104" s="1">
        <v>0</v>
      </c>
      <c r="L104" s="1">
        <f t="shared" si="3"/>
        <v>17292</v>
      </c>
      <c r="M104" s="1">
        <f t="shared" si="4"/>
        <v>17292</v>
      </c>
      <c r="N104" s="1">
        <f t="shared" si="5"/>
        <v>0</v>
      </c>
    </row>
    <row r="105" spans="1:14" x14ac:dyDescent="0.25">
      <c r="A105" s="1" t="str">
        <v>BioLegend</v>
      </c>
      <c r="B105" s="1">
        <v>9094.7999999999993</v>
      </c>
      <c r="C105" s="1" t="str">
        <v>EED115898</v>
      </c>
      <c r="D105" s="2">
        <v>45807</v>
      </c>
      <c r="E105" s="2">
        <v>45818</v>
      </c>
      <c r="F105" s="1">
        <v>141719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9094.7999999999993</v>
      </c>
      <c r="M105" s="1">
        <f t="shared" si="4"/>
        <v>9094.7999999999993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5790.4</v>
      </c>
      <c r="C106" s="1" t="str">
        <v>EED115898</v>
      </c>
      <c r="D106" s="2">
        <v>45807</v>
      </c>
      <c r="E106" s="2">
        <v>45818</v>
      </c>
      <c r="F106" s="1">
        <v>144605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5790.4</v>
      </c>
      <c r="M106" s="1">
        <f t="shared" si="4"/>
        <v>5790.4</v>
      </c>
      <c r="N106" s="1">
        <f t="shared" si="5"/>
        <v>0</v>
      </c>
    </row>
    <row r="107" spans="1:14" x14ac:dyDescent="0.25">
      <c r="A107" s="1" t="str">
        <v>BioLegend</v>
      </c>
      <c r="B107" s="1">
        <v>8522.7999999999993</v>
      </c>
      <c r="C107" s="1" t="str">
        <v>EED115898</v>
      </c>
      <c r="D107" s="2">
        <v>45807</v>
      </c>
      <c r="E107" s="2">
        <v>45818</v>
      </c>
      <c r="F107" s="1">
        <v>145505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8522.7999999999993</v>
      </c>
      <c r="M107" s="1">
        <f t="shared" si="4"/>
        <v>8522.7999999999993</v>
      </c>
      <c r="N107" s="1">
        <f t="shared" si="5"/>
        <v>0</v>
      </c>
    </row>
    <row r="108" spans="1:14" x14ac:dyDescent="0.25">
      <c r="A108" s="1" t="str">
        <v>BioLegend</v>
      </c>
      <c r="B108" s="1">
        <v>12342</v>
      </c>
      <c r="C108" s="1" t="str">
        <v>EED115898</v>
      </c>
      <c r="D108" s="2">
        <v>45807</v>
      </c>
      <c r="E108" s="2">
        <v>45818</v>
      </c>
      <c r="F108" s="1">
        <v>145511</v>
      </c>
      <c r="G108" s="1">
        <v>1</v>
      </c>
      <c r="H108" s="1">
        <v>1</v>
      </c>
      <c r="I108" s="1">
        <v>0</v>
      </c>
      <c r="J108" s="1" t="str">
        <v>Hyderabad</v>
      </c>
      <c r="K108" s="1">
        <v>0</v>
      </c>
      <c r="L108" s="1">
        <f t="shared" si="3"/>
        <v>12342</v>
      </c>
      <c r="M108" s="1">
        <f t="shared" si="4"/>
        <v>12342</v>
      </c>
      <c r="N108" s="1">
        <f t="shared" si="5"/>
        <v>0</v>
      </c>
    </row>
    <row r="109" spans="1:14" x14ac:dyDescent="0.25">
      <c r="A109" s="1" t="str">
        <v>BioLegend</v>
      </c>
      <c r="B109" s="1">
        <v>8408.4</v>
      </c>
      <c r="C109" s="1" t="str">
        <v>EED115898</v>
      </c>
      <c r="D109" s="2">
        <v>45807</v>
      </c>
      <c r="E109" s="2">
        <v>45818</v>
      </c>
      <c r="F109" s="1">
        <v>145521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8408.4</v>
      </c>
      <c r="M109" s="1">
        <f t="shared" si="4"/>
        <v>8408.4</v>
      </c>
      <c r="N109" s="1">
        <f t="shared" si="5"/>
        <v>0</v>
      </c>
    </row>
    <row r="110" spans="1:14" x14ac:dyDescent="0.25">
      <c r="A110" s="1" t="str">
        <v>BioLegend</v>
      </c>
      <c r="B110" s="1">
        <v>21868</v>
      </c>
      <c r="C110" s="1" t="str">
        <v>EED115898</v>
      </c>
      <c r="D110" s="2">
        <v>45807</v>
      </c>
      <c r="E110" s="2">
        <v>45818</v>
      </c>
      <c r="F110" s="1">
        <v>146606</v>
      </c>
      <c r="G110" s="1">
        <v>1</v>
      </c>
      <c r="H110" s="1">
        <v>1</v>
      </c>
      <c r="I110" s="1">
        <v>0</v>
      </c>
      <c r="J110" s="1" t="str">
        <v>Faridabad</v>
      </c>
      <c r="K110" s="1">
        <v>0</v>
      </c>
      <c r="L110" s="1">
        <f t="shared" si="3"/>
        <v>21868</v>
      </c>
      <c r="M110" s="1">
        <f t="shared" si="4"/>
        <v>21868</v>
      </c>
      <c r="N110" s="1">
        <f t="shared" si="5"/>
        <v>0</v>
      </c>
    </row>
    <row r="111" spans="1:14" x14ac:dyDescent="0.25">
      <c r="A111" s="1" t="str">
        <v>BioLegend</v>
      </c>
      <c r="B111" s="1">
        <v>12755.599999999999</v>
      </c>
      <c r="C111" s="1" t="str">
        <v>EED115898</v>
      </c>
      <c r="D111" s="2">
        <v>45807</v>
      </c>
      <c r="E111" s="2">
        <v>45818</v>
      </c>
      <c r="F111" s="1">
        <v>147710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12755.599999999999</v>
      </c>
      <c r="M111" s="1">
        <f t="shared" si="4"/>
        <v>12755.599999999999</v>
      </c>
      <c r="N111" s="1">
        <f t="shared" si="5"/>
        <v>0</v>
      </c>
    </row>
    <row r="112" spans="1:14" x14ac:dyDescent="0.25">
      <c r="A112" s="1" t="str">
        <v>BioLegend</v>
      </c>
      <c r="B112" s="1">
        <v>11096.8</v>
      </c>
      <c r="C112" s="1" t="str">
        <v>EED115898</v>
      </c>
      <c r="D112" s="2">
        <v>45807</v>
      </c>
      <c r="E112" s="2">
        <v>45818</v>
      </c>
      <c r="F112" s="1">
        <v>148233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11096.8</v>
      </c>
      <c r="M112" s="1">
        <f t="shared" si="4"/>
        <v>11096.8</v>
      </c>
      <c r="N112" s="1">
        <f t="shared" si="5"/>
        <v>0</v>
      </c>
    </row>
    <row r="113" spans="1:14" x14ac:dyDescent="0.25">
      <c r="A113" s="1" t="str">
        <v>BioLegend</v>
      </c>
      <c r="B113" s="1">
        <v>23100</v>
      </c>
      <c r="C113" s="1" t="str">
        <v>EED115898</v>
      </c>
      <c r="D113" s="2">
        <v>45807</v>
      </c>
      <c r="E113" s="2">
        <v>45818</v>
      </c>
      <c r="F113" s="1">
        <v>154308</v>
      </c>
      <c r="G113" s="1">
        <v>1</v>
      </c>
      <c r="H113" s="1">
        <v>1</v>
      </c>
      <c r="I113" s="1">
        <v>0</v>
      </c>
      <c r="J113" s="1" t="str">
        <v>Faridabad</v>
      </c>
      <c r="K113" s="1">
        <v>0</v>
      </c>
      <c r="L113" s="1">
        <f t="shared" si="3"/>
        <v>23100</v>
      </c>
      <c r="M113" s="1">
        <f t="shared" si="4"/>
        <v>23100</v>
      </c>
      <c r="N113" s="1">
        <f t="shared" si="5"/>
        <v>0</v>
      </c>
    </row>
    <row r="114" spans="1:14" x14ac:dyDescent="0.25">
      <c r="A114" s="1" t="str">
        <v>BioLegend</v>
      </c>
      <c r="B114" s="1">
        <v>21450</v>
      </c>
      <c r="C114" s="1" t="str">
        <v>EED115898</v>
      </c>
      <c r="D114" s="2">
        <v>45807</v>
      </c>
      <c r="E114" s="2">
        <v>45818</v>
      </c>
      <c r="F114" s="1">
        <v>155526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21450</v>
      </c>
      <c r="M114" s="1">
        <f t="shared" si="4"/>
        <v>21450</v>
      </c>
      <c r="N114" s="1">
        <f t="shared" si="5"/>
        <v>0</v>
      </c>
    </row>
    <row r="115" spans="1:14" x14ac:dyDescent="0.25">
      <c r="A115" s="1" t="str">
        <v>BioLegend</v>
      </c>
      <c r="B115" s="1">
        <v>8065.2000000000007</v>
      </c>
      <c r="C115" s="1" t="str">
        <v>EED115898</v>
      </c>
      <c r="D115" s="2">
        <v>45807</v>
      </c>
      <c r="E115" s="2">
        <v>45818</v>
      </c>
      <c r="F115" s="1">
        <v>155909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8065.2000000000007</v>
      </c>
      <c r="M115" s="1">
        <f t="shared" si="4"/>
        <v>8065.2000000000007</v>
      </c>
      <c r="N115" s="1">
        <f t="shared" si="5"/>
        <v>0</v>
      </c>
    </row>
    <row r="116" spans="1:14" x14ac:dyDescent="0.25">
      <c r="A116" s="1" t="str">
        <v>BioLegend</v>
      </c>
      <c r="B116" s="1">
        <v>20020</v>
      </c>
      <c r="C116" s="1" t="str">
        <v>EED115898</v>
      </c>
      <c r="D116" s="2">
        <v>45807</v>
      </c>
      <c r="E116" s="2">
        <v>45818</v>
      </c>
      <c r="F116" s="1">
        <v>156541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20020</v>
      </c>
      <c r="M116" s="1">
        <f t="shared" si="4"/>
        <v>20020</v>
      </c>
      <c r="N116" s="1">
        <f t="shared" si="5"/>
        <v>0</v>
      </c>
    </row>
    <row r="117" spans="1:14" x14ac:dyDescent="0.25">
      <c r="A117" s="1" t="str">
        <v>BioLegend</v>
      </c>
      <c r="B117" s="1">
        <v>19404</v>
      </c>
      <c r="C117" s="1" t="str">
        <v>EED115898</v>
      </c>
      <c r="D117" s="2">
        <v>45807</v>
      </c>
      <c r="E117" s="2">
        <v>45818</v>
      </c>
      <c r="F117" s="1">
        <v>156918</v>
      </c>
      <c r="G117" s="1">
        <v>1</v>
      </c>
      <c r="H117" s="1">
        <v>1</v>
      </c>
      <c r="I117" s="1">
        <v>0</v>
      </c>
      <c r="J117" s="1" t="str">
        <v>Pune</v>
      </c>
      <c r="K117" s="1">
        <v>0</v>
      </c>
      <c r="L117" s="1">
        <f t="shared" si="3"/>
        <v>19404</v>
      </c>
      <c r="M117" s="1">
        <f t="shared" si="4"/>
        <v>19404</v>
      </c>
      <c r="N117" s="1">
        <f t="shared" si="5"/>
        <v>0</v>
      </c>
    </row>
    <row r="118" spans="1:14" x14ac:dyDescent="0.25">
      <c r="A118" s="1" t="str">
        <v>BioLegend</v>
      </c>
      <c r="B118" s="1">
        <v>3326.3999999999996</v>
      </c>
      <c r="C118" s="1" t="str">
        <v>EED115898</v>
      </c>
      <c r="D118" s="2">
        <v>45807</v>
      </c>
      <c r="E118" s="2">
        <v>45818</v>
      </c>
      <c r="F118" s="1">
        <v>157305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3326.3999999999996</v>
      </c>
      <c r="M118" s="1">
        <f t="shared" si="4"/>
        <v>3326.3999999999996</v>
      </c>
      <c r="N118" s="1">
        <f t="shared" si="5"/>
        <v>0</v>
      </c>
    </row>
    <row r="119" spans="1:14" x14ac:dyDescent="0.25">
      <c r="A119" s="1" t="str">
        <v>BioLegend</v>
      </c>
      <c r="B119" s="1">
        <v>16077.599999999999</v>
      </c>
      <c r="C119" s="1" t="str">
        <v>EED115898</v>
      </c>
      <c r="D119" s="2">
        <v>45807</v>
      </c>
      <c r="E119" s="2">
        <v>45818</v>
      </c>
      <c r="F119" s="1">
        <v>161006</v>
      </c>
      <c r="G119" s="1">
        <v>1</v>
      </c>
      <c r="H119" s="1">
        <v>1</v>
      </c>
      <c r="I119" s="1">
        <v>0</v>
      </c>
      <c r="J119" s="1" t="str">
        <v>Faridabad</v>
      </c>
      <c r="K119" s="1">
        <v>0</v>
      </c>
      <c r="L119" s="1">
        <f t="shared" si="3"/>
        <v>16077.599999999999</v>
      </c>
      <c r="M119" s="1">
        <f t="shared" si="4"/>
        <v>16077.599999999999</v>
      </c>
      <c r="N119" s="1">
        <f t="shared" si="5"/>
        <v>0</v>
      </c>
    </row>
    <row r="120" spans="1:14" x14ac:dyDescent="0.25">
      <c r="A120" s="1" t="str">
        <v>BioLegend</v>
      </c>
      <c r="B120" s="1">
        <v>10582</v>
      </c>
      <c r="C120" s="1" t="str">
        <v>EED115898</v>
      </c>
      <c r="D120" s="2">
        <v>45807</v>
      </c>
      <c r="E120" s="2">
        <v>45818</v>
      </c>
      <c r="F120" s="1">
        <v>161218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10582</v>
      </c>
      <c r="M120" s="1">
        <f t="shared" si="4"/>
        <v>10582</v>
      </c>
      <c r="N120" s="1">
        <f t="shared" si="5"/>
        <v>0</v>
      </c>
    </row>
    <row r="121" spans="1:14" x14ac:dyDescent="0.25">
      <c r="A121" s="1" t="str">
        <v>BioLegend</v>
      </c>
      <c r="B121" s="1">
        <v>14128.400000000001</v>
      </c>
      <c r="C121" s="1" t="str">
        <v>EED115898</v>
      </c>
      <c r="D121" s="2">
        <v>45807</v>
      </c>
      <c r="E121" s="2">
        <v>45818</v>
      </c>
      <c r="F121" s="1">
        <v>164204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14128.400000000001</v>
      </c>
      <c r="M121" s="1">
        <f t="shared" si="4"/>
        <v>14128.400000000001</v>
      </c>
      <c r="N121" s="1">
        <f t="shared" si="5"/>
        <v>0</v>
      </c>
    </row>
    <row r="122" spans="1:14" x14ac:dyDescent="0.25">
      <c r="A122" s="1" t="str">
        <v>BioLegend</v>
      </c>
      <c r="B122" s="1">
        <v>6776</v>
      </c>
      <c r="C122" s="1" t="str">
        <v>EED115898</v>
      </c>
      <c r="D122" s="2">
        <v>45807</v>
      </c>
      <c r="E122" s="2">
        <v>45818</v>
      </c>
      <c r="F122" s="1">
        <v>165602</v>
      </c>
      <c r="G122" s="1">
        <v>1</v>
      </c>
      <c r="H122" s="1">
        <v>1</v>
      </c>
      <c r="I122" s="1">
        <v>0</v>
      </c>
      <c r="J122" s="1" t="str">
        <v>Pune</v>
      </c>
      <c r="K122" s="1">
        <v>0</v>
      </c>
      <c r="L122" s="1">
        <f t="shared" si="3"/>
        <v>6776</v>
      </c>
      <c r="M122" s="1">
        <f t="shared" si="4"/>
        <v>6776</v>
      </c>
      <c r="N122" s="1">
        <f t="shared" si="5"/>
        <v>0</v>
      </c>
    </row>
    <row r="123" spans="1:14" x14ac:dyDescent="0.25">
      <c r="A123" s="1" t="str">
        <v>BioLegend</v>
      </c>
      <c r="B123" s="1">
        <v>3080</v>
      </c>
      <c r="C123" s="1" t="str">
        <v>EED115898</v>
      </c>
      <c r="D123" s="2">
        <v>45807</v>
      </c>
      <c r="E123" s="2">
        <v>45818</v>
      </c>
      <c r="F123" s="1">
        <v>300406</v>
      </c>
      <c r="G123" s="1">
        <v>2</v>
      </c>
      <c r="H123" s="1">
        <v>2</v>
      </c>
      <c r="I123" s="1">
        <v>0</v>
      </c>
      <c r="J123" s="1" t="str">
        <v>Banglore</v>
      </c>
      <c r="K123" s="1">
        <v>0</v>
      </c>
      <c r="L123" s="1">
        <f t="shared" si="3"/>
        <v>6160</v>
      </c>
      <c r="M123" s="1">
        <f t="shared" si="4"/>
        <v>6160</v>
      </c>
      <c r="N123" s="1">
        <f t="shared" si="5"/>
        <v>0</v>
      </c>
    </row>
    <row r="124" spans="1:14" x14ac:dyDescent="0.25">
      <c r="A124" s="1" t="str">
        <v>BioLegend</v>
      </c>
      <c r="B124" s="1">
        <v>6406.4</v>
      </c>
      <c r="C124" s="1" t="str">
        <v>EED115898</v>
      </c>
      <c r="D124" s="2">
        <v>45807</v>
      </c>
      <c r="E124" s="2">
        <v>45818</v>
      </c>
      <c r="F124" s="1">
        <v>300529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6406.4</v>
      </c>
      <c r="M124" s="1">
        <f t="shared" si="4"/>
        <v>6406.4</v>
      </c>
      <c r="N124" s="1">
        <f t="shared" si="5"/>
        <v>0</v>
      </c>
    </row>
    <row r="125" spans="1:14" x14ac:dyDescent="0.25">
      <c r="A125" s="1" t="str">
        <v>BioLegend</v>
      </c>
      <c r="B125" s="1">
        <v>8734</v>
      </c>
      <c r="C125" s="1" t="str">
        <v>EED115898</v>
      </c>
      <c r="D125" s="2">
        <v>45807</v>
      </c>
      <c r="E125" s="2">
        <v>45818</v>
      </c>
      <c r="F125" s="1">
        <v>300925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8734</v>
      </c>
      <c r="M125" s="1">
        <f t="shared" si="4"/>
        <v>8734</v>
      </c>
      <c r="N125" s="1">
        <f t="shared" si="5"/>
        <v>0</v>
      </c>
    </row>
    <row r="126" spans="1:14" x14ac:dyDescent="0.25">
      <c r="A126" s="1" t="str">
        <v>BioLegend</v>
      </c>
      <c r="B126" s="1">
        <v>17987.2</v>
      </c>
      <c r="C126" s="1" t="str">
        <v>EED115898</v>
      </c>
      <c r="D126" s="2">
        <v>45807</v>
      </c>
      <c r="E126" s="2">
        <v>45818</v>
      </c>
      <c r="F126" s="1">
        <v>301820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17987.2</v>
      </c>
      <c r="M126" s="1">
        <f t="shared" si="4"/>
        <v>17987.2</v>
      </c>
      <c r="N126" s="1">
        <f t="shared" si="5"/>
        <v>0</v>
      </c>
    </row>
    <row r="127" spans="1:14" x14ac:dyDescent="0.25">
      <c r="A127" s="1" t="str">
        <v>BioLegend</v>
      </c>
      <c r="B127" s="1">
        <v>8131.2000000000007</v>
      </c>
      <c r="C127" s="1" t="str">
        <v>EED115898</v>
      </c>
      <c r="D127" s="2">
        <v>45807</v>
      </c>
      <c r="E127" s="2">
        <v>45818</v>
      </c>
      <c r="F127" s="1">
        <v>302011</v>
      </c>
      <c r="G127" s="1">
        <v>1</v>
      </c>
      <c r="H127" s="1">
        <v>1</v>
      </c>
      <c r="I127" s="1">
        <v>0</v>
      </c>
      <c r="J127" s="1" t="str">
        <v>Gwalior, Mp</v>
      </c>
      <c r="K127" s="1">
        <v>0</v>
      </c>
      <c r="L127" s="1">
        <f t="shared" si="3"/>
        <v>8131.2000000000007</v>
      </c>
      <c r="M127" s="1">
        <f t="shared" si="4"/>
        <v>8131.2000000000007</v>
      </c>
      <c r="N127" s="1">
        <f t="shared" si="5"/>
        <v>0</v>
      </c>
    </row>
    <row r="128" spans="1:14" x14ac:dyDescent="0.25">
      <c r="A128" s="1" t="str">
        <v>BioLegend</v>
      </c>
      <c r="B128" s="1">
        <v>24816</v>
      </c>
      <c r="C128" s="1" t="str">
        <v>EED115898</v>
      </c>
      <c r="D128" s="2">
        <v>45807</v>
      </c>
      <c r="E128" s="2">
        <v>45818</v>
      </c>
      <c r="F128" s="1">
        <v>302048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24816</v>
      </c>
      <c r="M128" s="1">
        <f t="shared" si="4"/>
        <v>24816</v>
      </c>
      <c r="N128" s="1">
        <f t="shared" si="5"/>
        <v>0</v>
      </c>
    </row>
    <row r="129" spans="1:14" x14ac:dyDescent="0.25">
      <c r="A129" s="1" t="str">
        <v>BioLegend</v>
      </c>
      <c r="B129" s="1">
        <v>27984</v>
      </c>
      <c r="C129" s="1" t="str">
        <v>EED115898</v>
      </c>
      <c r="D129" s="2">
        <v>45807</v>
      </c>
      <c r="E129" s="2">
        <v>45818</v>
      </c>
      <c r="F129" s="1">
        <v>302244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27984</v>
      </c>
      <c r="M129" s="1">
        <f t="shared" si="4"/>
        <v>27984</v>
      </c>
      <c r="N129" s="1">
        <f t="shared" si="5"/>
        <v>0</v>
      </c>
    </row>
    <row r="130" spans="1:14" x14ac:dyDescent="0.25">
      <c r="A130" s="1" t="str">
        <v>BioLegend</v>
      </c>
      <c r="B130" s="1">
        <v>6292</v>
      </c>
      <c r="C130" s="1" t="str">
        <v>EED115898</v>
      </c>
      <c r="D130" s="2">
        <v>45807</v>
      </c>
      <c r="E130" s="2">
        <v>45818</v>
      </c>
      <c r="F130" s="1">
        <v>302610</v>
      </c>
      <c r="G130" s="1">
        <v>1</v>
      </c>
      <c r="H130" s="1">
        <v>1</v>
      </c>
      <c r="I130" s="1">
        <v>0</v>
      </c>
      <c r="J130" s="1" t="str">
        <v>Delhi</v>
      </c>
      <c r="K130" s="1">
        <v>0</v>
      </c>
      <c r="L130" s="1">
        <f t="shared" si="3"/>
        <v>6292</v>
      </c>
      <c r="M130" s="1">
        <f t="shared" si="4"/>
        <v>6292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2</v>
      </c>
      <c r="H131" s="1">
        <v>2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5866.08</v>
      </c>
      <c r="M131" s="1">
        <f t="shared" ref="M131:M194" si="7">H131*B131</f>
        <v>5866.08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1</v>
      </c>
      <c r="H132" s="1">
        <v>1</v>
      </c>
      <c r="I132" s="1">
        <v>0</v>
      </c>
      <c r="J132" s="1" t="str">
        <v>Mumbai</v>
      </c>
      <c r="K132" s="1">
        <v>0</v>
      </c>
      <c r="L132" s="1">
        <f t="shared" si="6"/>
        <v>2933.04</v>
      </c>
      <c r="M132" s="1">
        <f t="shared" si="7"/>
        <v>2933.04</v>
      </c>
      <c r="N132" s="1">
        <f t="shared" si="8"/>
        <v>0</v>
      </c>
    </row>
    <row r="133" spans="1:14" x14ac:dyDescent="0.25">
      <c r="A133" s="1" t="str">
        <v>BioLegend</v>
      </c>
      <c r="B133" s="1">
        <v>6160</v>
      </c>
      <c r="C133" s="1" t="str">
        <v>EED115898</v>
      </c>
      <c r="D133" s="2">
        <v>45807</v>
      </c>
      <c r="E133" s="2">
        <v>45818</v>
      </c>
      <c r="F133" s="1">
        <v>303003</v>
      </c>
      <c r="G133" s="1">
        <v>1</v>
      </c>
      <c r="H133" s="1">
        <v>1</v>
      </c>
      <c r="I133" s="1">
        <v>0</v>
      </c>
      <c r="J133" s="1" t="str">
        <v>Delhi</v>
      </c>
      <c r="K133" s="1">
        <v>0</v>
      </c>
      <c r="L133" s="1">
        <f t="shared" si="6"/>
        <v>6160</v>
      </c>
      <c r="M133" s="1">
        <f t="shared" si="7"/>
        <v>6160</v>
      </c>
      <c r="N133" s="1">
        <f t="shared" si="8"/>
        <v>0</v>
      </c>
    </row>
    <row r="134" spans="1:14" x14ac:dyDescent="0.25">
      <c r="A134" s="1" t="str">
        <v>BioLegend</v>
      </c>
      <c r="B134" s="1">
        <v>6960.7999999999993</v>
      </c>
      <c r="C134" s="1" t="str">
        <v>EED115898</v>
      </c>
      <c r="D134" s="2">
        <v>45807</v>
      </c>
      <c r="E134" s="2">
        <v>45818</v>
      </c>
      <c r="F134" s="1">
        <v>303115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6960.7999999999993</v>
      </c>
      <c r="M134" s="1">
        <f t="shared" si="7"/>
        <v>6960.7999999999993</v>
      </c>
      <c r="N134" s="1">
        <f t="shared" si="8"/>
        <v>0</v>
      </c>
    </row>
    <row r="135" spans="1:14" x14ac:dyDescent="0.25">
      <c r="A135" s="1" t="str">
        <v>BioLegend</v>
      </c>
      <c r="B135" s="1">
        <v>25146</v>
      </c>
      <c r="C135" s="1" t="str">
        <v>EED115898</v>
      </c>
      <c r="D135" s="2">
        <v>45807</v>
      </c>
      <c r="E135" s="2">
        <v>45818</v>
      </c>
      <c r="F135" s="1">
        <v>303526</v>
      </c>
      <c r="G135" s="1">
        <v>2</v>
      </c>
      <c r="H135" s="1">
        <v>2</v>
      </c>
      <c r="I135" s="1">
        <v>0</v>
      </c>
      <c r="J135" s="1" t="str">
        <v>Gujrat</v>
      </c>
      <c r="K135" s="1">
        <v>0</v>
      </c>
      <c r="L135" s="1">
        <f t="shared" si="6"/>
        <v>50292</v>
      </c>
      <c r="M135" s="1">
        <f t="shared" si="7"/>
        <v>50292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EED115898</v>
      </c>
      <c r="D136" s="2">
        <v>45807</v>
      </c>
      <c r="E136" s="2">
        <v>45818</v>
      </c>
      <c r="F136" s="1">
        <v>304006</v>
      </c>
      <c r="G136" s="1">
        <v>1</v>
      </c>
      <c r="H136" s="1">
        <v>1</v>
      </c>
      <c r="I136" s="1">
        <v>0</v>
      </c>
      <c r="J136" s="1" t="str">
        <v>Chandigarh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Opening Stock</v>
      </c>
      <c r="D137" s="2">
        <v>45808</v>
      </c>
      <c r="E137" s="2">
        <v>45808</v>
      </c>
      <c r="F137" s="1">
        <v>304006</v>
      </c>
      <c r="G137" s="1">
        <v>1</v>
      </c>
      <c r="H137" s="1">
        <v>1</v>
      </c>
      <c r="I137" s="1">
        <v>0</v>
      </c>
      <c r="J137" s="1" t="str">
        <v>Lucknow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8065.2000000000007</v>
      </c>
      <c r="C138" s="1" t="str">
        <v>EED115898</v>
      </c>
      <c r="D138" s="2">
        <v>45807</v>
      </c>
      <c r="E138" s="2">
        <v>45818</v>
      </c>
      <c r="F138" s="1">
        <v>304242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8065.2000000000007</v>
      </c>
      <c r="M138" s="1">
        <f t="shared" si="7"/>
        <v>8065.2000000000007</v>
      </c>
      <c r="N138" s="1">
        <f t="shared" si="8"/>
        <v>0</v>
      </c>
    </row>
    <row r="139" spans="1:14" x14ac:dyDescent="0.25">
      <c r="A139" s="1" t="str">
        <v>BioLegend</v>
      </c>
      <c r="B139" s="1">
        <v>11704</v>
      </c>
      <c r="C139" s="1" t="str">
        <v>EED115898</v>
      </c>
      <c r="D139" s="2">
        <v>45807</v>
      </c>
      <c r="E139" s="2">
        <v>45818</v>
      </c>
      <c r="F139" s="1">
        <v>305623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11704</v>
      </c>
      <c r="M139" s="1">
        <f t="shared" si="7"/>
        <v>11704</v>
      </c>
      <c r="N139" s="1">
        <f t="shared" si="8"/>
        <v>0</v>
      </c>
    </row>
    <row r="140" spans="1:14" x14ac:dyDescent="0.25">
      <c r="A140" s="1" t="str">
        <v>BioLegend</v>
      </c>
      <c r="B140" s="1">
        <v>28710</v>
      </c>
      <c r="C140" s="1" t="str">
        <v>EED115898</v>
      </c>
      <c r="D140" s="2">
        <v>45807</v>
      </c>
      <c r="E140" s="2">
        <v>45818</v>
      </c>
      <c r="F140" s="1">
        <v>306742</v>
      </c>
      <c r="G140" s="1">
        <v>2</v>
      </c>
      <c r="H140" s="1">
        <v>2</v>
      </c>
      <c r="I140" s="1">
        <v>0</v>
      </c>
      <c r="J140" s="1" t="str">
        <v>Banglore</v>
      </c>
      <c r="K140" s="1">
        <v>0</v>
      </c>
      <c r="L140" s="1">
        <f t="shared" si="6"/>
        <v>57420</v>
      </c>
      <c r="M140" s="1">
        <f t="shared" si="7"/>
        <v>57420</v>
      </c>
      <c r="N140" s="1">
        <f t="shared" si="8"/>
        <v>0</v>
      </c>
    </row>
    <row r="141" spans="1:14" x14ac:dyDescent="0.25">
      <c r="A141" s="1" t="str">
        <v>BioLegend</v>
      </c>
      <c r="B141" s="1">
        <v>8808.7999999999993</v>
      </c>
      <c r="C141" s="1" t="str">
        <v>EED115898</v>
      </c>
      <c r="D141" s="2">
        <v>45807</v>
      </c>
      <c r="E141" s="2">
        <v>45818</v>
      </c>
      <c r="F141" s="1">
        <v>307627</v>
      </c>
      <c r="G141" s="1">
        <v>1</v>
      </c>
      <c r="H141" s="1">
        <v>1</v>
      </c>
      <c r="I141" s="1">
        <v>0</v>
      </c>
      <c r="J141" s="1" t="str">
        <v>Chandigarh</v>
      </c>
      <c r="K141" s="1">
        <v>0</v>
      </c>
      <c r="L141" s="1">
        <f t="shared" si="6"/>
        <v>8808.7999999999993</v>
      </c>
      <c r="M141" s="1">
        <f t="shared" si="7"/>
        <v>8808.7999999999993</v>
      </c>
      <c r="N141" s="1">
        <f t="shared" si="8"/>
        <v>0</v>
      </c>
    </row>
    <row r="142" spans="1:14" x14ac:dyDescent="0.25">
      <c r="A142" s="1" t="str">
        <v>BioLegend</v>
      </c>
      <c r="B142" s="1">
        <v>12689.599999999999</v>
      </c>
      <c r="C142" s="1" t="str">
        <v>EED115898</v>
      </c>
      <c r="D142" s="2">
        <v>45807</v>
      </c>
      <c r="E142" s="2">
        <v>45818</v>
      </c>
      <c r="F142" s="1">
        <v>308102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12689.599999999999</v>
      </c>
      <c r="M142" s="1">
        <f t="shared" si="7"/>
        <v>12689.599999999999</v>
      </c>
      <c r="N142" s="1">
        <f t="shared" si="8"/>
        <v>0</v>
      </c>
    </row>
    <row r="143" spans="1:14" x14ac:dyDescent="0.25">
      <c r="A143" s="1" t="str">
        <v>BioLegend</v>
      </c>
      <c r="B143" s="1">
        <v>15892.8</v>
      </c>
      <c r="C143" s="1" t="str">
        <v>EED115898</v>
      </c>
      <c r="D143" s="2">
        <v>45807</v>
      </c>
      <c r="E143" s="2">
        <v>45818</v>
      </c>
      <c r="F143" s="1">
        <v>308104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15892.8</v>
      </c>
      <c r="M143" s="1">
        <f t="shared" si="7"/>
        <v>15892.8</v>
      </c>
      <c r="N143" s="1">
        <f t="shared" si="8"/>
        <v>0</v>
      </c>
    </row>
    <row r="144" spans="1:14" x14ac:dyDescent="0.25">
      <c r="A144" s="1" t="str">
        <v>BioLegend</v>
      </c>
      <c r="B144" s="1">
        <v>8808.7999999999993</v>
      </c>
      <c r="C144" s="1" t="str">
        <v>EED115898</v>
      </c>
      <c r="D144" s="2">
        <v>45807</v>
      </c>
      <c r="E144" s="2">
        <v>45818</v>
      </c>
      <c r="F144" s="1">
        <v>310906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8808.7999999999993</v>
      </c>
      <c r="M144" s="1">
        <f t="shared" si="7"/>
        <v>8808.7999999999993</v>
      </c>
      <c r="N144" s="1">
        <f t="shared" si="8"/>
        <v>0</v>
      </c>
    </row>
    <row r="145" spans="1:14" x14ac:dyDescent="0.25">
      <c r="A145" s="1" t="str">
        <v>BioLegend</v>
      </c>
      <c r="B145" s="1">
        <v>10164</v>
      </c>
      <c r="C145" s="1" t="str">
        <v>EED115898</v>
      </c>
      <c r="D145" s="2">
        <v>45807</v>
      </c>
      <c r="E145" s="2">
        <v>45818</v>
      </c>
      <c r="F145" s="1">
        <v>315809</v>
      </c>
      <c r="G145" s="1">
        <v>1</v>
      </c>
      <c r="H145" s="1">
        <v>1</v>
      </c>
      <c r="I145" s="1">
        <v>0</v>
      </c>
      <c r="J145" s="1" t="str">
        <v>Gwalior, Mp</v>
      </c>
      <c r="K145" s="1">
        <v>0</v>
      </c>
      <c r="L145" s="1">
        <f t="shared" si="6"/>
        <v>10164</v>
      </c>
      <c r="M145" s="1">
        <f t="shared" si="7"/>
        <v>10164</v>
      </c>
      <c r="N145" s="1">
        <f t="shared" si="8"/>
        <v>0</v>
      </c>
    </row>
    <row r="146" spans="1:14" x14ac:dyDescent="0.25">
      <c r="A146" s="1" t="str">
        <v>BioLegend</v>
      </c>
      <c r="B146" s="1">
        <v>3146</v>
      </c>
      <c r="C146" s="1" t="str">
        <v>EED115898</v>
      </c>
      <c r="D146" s="2">
        <v>45807</v>
      </c>
      <c r="E146" s="2">
        <v>45818</v>
      </c>
      <c r="F146" s="1">
        <v>317302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3146</v>
      </c>
      <c r="M146" s="1">
        <f t="shared" si="7"/>
        <v>3146</v>
      </c>
      <c r="N146" s="1">
        <f t="shared" si="8"/>
        <v>0</v>
      </c>
    </row>
    <row r="147" spans="1:14" x14ac:dyDescent="0.25">
      <c r="A147" s="1" t="str">
        <v>BioLegend</v>
      </c>
      <c r="B147" s="1">
        <v>12381.599999999999</v>
      </c>
      <c r="C147" s="1" t="str">
        <v>EED115898</v>
      </c>
      <c r="D147" s="2">
        <v>45807</v>
      </c>
      <c r="E147" s="2">
        <v>45818</v>
      </c>
      <c r="F147" s="1">
        <v>317329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12381.599999999999</v>
      </c>
      <c r="M147" s="1">
        <f t="shared" si="7"/>
        <v>12381.599999999999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12997.599999999999</v>
      </c>
      <c r="C148" s="1" t="str">
        <v>EED115898</v>
      </c>
      <c r="D148" s="2">
        <v>45807</v>
      </c>
      <c r="E148" s="2">
        <v>45818</v>
      </c>
      <c r="F148" s="1">
        <v>318304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12997.599999999999</v>
      </c>
      <c r="M148" s="1">
        <f t="shared" si="7"/>
        <v>12997.599999999999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9424.7999999999993</v>
      </c>
      <c r="C149" s="1" t="str">
        <v>EED115898</v>
      </c>
      <c r="D149" s="2">
        <v>45807</v>
      </c>
      <c r="E149" s="2">
        <v>45818</v>
      </c>
      <c r="F149" s="1">
        <v>318317</v>
      </c>
      <c r="G149" s="1">
        <v>2</v>
      </c>
      <c r="H149" s="1">
        <v>2</v>
      </c>
      <c r="I149" s="1">
        <v>0</v>
      </c>
      <c r="J149" s="1" t="str">
        <v>Gujrat</v>
      </c>
      <c r="K149" s="1">
        <v>0</v>
      </c>
      <c r="L149" s="1">
        <f t="shared" si="6"/>
        <v>18849.599999999999</v>
      </c>
      <c r="M149" s="1">
        <f t="shared" si="7"/>
        <v>18849.599999999999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10533.6</v>
      </c>
      <c r="C150" s="1" t="str">
        <v>EED115898</v>
      </c>
      <c r="D150" s="2">
        <v>45807</v>
      </c>
      <c r="E150" s="2">
        <v>45818</v>
      </c>
      <c r="F150" s="1">
        <v>323204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10533.6</v>
      </c>
      <c r="M150" s="1">
        <f t="shared" si="7"/>
        <v>10533.6</v>
      </c>
      <c r="N150" s="1">
        <f t="shared" si="8"/>
        <v>0</v>
      </c>
    </row>
    <row r="151" spans="1:14" x14ac:dyDescent="0.25">
      <c r="A151" s="1" t="str">
        <v>BioLegend</v>
      </c>
      <c r="B151" s="1">
        <v>16508.8</v>
      </c>
      <c r="C151" s="1" t="str">
        <v>EED115898</v>
      </c>
      <c r="D151" s="2">
        <v>45807</v>
      </c>
      <c r="E151" s="2">
        <v>45818</v>
      </c>
      <c r="F151" s="1">
        <v>328610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16508.8</v>
      </c>
      <c r="M151" s="1">
        <f t="shared" si="7"/>
        <v>16508.8</v>
      </c>
      <c r="N151" s="1">
        <f t="shared" si="8"/>
        <v>0</v>
      </c>
    </row>
    <row r="152" spans="1:14" x14ac:dyDescent="0.25">
      <c r="A152" s="1" t="str">
        <v>BioLegend</v>
      </c>
      <c r="B152" s="1">
        <v>14106.400000000001</v>
      </c>
      <c r="C152" s="1" t="str">
        <v>EED115898</v>
      </c>
      <c r="D152" s="2">
        <v>45807</v>
      </c>
      <c r="E152" s="2">
        <v>45818</v>
      </c>
      <c r="F152" s="1">
        <v>329904</v>
      </c>
      <c r="G152" s="1">
        <v>1</v>
      </c>
      <c r="H152" s="1">
        <v>1</v>
      </c>
      <c r="I152" s="1">
        <v>0</v>
      </c>
      <c r="J152" s="1" t="str">
        <v>Chandigarh</v>
      </c>
      <c r="K152" s="1">
        <v>0</v>
      </c>
      <c r="L152" s="1">
        <f t="shared" si="6"/>
        <v>14106.400000000001</v>
      </c>
      <c r="M152" s="1">
        <f t="shared" si="7"/>
        <v>14106.400000000001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12566.400000000001</v>
      </c>
      <c r="C153" s="1" t="str">
        <v>EED115898</v>
      </c>
      <c r="D153" s="2">
        <v>45807</v>
      </c>
      <c r="E153" s="2">
        <v>45818</v>
      </c>
      <c r="F153" s="1">
        <v>329931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12566.400000000001</v>
      </c>
      <c r="M153" s="1">
        <f t="shared" si="7"/>
        <v>12566.400000000001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16508.8</v>
      </c>
      <c r="C154" s="1" t="str">
        <v>EED115898</v>
      </c>
      <c r="D154" s="2">
        <v>45807</v>
      </c>
      <c r="E154" s="2">
        <v>45818</v>
      </c>
      <c r="F154" s="1">
        <v>331210</v>
      </c>
      <c r="G154" s="1">
        <v>2</v>
      </c>
      <c r="H154" s="1">
        <v>2</v>
      </c>
      <c r="I154" s="1">
        <v>0</v>
      </c>
      <c r="J154" s="1" t="str">
        <v>Banglore</v>
      </c>
      <c r="K154" s="1">
        <v>0</v>
      </c>
      <c r="L154" s="1">
        <f t="shared" si="6"/>
        <v>33017.599999999999</v>
      </c>
      <c r="M154" s="1">
        <f t="shared" si="7"/>
        <v>33017.599999999999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22052.799999999999</v>
      </c>
      <c r="C155" s="1" t="str">
        <v>EED115898</v>
      </c>
      <c r="D155" s="2">
        <v>45807</v>
      </c>
      <c r="E155" s="2">
        <v>45818</v>
      </c>
      <c r="F155" s="1">
        <v>343616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22052.799999999999</v>
      </c>
      <c r="M155" s="1">
        <f t="shared" si="7"/>
        <v>22052.799999999999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3146</v>
      </c>
      <c r="C156" s="1" t="str">
        <v>EED115898</v>
      </c>
      <c r="D156" s="2">
        <v>45807</v>
      </c>
      <c r="E156" s="2">
        <v>45818</v>
      </c>
      <c r="F156" s="1">
        <v>344604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3146</v>
      </c>
      <c r="M156" s="1">
        <f t="shared" si="7"/>
        <v>3146</v>
      </c>
      <c r="N156" s="1">
        <f t="shared" si="8"/>
        <v>0</v>
      </c>
    </row>
    <row r="157" spans="1:14" x14ac:dyDescent="0.25">
      <c r="A157" s="1" t="str">
        <v>BioLegend</v>
      </c>
      <c r="B157" s="1">
        <v>18048.8</v>
      </c>
      <c r="C157" s="1" t="str">
        <v>EED115898</v>
      </c>
      <c r="D157" s="2">
        <v>45807</v>
      </c>
      <c r="E157" s="2">
        <v>45818</v>
      </c>
      <c r="F157" s="1">
        <v>348006</v>
      </c>
      <c r="G157" s="1">
        <v>1</v>
      </c>
      <c r="H157" s="1">
        <v>1</v>
      </c>
      <c r="I157" s="1">
        <v>0</v>
      </c>
      <c r="J157" s="1" t="str">
        <v>Lucknow</v>
      </c>
      <c r="K157" s="1">
        <v>0</v>
      </c>
      <c r="L157" s="1">
        <f t="shared" si="6"/>
        <v>18048.8</v>
      </c>
      <c r="M157" s="1">
        <f t="shared" si="7"/>
        <v>18048.8</v>
      </c>
      <c r="N157" s="1">
        <f t="shared" si="8"/>
        <v>0</v>
      </c>
    </row>
    <row r="158" spans="1:14" x14ac:dyDescent="0.25">
      <c r="A158" s="1" t="str">
        <v>BioLegend</v>
      </c>
      <c r="B158" s="1">
        <v>6591.2000000000007</v>
      </c>
      <c r="C158" s="1" t="str">
        <v>EED115898</v>
      </c>
      <c r="D158" s="2">
        <v>45807</v>
      </c>
      <c r="E158" s="2">
        <v>45818</v>
      </c>
      <c r="F158" s="1">
        <v>349509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6591.2000000000007</v>
      </c>
      <c r="M158" s="1">
        <f t="shared" si="7"/>
        <v>6591.2000000000007</v>
      </c>
      <c r="N158" s="1">
        <f t="shared" si="8"/>
        <v>0</v>
      </c>
    </row>
    <row r="159" spans="1:14" x14ac:dyDescent="0.25">
      <c r="A159" s="1" t="str">
        <v>BioLegend</v>
      </c>
      <c r="B159" s="1">
        <v>8408.4</v>
      </c>
      <c r="C159" s="1" t="str">
        <v>EED115898</v>
      </c>
      <c r="D159" s="2">
        <v>45807</v>
      </c>
      <c r="E159" s="2">
        <v>45818</v>
      </c>
      <c r="F159" s="1">
        <v>351323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8408.4</v>
      </c>
      <c r="M159" s="1">
        <f t="shared" si="7"/>
        <v>8408.4</v>
      </c>
      <c r="N159" s="1">
        <f t="shared" si="8"/>
        <v>0</v>
      </c>
    </row>
    <row r="160" spans="1:14" x14ac:dyDescent="0.25">
      <c r="A160" s="1" t="str">
        <v>BioLegend</v>
      </c>
      <c r="B160" s="1">
        <v>21375.200000000001</v>
      </c>
      <c r="C160" s="1" t="str">
        <v>EED115898</v>
      </c>
      <c r="D160" s="2">
        <v>45807</v>
      </c>
      <c r="E160" s="2">
        <v>45818</v>
      </c>
      <c r="F160" s="1">
        <v>352908</v>
      </c>
      <c r="G160" s="1">
        <v>1</v>
      </c>
      <c r="H160" s="1">
        <v>1</v>
      </c>
      <c r="I160" s="1">
        <v>0</v>
      </c>
      <c r="J160" s="1" t="str">
        <v>Lucknow</v>
      </c>
      <c r="K160" s="1">
        <v>0</v>
      </c>
      <c r="L160" s="1">
        <f t="shared" si="6"/>
        <v>21375.200000000001</v>
      </c>
      <c r="M160" s="1">
        <f t="shared" si="7"/>
        <v>21375.200000000001</v>
      </c>
      <c r="N160" s="1">
        <f t="shared" si="8"/>
        <v>0</v>
      </c>
    </row>
    <row r="161" spans="1:14" x14ac:dyDescent="0.25">
      <c r="A161" s="1" t="str">
        <v>BioLegend</v>
      </c>
      <c r="B161" s="1">
        <v>29436</v>
      </c>
      <c r="C161" s="1" t="str">
        <v>EED115898</v>
      </c>
      <c r="D161" s="2">
        <v>45807</v>
      </c>
      <c r="E161" s="2">
        <v>45818</v>
      </c>
      <c r="F161" s="1">
        <v>353224</v>
      </c>
      <c r="G161" s="1">
        <v>1</v>
      </c>
      <c r="H161" s="1">
        <v>1</v>
      </c>
      <c r="I161" s="1">
        <v>0</v>
      </c>
      <c r="J161" s="1" t="str">
        <v>Chandigarh</v>
      </c>
      <c r="K161" s="1">
        <v>0</v>
      </c>
      <c r="L161" s="1">
        <f t="shared" si="6"/>
        <v>29436</v>
      </c>
      <c r="M161" s="1">
        <f t="shared" si="7"/>
        <v>29436</v>
      </c>
      <c r="N161" s="1">
        <f t="shared" si="8"/>
        <v>0</v>
      </c>
    </row>
    <row r="162" spans="1:14" x14ac:dyDescent="0.25">
      <c r="A162" s="1" t="str">
        <v>BioLegend</v>
      </c>
      <c r="B162" s="1">
        <v>14907.2</v>
      </c>
      <c r="C162" s="1" t="str">
        <v>EED115898</v>
      </c>
      <c r="D162" s="2">
        <v>45807</v>
      </c>
      <c r="E162" s="2">
        <v>45818</v>
      </c>
      <c r="F162" s="1">
        <v>353227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14907.2</v>
      </c>
      <c r="M162" s="1">
        <f t="shared" si="7"/>
        <v>14907.2</v>
      </c>
      <c r="N162" s="1">
        <f t="shared" si="8"/>
        <v>0</v>
      </c>
    </row>
    <row r="163" spans="1:14" x14ac:dyDescent="0.25">
      <c r="A163" s="1" t="str">
        <v>BioLegend</v>
      </c>
      <c r="B163" s="1">
        <v>15276.8</v>
      </c>
      <c r="C163" s="1" t="str">
        <v>EED115898</v>
      </c>
      <c r="D163" s="2">
        <v>45807</v>
      </c>
      <c r="E163" s="2">
        <v>45818</v>
      </c>
      <c r="F163" s="1">
        <v>353419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15276.8</v>
      </c>
      <c r="M163" s="1">
        <f t="shared" si="7"/>
        <v>15276.8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353719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8122.4</v>
      </c>
      <c r="C165" s="1" t="str">
        <v>EED115898</v>
      </c>
      <c r="D165" s="2">
        <v>45807</v>
      </c>
      <c r="E165" s="2">
        <v>45818</v>
      </c>
      <c r="F165" s="1">
        <v>356907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8122.4</v>
      </c>
      <c r="M165" s="1">
        <f t="shared" si="7"/>
        <v>8122.4</v>
      </c>
      <c r="N165" s="1">
        <f t="shared" si="8"/>
        <v>0</v>
      </c>
    </row>
    <row r="166" spans="1:14" x14ac:dyDescent="0.25">
      <c r="A166" s="1" t="str">
        <v>BioLegend</v>
      </c>
      <c r="B166" s="1">
        <v>9094.7999999999993</v>
      </c>
      <c r="C166" s="1" t="str">
        <v>EED115898</v>
      </c>
      <c r="D166" s="2">
        <v>45807</v>
      </c>
      <c r="E166" s="2">
        <v>45818</v>
      </c>
      <c r="F166" s="1">
        <v>356927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9094.7999999999993</v>
      </c>
      <c r="M166" s="1">
        <f t="shared" si="7"/>
        <v>9094.7999999999993</v>
      </c>
      <c r="N166" s="1">
        <f t="shared" si="8"/>
        <v>0</v>
      </c>
    </row>
    <row r="167" spans="1:14" x14ac:dyDescent="0.25">
      <c r="A167" s="1" t="str">
        <v>BioLegend</v>
      </c>
      <c r="B167" s="1">
        <v>23716</v>
      </c>
      <c r="C167" s="1" t="str">
        <v>EED115898</v>
      </c>
      <c r="D167" s="2">
        <v>45807</v>
      </c>
      <c r="E167" s="2">
        <v>45818</v>
      </c>
      <c r="F167" s="1">
        <v>357506</v>
      </c>
      <c r="G167" s="1">
        <v>2</v>
      </c>
      <c r="H167" s="1">
        <v>2</v>
      </c>
      <c r="I167" s="1">
        <v>0</v>
      </c>
      <c r="J167" s="1" t="str">
        <v>Gujrat</v>
      </c>
      <c r="K167" s="1">
        <v>0</v>
      </c>
      <c r="L167" s="1">
        <f t="shared" si="6"/>
        <v>47432</v>
      </c>
      <c r="M167" s="1">
        <f t="shared" si="7"/>
        <v>47432</v>
      </c>
      <c r="N167" s="1">
        <f t="shared" si="8"/>
        <v>0</v>
      </c>
    </row>
    <row r="168" spans="1:14" x14ac:dyDescent="0.25">
      <c r="A168" s="1" t="str">
        <v>BioLegend</v>
      </c>
      <c r="B168" s="1">
        <v>6899.2000000000007</v>
      </c>
      <c r="C168" s="1" t="str">
        <v>EED115898</v>
      </c>
      <c r="D168" s="2">
        <v>45807</v>
      </c>
      <c r="E168" s="2">
        <v>45818</v>
      </c>
      <c r="F168" s="1">
        <v>363402</v>
      </c>
      <c r="G168" s="1">
        <v>1</v>
      </c>
      <c r="H168" s="1">
        <v>1</v>
      </c>
      <c r="I168" s="1">
        <v>0</v>
      </c>
      <c r="J168" s="1" t="str">
        <v>Lucknow</v>
      </c>
      <c r="K168" s="1">
        <v>0</v>
      </c>
      <c r="L168" s="1">
        <f t="shared" si="6"/>
        <v>6899.2000000000007</v>
      </c>
      <c r="M168" s="1">
        <f t="shared" si="7"/>
        <v>6899.2000000000007</v>
      </c>
      <c r="N168" s="1">
        <f t="shared" si="8"/>
        <v>0</v>
      </c>
    </row>
    <row r="169" spans="1:14" x14ac:dyDescent="0.25">
      <c r="A169" s="1" t="str">
        <v>BioLegend</v>
      </c>
      <c r="B169" s="1">
        <v>22792</v>
      </c>
      <c r="C169" s="1" t="str">
        <v>EED115898</v>
      </c>
      <c r="D169" s="2">
        <v>45807</v>
      </c>
      <c r="E169" s="2">
        <v>45818</v>
      </c>
      <c r="F169" s="1">
        <v>372214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22792</v>
      </c>
      <c r="M169" s="1">
        <f t="shared" si="7"/>
        <v>22792</v>
      </c>
      <c r="N169" s="1">
        <f t="shared" si="8"/>
        <v>0</v>
      </c>
    </row>
    <row r="170" spans="1:14" x14ac:dyDescent="0.25">
      <c r="A170" s="1" t="str">
        <v>BioLegend</v>
      </c>
      <c r="B170" s="1">
        <v>26426.400000000001</v>
      </c>
      <c r="C170" s="1" t="str">
        <v>EED115898</v>
      </c>
      <c r="D170" s="2">
        <v>45807</v>
      </c>
      <c r="E170" s="2">
        <v>45818</v>
      </c>
      <c r="F170" s="1">
        <v>372714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26426.400000000001</v>
      </c>
      <c r="M170" s="1">
        <f t="shared" si="7"/>
        <v>26426.400000000001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8008</v>
      </c>
      <c r="C171" s="1" t="str">
        <v>EED115898</v>
      </c>
      <c r="D171" s="2">
        <v>45807</v>
      </c>
      <c r="E171" s="2">
        <v>45818</v>
      </c>
      <c r="F171" s="1">
        <v>388604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8008</v>
      </c>
      <c r="M171" s="1">
        <f t="shared" si="7"/>
        <v>8008</v>
      </c>
      <c r="N171" s="1">
        <f t="shared" si="8"/>
        <v>0</v>
      </c>
    </row>
    <row r="172" spans="1:14" x14ac:dyDescent="0.25">
      <c r="A172" s="1" t="str">
        <v>BioLegend</v>
      </c>
      <c r="B172" s="1">
        <v>35050.400000000001</v>
      </c>
      <c r="C172" s="1" t="str">
        <v>EED115898</v>
      </c>
      <c r="D172" s="2">
        <v>45807</v>
      </c>
      <c r="E172" s="2">
        <v>45818</v>
      </c>
      <c r="F172" s="1">
        <v>391501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35050.400000000001</v>
      </c>
      <c r="M172" s="1">
        <f t="shared" si="7"/>
        <v>35050.400000000001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28710</v>
      </c>
      <c r="C173" s="1" t="str">
        <v>EED115898</v>
      </c>
      <c r="D173" s="2">
        <v>45807</v>
      </c>
      <c r="E173" s="2">
        <v>45818</v>
      </c>
      <c r="F173" s="1">
        <v>396434</v>
      </c>
      <c r="G173" s="1">
        <v>1</v>
      </c>
      <c r="H173" s="1">
        <v>1</v>
      </c>
      <c r="I173" s="1">
        <v>0</v>
      </c>
      <c r="J173" s="1" t="str">
        <v>Faridabad</v>
      </c>
      <c r="K173" s="1">
        <v>0</v>
      </c>
      <c r="L173" s="1">
        <f t="shared" si="6"/>
        <v>28710</v>
      </c>
      <c r="M173" s="1">
        <f t="shared" si="7"/>
        <v>28710</v>
      </c>
      <c r="N173" s="1">
        <f t="shared" si="8"/>
        <v>0</v>
      </c>
    </row>
    <row r="174" spans="1:14" x14ac:dyDescent="0.25">
      <c r="A174" s="1" t="str">
        <v>BioLegend</v>
      </c>
      <c r="B174" s="1">
        <v>6591.2000000000007</v>
      </c>
      <c r="C174" s="1" t="str">
        <v>EED115898</v>
      </c>
      <c r="D174" s="2">
        <v>45807</v>
      </c>
      <c r="E174" s="2">
        <v>45818</v>
      </c>
      <c r="F174" s="1">
        <v>400110</v>
      </c>
      <c r="G174" s="1">
        <v>2</v>
      </c>
      <c r="H174" s="1">
        <v>2</v>
      </c>
      <c r="I174" s="1">
        <v>0</v>
      </c>
      <c r="J174" s="1" t="str">
        <v>Lucknow</v>
      </c>
      <c r="K174" s="1">
        <v>0</v>
      </c>
      <c r="L174" s="1">
        <f t="shared" si="6"/>
        <v>13182.400000000001</v>
      </c>
      <c r="M174" s="1">
        <f t="shared" si="7"/>
        <v>13182.400000000001</v>
      </c>
      <c r="N174" s="1">
        <f t="shared" si="8"/>
        <v>0</v>
      </c>
    </row>
    <row r="175" spans="1:14" x14ac:dyDescent="0.25">
      <c r="A175" s="1" t="str">
        <v>BioLegend</v>
      </c>
      <c r="B175" s="1">
        <v>11783.2</v>
      </c>
      <c r="C175" s="1" t="str">
        <v>EED115898</v>
      </c>
      <c r="D175" s="2">
        <v>45807</v>
      </c>
      <c r="E175" s="2">
        <v>45818</v>
      </c>
      <c r="F175" s="1">
        <v>420302</v>
      </c>
      <c r="G175" s="1">
        <v>1</v>
      </c>
      <c r="H175" s="1">
        <v>1</v>
      </c>
      <c r="I175" s="1">
        <v>0</v>
      </c>
      <c r="J175" s="1" t="str">
        <v>Delhi</v>
      </c>
      <c r="K175" s="1">
        <v>0</v>
      </c>
      <c r="L175" s="1">
        <f t="shared" si="6"/>
        <v>11783.2</v>
      </c>
      <c r="M175" s="1">
        <f t="shared" si="7"/>
        <v>11783.2</v>
      </c>
      <c r="N175" s="1">
        <f t="shared" si="8"/>
        <v>0</v>
      </c>
    </row>
    <row r="176" spans="1:14" x14ac:dyDescent="0.25">
      <c r="A176" s="1" t="str">
        <v>BioLegend</v>
      </c>
      <c r="B176" s="1">
        <v>1848</v>
      </c>
      <c r="C176" s="1" t="str">
        <v>EED115898</v>
      </c>
      <c r="D176" s="2">
        <v>45807</v>
      </c>
      <c r="E176" s="2">
        <v>45818</v>
      </c>
      <c r="F176" s="1">
        <v>420403</v>
      </c>
      <c r="G176" s="1">
        <v>1</v>
      </c>
      <c r="H176" s="1">
        <v>1</v>
      </c>
      <c r="I176" s="1">
        <v>0</v>
      </c>
      <c r="J176" s="1" t="str">
        <v>Dehradoon</v>
      </c>
      <c r="K176" s="1">
        <v>0</v>
      </c>
      <c r="L176" s="1">
        <f t="shared" si="6"/>
        <v>1848</v>
      </c>
      <c r="M176" s="1">
        <f t="shared" si="7"/>
        <v>1848</v>
      </c>
      <c r="N176" s="1">
        <f t="shared" si="8"/>
        <v>0</v>
      </c>
    </row>
    <row r="177" spans="1:14" x14ac:dyDescent="0.25">
      <c r="A177" s="1" t="str">
        <v>BioLegend</v>
      </c>
      <c r="B177" s="1">
        <v>4004</v>
      </c>
      <c r="C177" s="1" t="str">
        <v>EED115898</v>
      </c>
      <c r="D177" s="2">
        <v>45807</v>
      </c>
      <c r="E177" s="2">
        <v>45818</v>
      </c>
      <c r="F177" s="1">
        <v>420601</v>
      </c>
      <c r="G177" s="1">
        <v>2</v>
      </c>
      <c r="H177" s="1">
        <v>2</v>
      </c>
      <c r="I177" s="1">
        <v>0</v>
      </c>
      <c r="J177" s="1" t="str">
        <v>Pune</v>
      </c>
      <c r="K177" s="1">
        <v>0</v>
      </c>
      <c r="L177" s="1">
        <f t="shared" si="6"/>
        <v>8008</v>
      </c>
      <c r="M177" s="1">
        <f t="shared" si="7"/>
        <v>8008</v>
      </c>
      <c r="N177" s="1">
        <f t="shared" si="8"/>
        <v>0</v>
      </c>
    </row>
    <row r="178" spans="1:14" x14ac:dyDescent="0.25">
      <c r="A178" s="1" t="str">
        <v>BioLegend</v>
      </c>
      <c r="B178" s="1">
        <v>3374.8</v>
      </c>
      <c r="C178" s="1" t="str">
        <v>EED115898</v>
      </c>
      <c r="D178" s="2">
        <v>45807</v>
      </c>
      <c r="E178" s="2">
        <v>45818</v>
      </c>
      <c r="F178" s="1">
        <v>420801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6749.6</v>
      </c>
      <c r="M178" s="1">
        <f t="shared" si="7"/>
        <v>6749.6</v>
      </c>
      <c r="N178" s="1">
        <f t="shared" si="8"/>
        <v>0</v>
      </c>
    </row>
    <row r="179" spans="1:14" x14ac:dyDescent="0.25">
      <c r="A179" s="1" t="str">
        <v>BioLegend</v>
      </c>
      <c r="B179" s="1">
        <v>5376.8</v>
      </c>
      <c r="C179" s="1" t="str">
        <v>EED115898</v>
      </c>
      <c r="D179" s="2">
        <v>45807</v>
      </c>
      <c r="E179" s="2">
        <v>45818</v>
      </c>
      <c r="F179" s="1">
        <v>421002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10753.6</v>
      </c>
      <c r="M179" s="1">
        <f t="shared" si="7"/>
        <v>10753.6</v>
      </c>
      <c r="N179" s="1">
        <f t="shared" si="8"/>
        <v>0</v>
      </c>
    </row>
    <row r="180" spans="1:14" x14ac:dyDescent="0.25">
      <c r="A180" s="1" t="str">
        <v>BioLegend</v>
      </c>
      <c r="B180" s="1">
        <v>6221.6</v>
      </c>
      <c r="C180" s="1" t="str">
        <v>EED115898</v>
      </c>
      <c r="D180" s="2">
        <v>45807</v>
      </c>
      <c r="E180" s="2">
        <v>45818</v>
      </c>
      <c r="F180" s="1">
        <v>422301</v>
      </c>
      <c r="G180" s="1">
        <v>1</v>
      </c>
      <c r="H180" s="1">
        <v>1</v>
      </c>
      <c r="I180" s="1">
        <v>0</v>
      </c>
      <c r="J180" s="1" t="str">
        <v>Chandigarh</v>
      </c>
      <c r="K180" s="1">
        <v>0</v>
      </c>
      <c r="L180" s="1">
        <f t="shared" si="6"/>
        <v>6221.6</v>
      </c>
      <c r="M180" s="1">
        <f t="shared" si="7"/>
        <v>6221.6</v>
      </c>
      <c r="N180" s="1">
        <f t="shared" si="8"/>
        <v>0</v>
      </c>
    </row>
    <row r="181" spans="1:14" x14ac:dyDescent="0.25">
      <c r="A181" s="1" t="str">
        <v>BioLegend</v>
      </c>
      <c r="B181" s="1">
        <v>8685.6</v>
      </c>
      <c r="C181" s="1" t="str">
        <v>EED115898</v>
      </c>
      <c r="D181" s="2">
        <v>45807</v>
      </c>
      <c r="E181" s="2">
        <v>45818</v>
      </c>
      <c r="F181" s="1">
        <v>422401</v>
      </c>
      <c r="G181" s="1">
        <v>1</v>
      </c>
      <c r="H181" s="1">
        <v>1</v>
      </c>
      <c r="I181" s="1">
        <v>0</v>
      </c>
      <c r="J181" s="1" t="str">
        <v>Delhi</v>
      </c>
      <c r="K181" s="1">
        <v>0</v>
      </c>
      <c r="L181" s="1">
        <f t="shared" si="6"/>
        <v>8685.6</v>
      </c>
      <c r="M181" s="1">
        <f t="shared" si="7"/>
        <v>8685.6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423102</v>
      </c>
      <c r="G182" s="1">
        <v>1</v>
      </c>
      <c r="H182" s="1">
        <v>1</v>
      </c>
      <c r="I182" s="1">
        <v>0</v>
      </c>
      <c r="J182" s="1" t="str">
        <v>Faridabad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423106</v>
      </c>
      <c r="G183" s="1">
        <v>1</v>
      </c>
      <c r="H183" s="1">
        <v>1</v>
      </c>
      <c r="I183" s="1">
        <v>0</v>
      </c>
      <c r="J183" s="1" t="str">
        <v>Ropar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9438</v>
      </c>
      <c r="C184" s="1" t="str">
        <v>EED115898</v>
      </c>
      <c r="D184" s="2">
        <v>45807</v>
      </c>
      <c r="E184" s="2">
        <v>45818</v>
      </c>
      <c r="F184" s="1">
        <v>424401</v>
      </c>
      <c r="G184" s="1">
        <v>1</v>
      </c>
      <c r="H184" s="1">
        <v>1</v>
      </c>
      <c r="I184" s="1">
        <v>0</v>
      </c>
      <c r="J184" s="1" t="str">
        <v>Delhi</v>
      </c>
      <c r="K184" s="1">
        <v>0</v>
      </c>
      <c r="L184" s="1">
        <f t="shared" si="6"/>
        <v>9438</v>
      </c>
      <c r="M184" s="1">
        <f t="shared" si="7"/>
        <v>9438</v>
      </c>
      <c r="N184" s="1">
        <f t="shared" si="8"/>
        <v>0</v>
      </c>
    </row>
    <row r="185" spans="1:14" x14ac:dyDescent="0.25">
      <c r="A185" s="1" t="str">
        <v>BioLegend</v>
      </c>
      <c r="B185" s="1">
        <v>5482.4</v>
      </c>
      <c r="C185" s="1" t="str">
        <v>EED115898</v>
      </c>
      <c r="D185" s="2">
        <v>45807</v>
      </c>
      <c r="E185" s="2">
        <v>45818</v>
      </c>
      <c r="F185" s="1">
        <v>425003</v>
      </c>
      <c r="G185" s="1">
        <v>1</v>
      </c>
      <c r="H185" s="1">
        <v>1</v>
      </c>
      <c r="I185" s="1">
        <v>0</v>
      </c>
      <c r="J185" s="1" t="str">
        <v>Hyderabad</v>
      </c>
      <c r="K185" s="1">
        <v>0</v>
      </c>
      <c r="L185" s="1">
        <f t="shared" si="6"/>
        <v>5482.4</v>
      </c>
      <c r="M185" s="1">
        <f t="shared" si="7"/>
        <v>5482.4</v>
      </c>
      <c r="N185" s="1">
        <f t="shared" si="8"/>
        <v>0</v>
      </c>
    </row>
    <row r="186" spans="1:14" x14ac:dyDescent="0.25">
      <c r="A186" s="1" t="str">
        <v>BioLegend</v>
      </c>
      <c r="B186" s="1">
        <v>36097.599999999999</v>
      </c>
      <c r="C186" s="1" t="str">
        <v>EED115898</v>
      </c>
      <c r="D186" s="2">
        <v>45807</v>
      </c>
      <c r="E186" s="2">
        <v>45818</v>
      </c>
      <c r="F186" s="1">
        <v>430515</v>
      </c>
      <c r="G186" s="1">
        <v>1</v>
      </c>
      <c r="H186" s="1">
        <v>1</v>
      </c>
      <c r="I186" s="1">
        <v>0</v>
      </c>
      <c r="J186" s="1" t="str">
        <v>Lucknow</v>
      </c>
      <c r="K186" s="1">
        <v>0</v>
      </c>
      <c r="L186" s="1">
        <f t="shared" si="6"/>
        <v>36097.599999999999</v>
      </c>
      <c r="M186" s="1">
        <f t="shared" si="7"/>
        <v>36097.599999999999</v>
      </c>
      <c r="N186" s="1">
        <f t="shared" si="8"/>
        <v>0</v>
      </c>
    </row>
    <row r="187" spans="1:14" x14ac:dyDescent="0.25">
      <c r="A187" s="1" t="str">
        <v>BioLegend</v>
      </c>
      <c r="B187" s="1">
        <v>16324</v>
      </c>
      <c r="C187" s="1" t="str">
        <v>EED115898</v>
      </c>
      <c r="D187" s="2">
        <v>45807</v>
      </c>
      <c r="E187" s="2">
        <v>45818</v>
      </c>
      <c r="F187" s="1">
        <v>503818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16324</v>
      </c>
      <c r="M187" s="1">
        <f t="shared" si="7"/>
        <v>16324</v>
      </c>
      <c r="N187" s="1">
        <f t="shared" si="8"/>
        <v>0</v>
      </c>
    </row>
    <row r="188" spans="1:14" x14ac:dyDescent="0.25">
      <c r="A188" s="1" t="str">
        <v>BioLegend</v>
      </c>
      <c r="B188" s="1">
        <v>15584.8</v>
      </c>
      <c r="C188" s="1" t="str">
        <v>EED115898</v>
      </c>
      <c r="D188" s="2">
        <v>45807</v>
      </c>
      <c r="E188" s="2">
        <v>45818</v>
      </c>
      <c r="F188" s="1">
        <v>504104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15584.8</v>
      </c>
      <c r="M188" s="1">
        <f t="shared" si="7"/>
        <v>15584.8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504118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504124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18150</v>
      </c>
      <c r="C191" s="1" t="str">
        <v>EED115898</v>
      </c>
      <c r="D191" s="2">
        <v>45807</v>
      </c>
      <c r="E191" s="2">
        <v>45818</v>
      </c>
      <c r="F191" s="1">
        <v>505039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18150</v>
      </c>
      <c r="M191" s="1">
        <f t="shared" si="7"/>
        <v>18150</v>
      </c>
      <c r="N191" s="1">
        <f t="shared" si="8"/>
        <v>0</v>
      </c>
    </row>
    <row r="192" spans="1:14" x14ac:dyDescent="0.25">
      <c r="A192" s="1" t="str">
        <v>BioLegend</v>
      </c>
      <c r="B192" s="1">
        <v>6776</v>
      </c>
      <c r="C192" s="1" t="str">
        <v>EED115898</v>
      </c>
      <c r="D192" s="2">
        <v>45807</v>
      </c>
      <c r="E192" s="2">
        <v>45818</v>
      </c>
      <c r="F192" s="1">
        <v>505808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6776</v>
      </c>
      <c r="M192" s="1">
        <f t="shared" si="7"/>
        <v>6776</v>
      </c>
      <c r="N192" s="1">
        <f t="shared" si="8"/>
        <v>0</v>
      </c>
    </row>
    <row r="193" spans="1:14" x14ac:dyDescent="0.25">
      <c r="A193" s="1" t="str">
        <v>BioLegend</v>
      </c>
      <c r="B193" s="1">
        <v>8131.2000000000007</v>
      </c>
      <c r="C193" s="1" t="str">
        <v>EED115898</v>
      </c>
      <c r="D193" s="2">
        <v>45807</v>
      </c>
      <c r="E193" s="2">
        <v>45818</v>
      </c>
      <c r="F193" s="1">
        <v>505810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8131.2000000000007</v>
      </c>
      <c r="M193" s="1">
        <f t="shared" si="7"/>
        <v>8131.2000000000007</v>
      </c>
      <c r="N193" s="1">
        <f t="shared" si="8"/>
        <v>0</v>
      </c>
    </row>
    <row r="194" spans="1:14" x14ac:dyDescent="0.25">
      <c r="A194" s="1" t="str">
        <v>BioLegend</v>
      </c>
      <c r="B194" s="1">
        <v>17094</v>
      </c>
      <c r="C194" s="1" t="str">
        <v>EED115898</v>
      </c>
      <c r="D194" s="2">
        <v>45807</v>
      </c>
      <c r="E194" s="2">
        <v>45818</v>
      </c>
      <c r="F194" s="1">
        <v>505842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17094</v>
      </c>
      <c r="M194" s="1">
        <f t="shared" si="7"/>
        <v>17094</v>
      </c>
      <c r="N194" s="1">
        <f t="shared" si="8"/>
        <v>0</v>
      </c>
    </row>
    <row r="195" spans="1:14" x14ac:dyDescent="0.25">
      <c r="A195" s="1" t="str">
        <v>BioLegend</v>
      </c>
      <c r="B195" s="1">
        <v>19527.2</v>
      </c>
      <c r="C195" s="1" t="str">
        <v>EED115898</v>
      </c>
      <c r="D195" s="2">
        <v>45807</v>
      </c>
      <c r="E195" s="2">
        <v>45818</v>
      </c>
      <c r="F195" s="1">
        <v>506324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19527.2</v>
      </c>
      <c r="M195" s="1">
        <f t="shared" ref="M195:M258" si="10">H195*B195</f>
        <v>19527.2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17248</v>
      </c>
      <c r="C196" s="1" t="str">
        <v>EED115898</v>
      </c>
      <c r="D196" s="2">
        <v>45807</v>
      </c>
      <c r="E196" s="2">
        <v>45818</v>
      </c>
      <c r="F196" s="1">
        <v>506904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17248</v>
      </c>
      <c r="M196" s="1">
        <f t="shared" si="10"/>
        <v>17248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506922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514104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552906</v>
      </c>
      <c r="G199" s="1">
        <v>1</v>
      </c>
      <c r="H199" s="1">
        <v>1</v>
      </c>
      <c r="I199" s="1">
        <v>0</v>
      </c>
      <c r="J199" s="1" t="str">
        <v>Lucknow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15584.8</v>
      </c>
      <c r="C200" s="1" t="str">
        <v>EED115898</v>
      </c>
      <c r="D200" s="2">
        <v>45807</v>
      </c>
      <c r="E200" s="2">
        <v>45818</v>
      </c>
      <c r="F200" s="1">
        <v>570804</v>
      </c>
      <c r="G200" s="1">
        <v>14</v>
      </c>
      <c r="H200" s="1">
        <v>14</v>
      </c>
      <c r="I200" s="1">
        <v>0</v>
      </c>
      <c r="J200" s="1" t="str">
        <v>Lucknow</v>
      </c>
      <c r="K200" s="1">
        <v>0</v>
      </c>
      <c r="L200" s="1">
        <f t="shared" si="9"/>
        <v>218187.19999999998</v>
      </c>
      <c r="M200" s="1">
        <f t="shared" si="10"/>
        <v>218187.19999999998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574306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21375.200000000001</v>
      </c>
      <c r="C202" s="1" t="str">
        <v>EED115898</v>
      </c>
      <c r="D202" s="2">
        <v>45807</v>
      </c>
      <c r="E202" s="2">
        <v>45818</v>
      </c>
      <c r="F202" s="1">
        <v>575804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21375.200000000001</v>
      </c>
      <c r="M202" s="1">
        <f t="shared" si="10"/>
        <v>21375.200000000001</v>
      </c>
      <c r="N202" s="1">
        <f t="shared" si="11"/>
        <v>0</v>
      </c>
    </row>
    <row r="203" spans="1:14" x14ac:dyDescent="0.25">
      <c r="A203" s="1" t="str">
        <v>BioLegend</v>
      </c>
      <c r="B203" s="1">
        <v>46939.199999999997</v>
      </c>
      <c r="C203" s="1" t="str">
        <v>EED115898</v>
      </c>
      <c r="D203" s="2">
        <v>45807</v>
      </c>
      <c r="E203" s="2">
        <v>45818</v>
      </c>
      <c r="F203" s="1">
        <v>576306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46939.199999999997</v>
      </c>
      <c r="M203" s="1">
        <f t="shared" si="10"/>
        <v>46939.199999999997</v>
      </c>
      <c r="N203" s="1">
        <f t="shared" si="11"/>
        <v>0</v>
      </c>
    </row>
    <row r="204" spans="1:14" x14ac:dyDescent="0.25">
      <c r="A204" s="1" t="str">
        <v>BioLegend</v>
      </c>
      <c r="B204" s="1">
        <v>9548</v>
      </c>
      <c r="C204" s="1" t="str">
        <v>EED115898</v>
      </c>
      <c r="D204" s="2">
        <v>45807</v>
      </c>
      <c r="E204" s="2">
        <v>45818</v>
      </c>
      <c r="F204" s="1">
        <v>609551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9548</v>
      </c>
      <c r="M204" s="1">
        <f t="shared" si="10"/>
        <v>9548</v>
      </c>
      <c r="N204" s="1">
        <f t="shared" si="11"/>
        <v>0</v>
      </c>
    </row>
    <row r="205" spans="1:14" x14ac:dyDescent="0.25">
      <c r="A205" s="1" t="str">
        <v>BioLegend</v>
      </c>
      <c r="B205" s="1">
        <v>15584.8</v>
      </c>
      <c r="C205" s="1" t="str">
        <v>EED115898</v>
      </c>
      <c r="D205" s="2">
        <v>45807</v>
      </c>
      <c r="E205" s="2">
        <v>45818</v>
      </c>
      <c r="F205" s="1">
        <v>640914</v>
      </c>
      <c r="G205" s="1">
        <v>2</v>
      </c>
      <c r="H205" s="1">
        <v>2</v>
      </c>
      <c r="I205" s="1">
        <v>0</v>
      </c>
      <c r="J205" s="1" t="str">
        <v>Lucknow</v>
      </c>
      <c r="K205" s="1">
        <v>0</v>
      </c>
      <c r="L205" s="1">
        <f t="shared" si="9"/>
        <v>31169.599999999999</v>
      </c>
      <c r="M205" s="1">
        <f t="shared" si="10"/>
        <v>31169.599999999999</v>
      </c>
      <c r="N205" s="1">
        <f t="shared" si="11"/>
        <v>0</v>
      </c>
    </row>
    <row r="206" spans="1:14" x14ac:dyDescent="0.25">
      <c r="A206" s="1" t="str">
        <v>BioLegend</v>
      </c>
      <c r="B206" s="1">
        <v>43428</v>
      </c>
      <c r="C206" s="1" t="str">
        <v>EED115898</v>
      </c>
      <c r="D206" s="2">
        <v>45807</v>
      </c>
      <c r="E206" s="2">
        <v>45818</v>
      </c>
      <c r="F206" s="1">
        <v>740715</v>
      </c>
      <c r="G206" s="1">
        <v>3</v>
      </c>
      <c r="H206" s="1">
        <v>3</v>
      </c>
      <c r="I206" s="1">
        <v>0</v>
      </c>
      <c r="J206" s="1" t="str">
        <v>Banglore</v>
      </c>
      <c r="K206" s="1">
        <v>0</v>
      </c>
      <c r="L206" s="1">
        <f t="shared" si="9"/>
        <v>130284</v>
      </c>
      <c r="M206" s="1">
        <f t="shared" si="10"/>
        <v>130284</v>
      </c>
      <c r="N206" s="1">
        <f t="shared" si="11"/>
        <v>0</v>
      </c>
    </row>
    <row r="207" spans="1:14" x14ac:dyDescent="0.25">
      <c r="A207" s="1" t="str">
        <v>BioLegend</v>
      </c>
      <c r="B207" s="1">
        <v>67152.800000000003</v>
      </c>
      <c r="C207" s="1" t="str">
        <v>EED115898</v>
      </c>
      <c r="D207" s="2">
        <v>45807</v>
      </c>
      <c r="E207" s="2">
        <v>45818</v>
      </c>
      <c r="F207" s="1">
        <v>741029</v>
      </c>
      <c r="G207" s="1">
        <v>1</v>
      </c>
      <c r="H207" s="1">
        <v>1</v>
      </c>
      <c r="I207" s="1">
        <v>0</v>
      </c>
      <c r="J207" s="1" t="str">
        <v>Delhi</v>
      </c>
      <c r="K207" s="1">
        <v>0</v>
      </c>
      <c r="L207" s="1">
        <f t="shared" si="9"/>
        <v>67152.800000000003</v>
      </c>
      <c r="M207" s="1">
        <f t="shared" si="10"/>
        <v>67152.800000000003</v>
      </c>
      <c r="N207" s="1">
        <f t="shared" si="11"/>
        <v>0</v>
      </c>
    </row>
    <row r="208" spans="1:14" x14ac:dyDescent="0.25">
      <c r="A208" s="1" t="str">
        <v>BioLegend</v>
      </c>
      <c r="B208" s="1">
        <v>6899.2000000000007</v>
      </c>
      <c r="C208" s="1" t="str">
        <v>EED115898</v>
      </c>
      <c r="D208" s="2">
        <v>45807</v>
      </c>
      <c r="E208" s="2">
        <v>45818</v>
      </c>
      <c r="F208" s="1">
        <v>803004</v>
      </c>
      <c r="G208" s="1">
        <v>1</v>
      </c>
      <c r="H208" s="1">
        <v>1</v>
      </c>
      <c r="I208" s="1">
        <v>0</v>
      </c>
      <c r="J208" s="1" t="str">
        <v>Gwalior, Mp</v>
      </c>
      <c r="K208" s="1">
        <v>0</v>
      </c>
      <c r="L208" s="1">
        <f t="shared" si="9"/>
        <v>6899.2000000000007</v>
      </c>
      <c r="M208" s="1">
        <f t="shared" si="10"/>
        <v>6899.2000000000007</v>
      </c>
      <c r="N208" s="1">
        <f t="shared" si="11"/>
        <v>0</v>
      </c>
    </row>
    <row r="209" spans="1:14" x14ac:dyDescent="0.25">
      <c r="A209" s="1" t="str">
        <v>BioLegend</v>
      </c>
      <c r="B209" s="1">
        <v>8179.6</v>
      </c>
      <c r="C209" s="1" t="str">
        <v>EED116107</v>
      </c>
      <c r="D209" s="2">
        <v>45814</v>
      </c>
      <c r="E209" s="2">
        <v>45821</v>
      </c>
      <c r="F209" s="1">
        <v>100204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8179.6</v>
      </c>
      <c r="M209" s="1">
        <f t="shared" si="10"/>
        <v>8179.6</v>
      </c>
      <c r="N209" s="1">
        <f t="shared" si="11"/>
        <v>0</v>
      </c>
    </row>
    <row r="210" spans="1:14" x14ac:dyDescent="0.25">
      <c r="A210" s="1" t="str">
        <v>BioLegend</v>
      </c>
      <c r="B210" s="1">
        <v>15276.8</v>
      </c>
      <c r="C210" s="1" t="str">
        <v>EED116107</v>
      </c>
      <c r="D210" s="2">
        <v>45814</v>
      </c>
      <c r="E210" s="2">
        <v>45821</v>
      </c>
      <c r="F210" s="1">
        <v>100220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15276.8</v>
      </c>
      <c r="M210" s="1">
        <f t="shared" si="10"/>
        <v>15276.8</v>
      </c>
      <c r="N210" s="1">
        <f t="shared" si="11"/>
        <v>0</v>
      </c>
    </row>
    <row r="211" spans="1:14" x14ac:dyDescent="0.25">
      <c r="A211" s="1" t="str">
        <v>BioLegend</v>
      </c>
      <c r="B211" s="1">
        <v>4743.2</v>
      </c>
      <c r="C211" s="1" t="str">
        <v>EED116107</v>
      </c>
      <c r="D211" s="2">
        <v>45814</v>
      </c>
      <c r="E211" s="2">
        <v>45821</v>
      </c>
      <c r="F211" s="1">
        <v>100236</v>
      </c>
      <c r="G211" s="1">
        <v>1</v>
      </c>
      <c r="H211" s="1">
        <v>1</v>
      </c>
      <c r="I211" s="1">
        <v>0</v>
      </c>
      <c r="J211" s="1" t="str">
        <v>Noida</v>
      </c>
      <c r="K211" s="1">
        <v>0</v>
      </c>
      <c r="L211" s="1">
        <f t="shared" si="9"/>
        <v>4743.2</v>
      </c>
      <c r="M211" s="1">
        <f t="shared" si="10"/>
        <v>4743.2</v>
      </c>
      <c r="N211" s="1">
        <f t="shared" si="11"/>
        <v>0</v>
      </c>
    </row>
    <row r="212" spans="1:14" x14ac:dyDescent="0.25">
      <c r="A212" s="1" t="str">
        <v>BioLegend</v>
      </c>
      <c r="B212" s="1">
        <v>19896.8</v>
      </c>
      <c r="C212" s="1" t="str">
        <v>EED116107</v>
      </c>
      <c r="D212" s="2">
        <v>45814</v>
      </c>
      <c r="E212" s="2">
        <v>45821</v>
      </c>
      <c r="F212" s="1">
        <v>100434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19896.8</v>
      </c>
      <c r="M212" s="1">
        <f t="shared" si="10"/>
        <v>19896.8</v>
      </c>
      <c r="N212" s="1">
        <f t="shared" si="11"/>
        <v>0</v>
      </c>
    </row>
    <row r="213" spans="1:14" x14ac:dyDescent="0.25">
      <c r="A213" s="1" t="str">
        <v>BioLegend</v>
      </c>
      <c r="B213" s="1">
        <v>18018</v>
      </c>
      <c r="C213" s="1" t="str">
        <v>EED116107</v>
      </c>
      <c r="D213" s="2">
        <v>45814</v>
      </c>
      <c r="E213" s="2">
        <v>45821</v>
      </c>
      <c r="F213" s="1">
        <v>101259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18018</v>
      </c>
      <c r="M213" s="1">
        <f t="shared" si="10"/>
        <v>18018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Faridabad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Delhi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19712</v>
      </c>
      <c r="C216" s="1" t="str">
        <v>EED116107</v>
      </c>
      <c r="D216" s="2">
        <v>45814</v>
      </c>
      <c r="E216" s="2">
        <v>45821</v>
      </c>
      <c r="F216" s="1">
        <v>118904</v>
      </c>
      <c r="G216" s="1">
        <v>1</v>
      </c>
      <c r="H216" s="1">
        <v>1</v>
      </c>
      <c r="I216" s="1">
        <v>0</v>
      </c>
      <c r="J216" s="1" t="str">
        <v>Lucknow</v>
      </c>
      <c r="K216" s="1">
        <v>0</v>
      </c>
      <c r="L216" s="1">
        <f t="shared" si="9"/>
        <v>19712</v>
      </c>
      <c r="M216" s="1">
        <f t="shared" si="10"/>
        <v>19712</v>
      </c>
      <c r="N216" s="1">
        <f t="shared" si="11"/>
        <v>0</v>
      </c>
    </row>
    <row r="217" spans="1:14" x14ac:dyDescent="0.25">
      <c r="A217" s="1" t="str">
        <v>BioLegend</v>
      </c>
      <c r="B217" s="1">
        <v>10533.6</v>
      </c>
      <c r="C217" s="1" t="str">
        <v>EED116107</v>
      </c>
      <c r="D217" s="2">
        <v>45814</v>
      </c>
      <c r="E217" s="2">
        <v>45821</v>
      </c>
      <c r="F217" s="1">
        <v>127525</v>
      </c>
      <c r="G217" s="1">
        <v>1</v>
      </c>
      <c r="H217" s="1">
        <v>1</v>
      </c>
      <c r="I217" s="1">
        <v>0</v>
      </c>
      <c r="J217" s="1" t="str">
        <v>Bhopal</v>
      </c>
      <c r="K217" s="1">
        <v>0</v>
      </c>
      <c r="L217" s="1">
        <f t="shared" si="9"/>
        <v>10533.6</v>
      </c>
      <c r="M217" s="1">
        <f t="shared" si="10"/>
        <v>10533.6</v>
      </c>
      <c r="N217" s="1">
        <f t="shared" si="11"/>
        <v>0</v>
      </c>
    </row>
    <row r="218" spans="1:14" x14ac:dyDescent="0.25">
      <c r="A218" s="1" t="str">
        <v>BioLegend</v>
      </c>
      <c r="B218" s="1">
        <v>24948</v>
      </c>
      <c r="C218" s="1" t="str">
        <v>EED116107</v>
      </c>
      <c r="D218" s="2">
        <v>45814</v>
      </c>
      <c r="E218" s="2">
        <v>45821</v>
      </c>
      <c r="F218" s="1">
        <v>129822</v>
      </c>
      <c r="G218" s="1">
        <v>1</v>
      </c>
      <c r="H218" s="1">
        <v>1</v>
      </c>
      <c r="I218" s="1">
        <v>0</v>
      </c>
      <c r="J218" s="1" t="str">
        <v>Delhi</v>
      </c>
      <c r="K218" s="1">
        <v>0</v>
      </c>
      <c r="L218" s="1">
        <f t="shared" si="9"/>
        <v>24948</v>
      </c>
      <c r="M218" s="1">
        <f t="shared" si="10"/>
        <v>24948</v>
      </c>
      <c r="N218" s="1">
        <f t="shared" si="11"/>
        <v>0</v>
      </c>
    </row>
    <row r="219" spans="1:14" x14ac:dyDescent="0.25">
      <c r="A219" s="1" t="str">
        <v>BioLegend</v>
      </c>
      <c r="B219" s="1">
        <v>6529.6</v>
      </c>
      <c r="C219" s="1" t="str">
        <v>EED116107</v>
      </c>
      <c r="D219" s="2">
        <v>45814</v>
      </c>
      <c r="E219" s="2">
        <v>45821</v>
      </c>
      <c r="F219" s="1">
        <v>163002</v>
      </c>
      <c r="G219" s="1">
        <v>1</v>
      </c>
      <c r="H219" s="1">
        <v>1</v>
      </c>
      <c r="I219" s="1">
        <v>0</v>
      </c>
      <c r="J219" s="1" t="str">
        <v>Kolkata</v>
      </c>
      <c r="K219" s="1">
        <v>0</v>
      </c>
      <c r="L219" s="1">
        <f t="shared" si="9"/>
        <v>6529.6</v>
      </c>
      <c r="M219" s="1">
        <f t="shared" si="10"/>
        <v>6529.6</v>
      </c>
      <c r="N219" s="1">
        <f t="shared" si="11"/>
        <v>0</v>
      </c>
    </row>
    <row r="220" spans="1:14" x14ac:dyDescent="0.25">
      <c r="A220" s="1" t="str">
        <v>BioLegend</v>
      </c>
      <c r="B220" s="1">
        <v>16262.400000000001</v>
      </c>
      <c r="C220" s="1" t="str">
        <v>EED116107</v>
      </c>
      <c r="D220" s="2">
        <v>45814</v>
      </c>
      <c r="E220" s="2">
        <v>45821</v>
      </c>
      <c r="F220" s="1">
        <v>300431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16262.400000000001</v>
      </c>
      <c r="M220" s="1">
        <f t="shared" si="10"/>
        <v>16262.400000000001</v>
      </c>
      <c r="N220" s="1">
        <f t="shared" si="11"/>
        <v>0</v>
      </c>
    </row>
    <row r="221" spans="1:14" x14ac:dyDescent="0.25">
      <c r="A221" s="1" t="str">
        <v>BioLegend</v>
      </c>
      <c r="B221" s="1">
        <v>27984</v>
      </c>
      <c r="C221" s="1" t="str">
        <v>EED116107</v>
      </c>
      <c r="D221" s="2">
        <v>45814</v>
      </c>
      <c r="E221" s="2">
        <v>45821</v>
      </c>
      <c r="F221" s="1">
        <v>300546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27984</v>
      </c>
      <c r="M221" s="1">
        <f t="shared" si="10"/>
        <v>27984</v>
      </c>
      <c r="N221" s="1">
        <f t="shared" si="11"/>
        <v>0</v>
      </c>
    </row>
    <row r="222" spans="1:14" x14ac:dyDescent="0.25">
      <c r="A222" s="1" t="str">
        <v>BioLegend</v>
      </c>
      <c r="B222" s="1">
        <v>26136</v>
      </c>
      <c r="C222" s="1" t="str">
        <v>EED116107</v>
      </c>
      <c r="D222" s="2">
        <v>45814</v>
      </c>
      <c r="E222" s="2">
        <v>45821</v>
      </c>
      <c r="F222" s="1">
        <v>301046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26136</v>
      </c>
      <c r="M222" s="1">
        <f t="shared" si="10"/>
        <v>26136</v>
      </c>
      <c r="N222" s="1">
        <f t="shared" si="11"/>
        <v>0</v>
      </c>
    </row>
    <row r="223" spans="1:14" x14ac:dyDescent="0.25">
      <c r="A223" s="1" t="str">
        <v>BioLegend</v>
      </c>
      <c r="B223" s="1">
        <v>28710</v>
      </c>
      <c r="C223" s="1" t="str">
        <v>EED116107</v>
      </c>
      <c r="D223" s="2">
        <v>45814</v>
      </c>
      <c r="E223" s="2">
        <v>45821</v>
      </c>
      <c r="F223" s="1">
        <v>301334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28710</v>
      </c>
      <c r="M223" s="1">
        <f t="shared" si="10"/>
        <v>28710</v>
      </c>
      <c r="N223" s="1">
        <f t="shared" si="11"/>
        <v>0</v>
      </c>
    </row>
    <row r="224" spans="1:14" x14ac:dyDescent="0.25">
      <c r="A224" s="1" t="str">
        <v>BioLegend</v>
      </c>
      <c r="B224" s="1">
        <v>28314</v>
      </c>
      <c r="C224" s="1" t="str">
        <v>EED116107</v>
      </c>
      <c r="D224" s="2">
        <v>45814</v>
      </c>
      <c r="E224" s="2">
        <v>45821</v>
      </c>
      <c r="F224" s="1">
        <v>301344</v>
      </c>
      <c r="G224" s="1">
        <v>2</v>
      </c>
      <c r="H224" s="1">
        <v>2</v>
      </c>
      <c r="I224" s="1">
        <v>0</v>
      </c>
      <c r="J224" s="1" t="str">
        <v>Mumbai</v>
      </c>
      <c r="K224" s="1">
        <v>0</v>
      </c>
      <c r="L224" s="1">
        <f t="shared" si="9"/>
        <v>56628</v>
      </c>
      <c r="M224" s="1">
        <f t="shared" si="10"/>
        <v>56628</v>
      </c>
      <c r="N224" s="1">
        <f t="shared" si="11"/>
        <v>0</v>
      </c>
    </row>
    <row r="225" spans="1:14" x14ac:dyDescent="0.25">
      <c r="A225" s="1" t="str">
        <v>BioLegend</v>
      </c>
      <c r="B225" s="1">
        <v>8316</v>
      </c>
      <c r="C225" s="1" t="str">
        <v>EED116107</v>
      </c>
      <c r="D225" s="2">
        <v>45814</v>
      </c>
      <c r="E225" s="2">
        <v>45821</v>
      </c>
      <c r="F225" s="1">
        <v>301808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8316</v>
      </c>
      <c r="M225" s="1">
        <f t="shared" si="10"/>
        <v>8316</v>
      </c>
      <c r="N225" s="1">
        <f t="shared" si="11"/>
        <v>0</v>
      </c>
    </row>
    <row r="226" spans="1:14" x14ac:dyDescent="0.25">
      <c r="A226" s="1" t="str">
        <v>BioLegend</v>
      </c>
      <c r="B226" s="1">
        <v>17987.2</v>
      </c>
      <c r="C226" s="1" t="str">
        <v>EED116107</v>
      </c>
      <c r="D226" s="2">
        <v>45814</v>
      </c>
      <c r="E226" s="2">
        <v>45821</v>
      </c>
      <c r="F226" s="1">
        <v>301814</v>
      </c>
      <c r="G226" s="1">
        <v>1</v>
      </c>
      <c r="H226" s="1">
        <v>1</v>
      </c>
      <c r="I226" s="1">
        <v>0</v>
      </c>
      <c r="J226" s="1" t="str">
        <v>Banglore</v>
      </c>
      <c r="K226" s="1">
        <v>0</v>
      </c>
      <c r="L226" s="1">
        <f t="shared" si="9"/>
        <v>17987.2</v>
      </c>
      <c r="M226" s="1">
        <f t="shared" si="10"/>
        <v>17987.2</v>
      </c>
      <c r="N226" s="1">
        <f t="shared" si="11"/>
        <v>0</v>
      </c>
    </row>
    <row r="227" spans="1:14" x14ac:dyDescent="0.25">
      <c r="A227" s="1" t="str">
        <v>BioLegend</v>
      </c>
      <c r="B227" s="1">
        <v>28710</v>
      </c>
      <c r="C227" s="1" t="str">
        <v>EED116107</v>
      </c>
      <c r="D227" s="2">
        <v>45814</v>
      </c>
      <c r="E227" s="2">
        <v>45821</v>
      </c>
      <c r="F227" s="1">
        <v>302044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28710</v>
      </c>
      <c r="M227" s="1">
        <f t="shared" si="10"/>
        <v>28710</v>
      </c>
      <c r="N227" s="1">
        <f t="shared" si="11"/>
        <v>0</v>
      </c>
    </row>
    <row r="228" spans="1:14" x14ac:dyDescent="0.25">
      <c r="A228" s="1" t="str">
        <v>BioLegend</v>
      </c>
      <c r="B228" s="1">
        <v>14106.400000000001</v>
      </c>
      <c r="C228" s="1" t="str">
        <v>EED116107</v>
      </c>
      <c r="D228" s="2">
        <v>45814</v>
      </c>
      <c r="E228" s="2">
        <v>45821</v>
      </c>
      <c r="F228" s="1">
        <v>302106</v>
      </c>
      <c r="G228" s="1">
        <v>1</v>
      </c>
      <c r="H228" s="1">
        <v>1</v>
      </c>
      <c r="I228" s="1">
        <v>0</v>
      </c>
      <c r="J228" s="1" t="str">
        <v>Kolkata</v>
      </c>
      <c r="K228" s="1">
        <v>0</v>
      </c>
      <c r="L228" s="1">
        <f t="shared" si="9"/>
        <v>14106.400000000001</v>
      </c>
      <c r="M228" s="1">
        <f t="shared" si="10"/>
        <v>14106.400000000001</v>
      </c>
      <c r="N228" s="1">
        <f t="shared" si="11"/>
        <v>0</v>
      </c>
    </row>
    <row r="229" spans="1:14" x14ac:dyDescent="0.25">
      <c r="A229" s="1" t="str">
        <v>BioLegend</v>
      </c>
      <c r="B229" s="1">
        <v>6344.7999999999993</v>
      </c>
      <c r="C229" s="1" t="str">
        <v>EED116107</v>
      </c>
      <c r="D229" s="2">
        <v>45814</v>
      </c>
      <c r="E229" s="2">
        <v>45821</v>
      </c>
      <c r="F229" s="1">
        <v>302206</v>
      </c>
      <c r="G229" s="1">
        <v>1</v>
      </c>
      <c r="H229" s="1">
        <v>1</v>
      </c>
      <c r="I229" s="1">
        <v>0</v>
      </c>
      <c r="J229" s="1" t="str">
        <v>Faridabad</v>
      </c>
      <c r="K229" s="1">
        <v>0</v>
      </c>
      <c r="L229" s="1">
        <f t="shared" si="9"/>
        <v>6344.7999999999993</v>
      </c>
      <c r="M229" s="1">
        <f t="shared" si="10"/>
        <v>6344.7999999999993</v>
      </c>
      <c r="N229" s="1">
        <f t="shared" si="11"/>
        <v>0</v>
      </c>
    </row>
    <row r="230" spans="1:14" x14ac:dyDescent="0.25">
      <c r="A230" s="1" t="str">
        <v>BioLegend</v>
      </c>
      <c r="B230" s="1">
        <v>4065.6000000000004</v>
      </c>
      <c r="C230" s="1" t="str">
        <v>EED116107</v>
      </c>
      <c r="D230" s="2">
        <v>45814</v>
      </c>
      <c r="E230" s="2">
        <v>45821</v>
      </c>
      <c r="F230" s="1">
        <v>302208</v>
      </c>
      <c r="G230" s="1">
        <v>2</v>
      </c>
      <c r="H230" s="1">
        <v>2</v>
      </c>
      <c r="I230" s="1">
        <v>0</v>
      </c>
      <c r="J230" s="1" t="str">
        <v>Chandigarh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16324</v>
      </c>
      <c r="C231" s="1" t="str">
        <v>EED116107</v>
      </c>
      <c r="D231" s="2">
        <v>45814</v>
      </c>
      <c r="E231" s="2">
        <v>45821</v>
      </c>
      <c r="F231" s="1">
        <v>302220</v>
      </c>
      <c r="G231" s="1">
        <v>1</v>
      </c>
      <c r="H231" s="1">
        <v>1</v>
      </c>
      <c r="I231" s="1">
        <v>0</v>
      </c>
      <c r="J231" s="1" t="str">
        <v>Banglore</v>
      </c>
      <c r="K231" s="1">
        <v>0</v>
      </c>
      <c r="L231" s="1">
        <f t="shared" si="9"/>
        <v>16324</v>
      </c>
      <c r="M231" s="1">
        <f t="shared" si="10"/>
        <v>16324</v>
      </c>
      <c r="N231" s="1">
        <f t="shared" si="11"/>
        <v>0</v>
      </c>
    </row>
    <row r="232" spans="1:14" x14ac:dyDescent="0.25">
      <c r="A232" s="1" t="str">
        <v>BioLegend</v>
      </c>
      <c r="B232" s="1">
        <v>8131.2000000000007</v>
      </c>
      <c r="C232" s="1" t="str">
        <v>EED116107</v>
      </c>
      <c r="D232" s="2">
        <v>45814</v>
      </c>
      <c r="E232" s="2">
        <v>45821</v>
      </c>
      <c r="F232" s="1">
        <v>302304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8131.2000000000007</v>
      </c>
      <c r="M232" s="1">
        <f t="shared" si="10"/>
        <v>8131.2000000000007</v>
      </c>
      <c r="N232" s="1">
        <f t="shared" si="11"/>
        <v>0</v>
      </c>
    </row>
    <row r="233" spans="1:14" x14ac:dyDescent="0.25">
      <c r="A233" s="1" t="str">
        <v>BioLegend</v>
      </c>
      <c r="B233" s="1">
        <v>15523.2</v>
      </c>
      <c r="C233" s="1" t="str">
        <v>EED116107</v>
      </c>
      <c r="D233" s="2">
        <v>45814</v>
      </c>
      <c r="E233" s="2">
        <v>45821</v>
      </c>
      <c r="F233" s="1">
        <v>302506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15523.2</v>
      </c>
      <c r="M233" s="1">
        <f t="shared" si="10"/>
        <v>15523.2</v>
      </c>
      <c r="N233" s="1">
        <f t="shared" si="11"/>
        <v>0</v>
      </c>
    </row>
    <row r="234" spans="1:14" x14ac:dyDescent="0.25">
      <c r="A234" s="1" t="str">
        <v>BioLegend</v>
      </c>
      <c r="B234" s="1">
        <v>28710</v>
      </c>
      <c r="C234" s="1" t="str">
        <v>EED116107</v>
      </c>
      <c r="D234" s="2">
        <v>45814</v>
      </c>
      <c r="E234" s="2">
        <v>45821</v>
      </c>
      <c r="F234" s="1">
        <v>303430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28710</v>
      </c>
      <c r="M234" s="1">
        <f t="shared" si="10"/>
        <v>28710</v>
      </c>
      <c r="N234" s="1">
        <f t="shared" si="11"/>
        <v>0</v>
      </c>
    </row>
    <row r="235" spans="1:14" x14ac:dyDescent="0.25">
      <c r="A235" s="1" t="str">
        <v>BioLegend</v>
      </c>
      <c r="B235" s="1">
        <v>4435.2</v>
      </c>
      <c r="C235" s="1" t="str">
        <v>EED116107</v>
      </c>
      <c r="D235" s="2">
        <v>45814</v>
      </c>
      <c r="E235" s="2">
        <v>45821</v>
      </c>
      <c r="F235" s="1">
        <v>304006</v>
      </c>
      <c r="G235" s="1">
        <v>1</v>
      </c>
      <c r="H235" s="1">
        <v>1</v>
      </c>
      <c r="I235" s="1">
        <v>0</v>
      </c>
      <c r="J235" s="1" t="str">
        <v>Chandigarh</v>
      </c>
      <c r="K235" s="1">
        <v>0</v>
      </c>
      <c r="L235" s="1">
        <f t="shared" si="9"/>
        <v>4435.2</v>
      </c>
      <c r="M235" s="1">
        <f t="shared" si="10"/>
        <v>4435.2</v>
      </c>
      <c r="N235" s="1">
        <f t="shared" si="11"/>
        <v>0</v>
      </c>
    </row>
    <row r="236" spans="1:14" x14ac:dyDescent="0.25">
      <c r="A236" s="1" t="str">
        <v>BioLegend</v>
      </c>
      <c r="B236" s="1">
        <v>25146</v>
      </c>
      <c r="C236" s="1" t="str">
        <v>EED116107</v>
      </c>
      <c r="D236" s="2">
        <v>45814</v>
      </c>
      <c r="E236" s="2">
        <v>45821</v>
      </c>
      <c r="F236" s="1">
        <v>304032</v>
      </c>
      <c r="G236" s="1">
        <v>1</v>
      </c>
      <c r="H236" s="1">
        <v>1</v>
      </c>
      <c r="I236" s="1">
        <v>0</v>
      </c>
      <c r="J236" s="1" t="str">
        <v>Faridabad</v>
      </c>
      <c r="K236" s="1">
        <v>0</v>
      </c>
      <c r="L236" s="1">
        <f t="shared" si="9"/>
        <v>25146</v>
      </c>
      <c r="M236" s="1">
        <f t="shared" si="10"/>
        <v>25146</v>
      </c>
      <c r="N236" s="1">
        <f t="shared" si="11"/>
        <v>0</v>
      </c>
    </row>
    <row r="237" spans="1:14" x14ac:dyDescent="0.25">
      <c r="A237" s="1" t="str">
        <v>BioLegend</v>
      </c>
      <c r="B237" s="1">
        <v>16508.8</v>
      </c>
      <c r="C237" s="1" t="str">
        <v>EED116107</v>
      </c>
      <c r="D237" s="2">
        <v>45814</v>
      </c>
      <c r="E237" s="2">
        <v>45821</v>
      </c>
      <c r="F237" s="1">
        <v>304122</v>
      </c>
      <c r="G237" s="1">
        <v>2</v>
      </c>
      <c r="H237" s="1">
        <v>2</v>
      </c>
      <c r="I237" s="1">
        <v>0</v>
      </c>
      <c r="J237" s="1" t="str">
        <v>Kolkata</v>
      </c>
      <c r="K237" s="1">
        <v>0</v>
      </c>
      <c r="L237" s="1">
        <f t="shared" si="9"/>
        <v>33017.599999999999</v>
      </c>
      <c r="M237" s="1">
        <f t="shared" si="10"/>
        <v>33017.599999999999</v>
      </c>
      <c r="N237" s="1">
        <f t="shared" si="11"/>
        <v>0</v>
      </c>
    </row>
    <row r="238" spans="1:14" x14ac:dyDescent="0.25">
      <c r="A238" s="1" t="str">
        <v>BioLegend</v>
      </c>
      <c r="B238" s="1">
        <v>16262.400000000001</v>
      </c>
      <c r="C238" s="1" t="str">
        <v>EED116107</v>
      </c>
      <c r="D238" s="2">
        <v>45814</v>
      </c>
      <c r="E238" s="2">
        <v>45821</v>
      </c>
      <c r="F238" s="1">
        <v>304123</v>
      </c>
      <c r="G238" s="1">
        <v>1</v>
      </c>
      <c r="H238" s="1">
        <v>1</v>
      </c>
      <c r="I238" s="1">
        <v>0</v>
      </c>
      <c r="J238" s="1" t="str">
        <v>Chandigarh</v>
      </c>
      <c r="K238" s="1">
        <v>0</v>
      </c>
      <c r="L238" s="1">
        <f t="shared" si="9"/>
        <v>16262.400000000001</v>
      </c>
      <c r="M238" s="1">
        <f t="shared" si="10"/>
        <v>16262.400000000001</v>
      </c>
      <c r="N238" s="1">
        <f t="shared" si="11"/>
        <v>0</v>
      </c>
    </row>
    <row r="239" spans="1:14" x14ac:dyDescent="0.25">
      <c r="A239" s="1" t="str">
        <v>BioLegend</v>
      </c>
      <c r="B239" s="1">
        <v>16324</v>
      </c>
      <c r="C239" s="1" t="str">
        <v>EED116107</v>
      </c>
      <c r="D239" s="2">
        <v>45814</v>
      </c>
      <c r="E239" s="2">
        <v>45821</v>
      </c>
      <c r="F239" s="1">
        <v>304218</v>
      </c>
      <c r="G239" s="1">
        <v>1</v>
      </c>
      <c r="H239" s="1">
        <v>1</v>
      </c>
      <c r="I239" s="1">
        <v>0</v>
      </c>
      <c r="J239" s="1" t="str">
        <v>Kolkata</v>
      </c>
      <c r="K239" s="1">
        <v>0</v>
      </c>
      <c r="L239" s="1">
        <f t="shared" si="9"/>
        <v>16324</v>
      </c>
      <c r="M239" s="1">
        <f t="shared" si="10"/>
        <v>16324</v>
      </c>
      <c r="N239" s="1">
        <f t="shared" si="11"/>
        <v>0</v>
      </c>
    </row>
    <row r="240" spans="1:14" x14ac:dyDescent="0.25">
      <c r="A240" s="1" t="str">
        <v>BioLegend</v>
      </c>
      <c r="B240" s="1">
        <v>28710</v>
      </c>
      <c r="C240" s="1" t="str">
        <v>EED116107</v>
      </c>
      <c r="D240" s="2">
        <v>45814</v>
      </c>
      <c r="E240" s="2">
        <v>45821</v>
      </c>
      <c r="F240" s="1">
        <v>305044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28710</v>
      </c>
      <c r="M240" s="1">
        <f t="shared" si="10"/>
        <v>28710</v>
      </c>
      <c r="N240" s="1">
        <f t="shared" si="11"/>
        <v>0</v>
      </c>
    </row>
    <row r="241" spans="1:14" x14ac:dyDescent="0.25">
      <c r="A241" s="1" t="str">
        <v>BioLegend</v>
      </c>
      <c r="B241" s="1">
        <v>22792</v>
      </c>
      <c r="C241" s="1" t="str">
        <v>EED116107</v>
      </c>
      <c r="D241" s="2">
        <v>45814</v>
      </c>
      <c r="E241" s="2">
        <v>45821</v>
      </c>
      <c r="F241" s="1">
        <v>305116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22792</v>
      </c>
      <c r="M241" s="1">
        <f t="shared" si="10"/>
        <v>22792</v>
      </c>
      <c r="N241" s="1">
        <f t="shared" si="11"/>
        <v>0</v>
      </c>
    </row>
    <row r="242" spans="1:14" x14ac:dyDescent="0.25">
      <c r="A242" s="1" t="str">
        <v>BioLegend</v>
      </c>
      <c r="B242" s="1">
        <v>21375.200000000001</v>
      </c>
      <c r="C242" s="1" t="str">
        <v>EED116107</v>
      </c>
      <c r="D242" s="2">
        <v>45814</v>
      </c>
      <c r="E242" s="2">
        <v>45821</v>
      </c>
      <c r="F242" s="1">
        <v>307654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21375.200000000001</v>
      </c>
      <c r="M242" s="1">
        <f t="shared" si="10"/>
        <v>21375.200000000001</v>
      </c>
      <c r="N242" s="1">
        <f t="shared" si="11"/>
        <v>0</v>
      </c>
    </row>
    <row r="243" spans="1:14" x14ac:dyDescent="0.25">
      <c r="A243" s="1" t="str">
        <v>BioLegend</v>
      </c>
      <c r="B243" s="1">
        <v>17248</v>
      </c>
      <c r="C243" s="1" t="str">
        <v>EED116107</v>
      </c>
      <c r="D243" s="2">
        <v>45814</v>
      </c>
      <c r="E243" s="2">
        <v>45821</v>
      </c>
      <c r="F243" s="1">
        <v>311504</v>
      </c>
      <c r="G243" s="1">
        <v>2</v>
      </c>
      <c r="H243" s="1">
        <v>2</v>
      </c>
      <c r="I243" s="1">
        <v>0</v>
      </c>
      <c r="J243" s="1" t="str">
        <v>Banglore</v>
      </c>
      <c r="K243" s="1">
        <v>0</v>
      </c>
      <c r="L243" s="1">
        <f t="shared" si="9"/>
        <v>34496</v>
      </c>
      <c r="M243" s="1">
        <f t="shared" si="10"/>
        <v>34496</v>
      </c>
      <c r="N243" s="1">
        <f t="shared" si="11"/>
        <v>0</v>
      </c>
    </row>
    <row r="244" spans="1:14" x14ac:dyDescent="0.25">
      <c r="A244" s="1" t="str">
        <v>BioLegend</v>
      </c>
      <c r="B244" s="1">
        <v>16447.2</v>
      </c>
      <c r="C244" s="1" t="str">
        <v>EED116107</v>
      </c>
      <c r="D244" s="2">
        <v>45814</v>
      </c>
      <c r="E244" s="2">
        <v>45821</v>
      </c>
      <c r="F244" s="1">
        <v>312108</v>
      </c>
      <c r="G244" s="1">
        <v>1</v>
      </c>
      <c r="H244" s="1">
        <v>1</v>
      </c>
      <c r="I244" s="1">
        <v>0</v>
      </c>
      <c r="J244" s="1" t="str">
        <v>Hyderabad</v>
      </c>
      <c r="K244" s="1">
        <v>0</v>
      </c>
      <c r="L244" s="1">
        <f t="shared" si="9"/>
        <v>16447.2</v>
      </c>
      <c r="M244" s="1">
        <f t="shared" si="10"/>
        <v>16447.2</v>
      </c>
      <c r="N244" s="1">
        <f t="shared" si="11"/>
        <v>0</v>
      </c>
    </row>
    <row r="245" spans="1:14" x14ac:dyDescent="0.25">
      <c r="A245" s="1" t="str">
        <v>BioLegend</v>
      </c>
      <c r="B245" s="1">
        <v>17925.599999999999</v>
      </c>
      <c r="C245" s="1" t="str">
        <v>EED116107</v>
      </c>
      <c r="D245" s="2">
        <v>45814</v>
      </c>
      <c r="E245" s="2">
        <v>45821</v>
      </c>
      <c r="F245" s="1">
        <v>314510</v>
      </c>
      <c r="G245" s="1">
        <v>1</v>
      </c>
      <c r="H245" s="1">
        <v>1</v>
      </c>
      <c r="I245" s="1">
        <v>0</v>
      </c>
      <c r="J245" s="1" t="str">
        <v>Kolkata</v>
      </c>
      <c r="K245" s="1">
        <v>0</v>
      </c>
      <c r="L245" s="1">
        <f t="shared" si="9"/>
        <v>17925.599999999999</v>
      </c>
      <c r="M245" s="1">
        <f t="shared" si="10"/>
        <v>17925.599999999999</v>
      </c>
      <c r="N245" s="1">
        <f t="shared" si="11"/>
        <v>0</v>
      </c>
    </row>
    <row r="246" spans="1:14" x14ac:dyDescent="0.25">
      <c r="A246" s="1" t="str">
        <v>BioLegend</v>
      </c>
      <c r="B246" s="1">
        <v>10841.6</v>
      </c>
      <c r="C246" s="1" t="str">
        <v>EED116107</v>
      </c>
      <c r="D246" s="2">
        <v>45814</v>
      </c>
      <c r="E246" s="2">
        <v>45821</v>
      </c>
      <c r="F246" s="1">
        <v>316317</v>
      </c>
      <c r="G246" s="1">
        <v>2</v>
      </c>
      <c r="H246" s="1">
        <v>2</v>
      </c>
      <c r="I246" s="1">
        <v>0</v>
      </c>
      <c r="J246" s="1" t="str">
        <v>Delhi</v>
      </c>
      <c r="K246" s="1">
        <v>0</v>
      </c>
      <c r="L246" s="1">
        <f t="shared" si="9"/>
        <v>21683.200000000001</v>
      </c>
      <c r="M246" s="1">
        <f t="shared" si="10"/>
        <v>21683.200000000001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21375.200000000001</v>
      </c>
      <c r="C247" s="1" t="str">
        <v>EED116107</v>
      </c>
      <c r="D247" s="2">
        <v>45814</v>
      </c>
      <c r="E247" s="2">
        <v>45821</v>
      </c>
      <c r="F247" s="1">
        <v>317352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21375.200000000001</v>
      </c>
      <c r="M247" s="1">
        <f t="shared" si="10"/>
        <v>21375.200000000001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27588</v>
      </c>
      <c r="C248" s="1" t="str">
        <v>EED116107</v>
      </c>
      <c r="D248" s="2">
        <v>45814</v>
      </c>
      <c r="E248" s="2">
        <v>45821</v>
      </c>
      <c r="F248" s="1">
        <v>321140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27588</v>
      </c>
      <c r="M248" s="1">
        <f t="shared" si="10"/>
        <v>27588</v>
      </c>
      <c r="N248" s="1">
        <f t="shared" si="11"/>
        <v>0</v>
      </c>
    </row>
    <row r="249" spans="1:14" x14ac:dyDescent="0.25">
      <c r="A249" s="1" t="str">
        <v>BioLegend</v>
      </c>
      <c r="B249" s="1">
        <v>18726.400000000001</v>
      </c>
      <c r="C249" s="1" t="str">
        <v>EED116107</v>
      </c>
      <c r="D249" s="2">
        <v>45814</v>
      </c>
      <c r="E249" s="2">
        <v>45821</v>
      </c>
      <c r="F249" s="1">
        <v>322008</v>
      </c>
      <c r="G249" s="1">
        <v>1</v>
      </c>
      <c r="H249" s="1">
        <v>1</v>
      </c>
      <c r="I249" s="1">
        <v>0</v>
      </c>
      <c r="J249" s="1" t="str">
        <v>Faridabad</v>
      </c>
      <c r="K249" s="1">
        <v>0</v>
      </c>
      <c r="L249" s="1">
        <f t="shared" si="9"/>
        <v>18726.400000000001</v>
      </c>
      <c r="M249" s="1">
        <f t="shared" si="10"/>
        <v>18726.400000000001</v>
      </c>
      <c r="N249" s="1">
        <f t="shared" si="11"/>
        <v>0</v>
      </c>
    </row>
    <row r="250" spans="1:14" x14ac:dyDescent="0.25">
      <c r="A250" s="1" t="str">
        <v>BioLegend</v>
      </c>
      <c r="B250" s="1">
        <v>11616</v>
      </c>
      <c r="C250" s="1" t="str">
        <v>EED116107</v>
      </c>
      <c r="D250" s="2">
        <v>45814</v>
      </c>
      <c r="E250" s="2">
        <v>45821</v>
      </c>
      <c r="F250" s="1">
        <v>325227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11616</v>
      </c>
      <c r="M250" s="1">
        <f t="shared" si="10"/>
        <v>11616</v>
      </c>
      <c r="N250" s="1">
        <f t="shared" si="11"/>
        <v>0</v>
      </c>
    </row>
    <row r="251" spans="1:14" x14ac:dyDescent="0.25">
      <c r="A251" s="1" t="str">
        <v>BioLegend</v>
      </c>
      <c r="B251" s="1">
        <v>8747.2000000000007</v>
      </c>
      <c r="C251" s="1" t="str">
        <v>EED116107</v>
      </c>
      <c r="D251" s="2">
        <v>45814</v>
      </c>
      <c r="E251" s="2">
        <v>45821</v>
      </c>
      <c r="F251" s="1">
        <v>331917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8747.2000000000007</v>
      </c>
      <c r="M251" s="1">
        <f t="shared" si="10"/>
        <v>8747.2000000000007</v>
      </c>
      <c r="N251" s="1">
        <f t="shared" si="11"/>
        <v>0</v>
      </c>
    </row>
    <row r="252" spans="1:14" x14ac:dyDescent="0.25">
      <c r="A252" s="1" t="str">
        <v>BioLegend</v>
      </c>
      <c r="B252" s="1">
        <v>21375.200000000001</v>
      </c>
      <c r="C252" s="1" t="str">
        <v>EED116107</v>
      </c>
      <c r="D252" s="2">
        <v>45814</v>
      </c>
      <c r="E252" s="2">
        <v>45821</v>
      </c>
      <c r="F252" s="1">
        <v>333634</v>
      </c>
      <c r="G252" s="1">
        <v>1</v>
      </c>
      <c r="H252" s="1">
        <v>1</v>
      </c>
      <c r="I252" s="1">
        <v>0</v>
      </c>
      <c r="J252" s="1" t="str">
        <v>Banglore</v>
      </c>
      <c r="K252" s="1">
        <v>0</v>
      </c>
      <c r="L252" s="1">
        <f t="shared" si="9"/>
        <v>21375.200000000001</v>
      </c>
      <c r="M252" s="1">
        <f t="shared" si="10"/>
        <v>21375.200000000001</v>
      </c>
      <c r="N252" s="1">
        <f t="shared" si="11"/>
        <v>0</v>
      </c>
    </row>
    <row r="253" spans="1:14" x14ac:dyDescent="0.25">
      <c r="A253" s="1" t="str">
        <v>BioLegend</v>
      </c>
      <c r="B253" s="1">
        <v>23531.199999999997</v>
      </c>
      <c r="C253" s="1" t="str">
        <v>EED116107</v>
      </c>
      <c r="D253" s="2">
        <v>45814</v>
      </c>
      <c r="E253" s="2">
        <v>45821</v>
      </c>
      <c r="F253" s="1">
        <v>337248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23531.199999999997</v>
      </c>
      <c r="M253" s="1">
        <f t="shared" si="10"/>
        <v>23531.199999999997</v>
      </c>
      <c r="N253" s="1">
        <f t="shared" si="11"/>
        <v>0</v>
      </c>
    </row>
    <row r="254" spans="1:14" x14ac:dyDescent="0.25">
      <c r="A254" s="1" t="str">
        <v>BioLegend</v>
      </c>
      <c r="B254" s="1">
        <v>20020</v>
      </c>
      <c r="C254" s="1" t="str">
        <v>EED116107</v>
      </c>
      <c r="D254" s="2">
        <v>45814</v>
      </c>
      <c r="E254" s="2">
        <v>45821</v>
      </c>
      <c r="F254" s="1">
        <v>344722</v>
      </c>
      <c r="G254" s="1">
        <v>1</v>
      </c>
      <c r="H254" s="1">
        <v>1</v>
      </c>
      <c r="I254" s="1">
        <v>0</v>
      </c>
      <c r="J254" s="1" t="str">
        <v>Kolkata</v>
      </c>
      <c r="K254" s="1">
        <v>0</v>
      </c>
      <c r="L254" s="1">
        <f t="shared" si="9"/>
        <v>20020</v>
      </c>
      <c r="M254" s="1">
        <f t="shared" si="10"/>
        <v>20020</v>
      </c>
      <c r="N254" s="1">
        <f t="shared" si="11"/>
        <v>0</v>
      </c>
    </row>
    <row r="255" spans="1:14" x14ac:dyDescent="0.25">
      <c r="A255" s="1" t="str">
        <v>BioLegend</v>
      </c>
      <c r="B255" s="1">
        <v>9856</v>
      </c>
      <c r="C255" s="1" t="str">
        <v>EED116107</v>
      </c>
      <c r="D255" s="2">
        <v>45814</v>
      </c>
      <c r="E255" s="2">
        <v>45821</v>
      </c>
      <c r="F255" s="1">
        <v>344804</v>
      </c>
      <c r="G255" s="1">
        <v>1</v>
      </c>
      <c r="H255" s="1">
        <v>1</v>
      </c>
      <c r="I255" s="1">
        <v>0</v>
      </c>
      <c r="J255" s="1" t="str">
        <v>Faridabad</v>
      </c>
      <c r="K255" s="1">
        <v>0</v>
      </c>
      <c r="L255" s="1">
        <f t="shared" si="9"/>
        <v>9856</v>
      </c>
      <c r="M255" s="1">
        <f t="shared" si="10"/>
        <v>9856</v>
      </c>
      <c r="N255" s="1">
        <f t="shared" si="11"/>
        <v>0</v>
      </c>
    </row>
    <row r="256" spans="1:14" x14ac:dyDescent="0.25">
      <c r="A256" s="1" t="str">
        <v>BioLegend</v>
      </c>
      <c r="B256" s="1">
        <v>15276.8</v>
      </c>
      <c r="C256" s="1" t="str">
        <v>EED116107</v>
      </c>
      <c r="D256" s="2">
        <v>45814</v>
      </c>
      <c r="E256" s="2">
        <v>45821</v>
      </c>
      <c r="F256" s="1">
        <v>344812</v>
      </c>
      <c r="G256" s="1">
        <v>1</v>
      </c>
      <c r="H256" s="1">
        <v>1</v>
      </c>
      <c r="I256" s="1">
        <v>0</v>
      </c>
      <c r="J256" s="1" t="str">
        <v>Delhi</v>
      </c>
      <c r="K256" s="1">
        <v>0</v>
      </c>
      <c r="L256" s="1">
        <f t="shared" si="9"/>
        <v>15276.8</v>
      </c>
      <c r="M256" s="1">
        <f t="shared" si="10"/>
        <v>15276.8</v>
      </c>
      <c r="N256" s="1">
        <f t="shared" si="11"/>
        <v>0</v>
      </c>
    </row>
    <row r="257" spans="1:14" x14ac:dyDescent="0.25">
      <c r="A257" s="1" t="str">
        <v>BioLegend</v>
      </c>
      <c r="B257" s="1">
        <v>8377.6</v>
      </c>
      <c r="C257" s="1" t="str">
        <v>EED116107</v>
      </c>
      <c r="D257" s="2">
        <v>45814</v>
      </c>
      <c r="E257" s="2">
        <v>45821</v>
      </c>
      <c r="F257" s="1">
        <v>345041</v>
      </c>
      <c r="G257" s="1">
        <v>1</v>
      </c>
      <c r="H257" s="1">
        <v>1</v>
      </c>
      <c r="I257" s="1">
        <v>0</v>
      </c>
      <c r="J257" s="1" t="str">
        <v>Banglore</v>
      </c>
      <c r="K257" s="1">
        <v>0</v>
      </c>
      <c r="L257" s="1">
        <f t="shared" si="9"/>
        <v>8377.6</v>
      </c>
      <c r="M257" s="1">
        <f t="shared" si="10"/>
        <v>8377.6</v>
      </c>
      <c r="N257" s="1">
        <f t="shared" si="11"/>
        <v>0</v>
      </c>
    </row>
    <row r="258" spans="1:14" x14ac:dyDescent="0.25">
      <c r="A258" s="1" t="str">
        <v>BioLegend</v>
      </c>
      <c r="B258" s="1">
        <v>15523.2</v>
      </c>
      <c r="C258" s="1" t="str">
        <v>EED116107</v>
      </c>
      <c r="D258" s="2">
        <v>45814</v>
      </c>
      <c r="E258" s="2">
        <v>45821</v>
      </c>
      <c r="F258" s="1">
        <v>348206</v>
      </c>
      <c r="G258" s="1">
        <v>1</v>
      </c>
      <c r="H258" s="1">
        <v>1</v>
      </c>
      <c r="I258" s="1">
        <v>0</v>
      </c>
      <c r="J258" s="1" t="str">
        <v>Kolkata</v>
      </c>
      <c r="K258" s="1">
        <v>0</v>
      </c>
      <c r="L258" s="1">
        <f t="shared" si="9"/>
        <v>15523.2</v>
      </c>
      <c r="M258" s="1">
        <f t="shared" si="10"/>
        <v>15523.2</v>
      </c>
      <c r="N258" s="1">
        <f t="shared" si="11"/>
        <v>0</v>
      </c>
    </row>
    <row r="259" spans="1:14" x14ac:dyDescent="0.25">
      <c r="A259" s="1" t="str">
        <v>BioLegend</v>
      </c>
      <c r="B259" s="1">
        <v>39362.400000000001</v>
      </c>
      <c r="C259" s="1" t="str">
        <v>EED116107</v>
      </c>
      <c r="D259" s="2">
        <v>45814</v>
      </c>
      <c r="E259" s="2">
        <v>45821</v>
      </c>
      <c r="F259" s="1">
        <v>348801</v>
      </c>
      <c r="G259" s="1">
        <v>1</v>
      </c>
      <c r="H259" s="1">
        <v>1</v>
      </c>
      <c r="I259" s="1">
        <v>0</v>
      </c>
      <c r="J259" s="1" t="str">
        <v>Delhi</v>
      </c>
      <c r="K259" s="1">
        <v>0</v>
      </c>
      <c r="L259" s="1">
        <f t="shared" ref="L259:L322" si="12">G259*B259</f>
        <v>39362.400000000001</v>
      </c>
      <c r="M259" s="1">
        <f t="shared" ref="M259:M322" si="13">H259*B259</f>
        <v>39362.400000000001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23531.199999999997</v>
      </c>
      <c r="C260" s="1" t="str">
        <v>EED116107</v>
      </c>
      <c r="D260" s="2">
        <v>45814</v>
      </c>
      <c r="E260" s="2">
        <v>45821</v>
      </c>
      <c r="F260" s="1">
        <v>358512</v>
      </c>
      <c r="G260" s="1">
        <v>1</v>
      </c>
      <c r="H260" s="1">
        <v>1</v>
      </c>
      <c r="I260" s="1">
        <v>0</v>
      </c>
      <c r="J260" s="1" t="str">
        <v>Chandigarh</v>
      </c>
      <c r="K260" s="1">
        <v>0</v>
      </c>
      <c r="L260" s="1">
        <f t="shared" si="12"/>
        <v>23531.199999999997</v>
      </c>
      <c r="M260" s="1">
        <f t="shared" si="13"/>
        <v>23531.199999999997</v>
      </c>
      <c r="N260" s="1">
        <f t="shared" si="14"/>
        <v>0</v>
      </c>
    </row>
    <row r="261" spans="1:14" x14ac:dyDescent="0.25">
      <c r="A261" s="1" t="str">
        <v>BioLegend</v>
      </c>
      <c r="B261" s="1">
        <v>19342.400000000001</v>
      </c>
      <c r="C261" s="1" t="str">
        <v>EED116107</v>
      </c>
      <c r="D261" s="2">
        <v>45814</v>
      </c>
      <c r="E261" s="2">
        <v>45821</v>
      </c>
      <c r="F261" s="1">
        <v>359122</v>
      </c>
      <c r="G261" s="1">
        <v>1</v>
      </c>
      <c r="H261" s="1">
        <v>1</v>
      </c>
      <c r="I261" s="1">
        <v>0</v>
      </c>
      <c r="J261" s="1" t="str">
        <v>Punjab</v>
      </c>
      <c r="K261" s="1">
        <v>0</v>
      </c>
      <c r="L261" s="1">
        <f t="shared" si="12"/>
        <v>19342.400000000001</v>
      </c>
      <c r="M261" s="1">
        <f t="shared" si="13"/>
        <v>19342.400000000001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369607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374209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6591.2000000000007</v>
      </c>
      <c r="C264" s="1" t="str">
        <v>EED116107</v>
      </c>
      <c r="D264" s="2">
        <v>45814</v>
      </c>
      <c r="E264" s="2">
        <v>45821</v>
      </c>
      <c r="F264" s="1">
        <v>375403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6591.2000000000007</v>
      </c>
      <c r="M264" s="1">
        <f t="shared" si="13"/>
        <v>6591.2000000000007</v>
      </c>
      <c r="N264" s="1">
        <f t="shared" si="14"/>
        <v>0</v>
      </c>
    </row>
    <row r="265" spans="1:14" x14ac:dyDescent="0.25">
      <c r="A265" s="1" t="str">
        <v>BioLegend</v>
      </c>
      <c r="B265" s="1">
        <v>20636</v>
      </c>
      <c r="C265" s="1" t="str">
        <v>EED116107</v>
      </c>
      <c r="D265" s="2">
        <v>45814</v>
      </c>
      <c r="E265" s="2">
        <v>45821</v>
      </c>
      <c r="F265" s="1">
        <v>392114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20636</v>
      </c>
      <c r="M265" s="1">
        <f t="shared" si="13"/>
        <v>20636</v>
      </c>
      <c r="N265" s="1">
        <f t="shared" si="14"/>
        <v>0</v>
      </c>
    </row>
    <row r="266" spans="1:14" x14ac:dyDescent="0.25">
      <c r="A266" s="1" t="str">
        <v>BioLegend</v>
      </c>
      <c r="B266" s="1">
        <v>9424.7999999999993</v>
      </c>
      <c r="C266" s="1" t="str">
        <v>EED116107</v>
      </c>
      <c r="D266" s="2">
        <v>45814</v>
      </c>
      <c r="E266" s="2">
        <v>45821</v>
      </c>
      <c r="F266" s="1">
        <v>393607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9424.7999999999993</v>
      </c>
      <c r="M266" s="1">
        <f t="shared" si="13"/>
        <v>9424.7999999999993</v>
      </c>
      <c r="N266" s="1">
        <f t="shared" si="14"/>
        <v>0</v>
      </c>
    </row>
    <row r="267" spans="1:14" x14ac:dyDescent="0.25">
      <c r="A267" s="1" t="str">
        <v>BioLegend</v>
      </c>
      <c r="B267" s="1">
        <v>12689.599999999999</v>
      </c>
      <c r="C267" s="1" t="str">
        <v>EED116107</v>
      </c>
      <c r="D267" s="2">
        <v>45814</v>
      </c>
      <c r="E267" s="2">
        <v>45821</v>
      </c>
      <c r="F267" s="1">
        <v>400329</v>
      </c>
      <c r="G267" s="1">
        <v>1</v>
      </c>
      <c r="H267" s="1">
        <v>1</v>
      </c>
      <c r="I267" s="1">
        <v>0</v>
      </c>
      <c r="J267" s="1" t="str">
        <v>Banglore</v>
      </c>
      <c r="K267" s="1">
        <v>0</v>
      </c>
      <c r="L267" s="1">
        <f t="shared" si="12"/>
        <v>12689.599999999999</v>
      </c>
      <c r="M267" s="1">
        <f t="shared" si="13"/>
        <v>12689.599999999999</v>
      </c>
      <c r="N267" s="1">
        <f t="shared" si="14"/>
        <v>0</v>
      </c>
    </row>
    <row r="268" spans="1:14" x14ac:dyDescent="0.25">
      <c r="A268" s="1" t="str">
        <v>BioLegend</v>
      </c>
      <c r="B268" s="1">
        <v>2587.1999999999998</v>
      </c>
      <c r="C268" s="1" t="str">
        <v>EED116107</v>
      </c>
      <c r="D268" s="2">
        <v>45814</v>
      </c>
      <c r="E268" s="2">
        <v>45821</v>
      </c>
      <c r="F268" s="1">
        <v>405201</v>
      </c>
      <c r="G268" s="1">
        <v>1</v>
      </c>
      <c r="H268" s="1">
        <v>1</v>
      </c>
      <c r="I268" s="1">
        <v>0</v>
      </c>
      <c r="J268" s="1" t="str">
        <v>Kolkata</v>
      </c>
      <c r="K268" s="1">
        <v>0</v>
      </c>
      <c r="L268" s="1">
        <f t="shared" si="12"/>
        <v>2587.1999999999998</v>
      </c>
      <c r="M268" s="1">
        <f t="shared" si="13"/>
        <v>2587.1999999999998</v>
      </c>
      <c r="N268" s="1">
        <f t="shared" si="14"/>
        <v>0</v>
      </c>
    </row>
    <row r="269" spans="1:14" x14ac:dyDescent="0.25">
      <c r="A269" s="1" t="str">
        <v>BioLegend</v>
      </c>
      <c r="B269" s="1">
        <v>14106.400000000001</v>
      </c>
      <c r="C269" s="1" t="str">
        <v>EED116107</v>
      </c>
      <c r="D269" s="2">
        <v>45814</v>
      </c>
      <c r="E269" s="2">
        <v>45821</v>
      </c>
      <c r="F269" s="1">
        <v>422302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14106.400000000001</v>
      </c>
      <c r="M269" s="1">
        <f t="shared" si="13"/>
        <v>14106.400000000001</v>
      </c>
      <c r="N269" s="1">
        <f t="shared" si="14"/>
        <v>0</v>
      </c>
    </row>
    <row r="270" spans="1:14" x14ac:dyDescent="0.25">
      <c r="A270" s="1" t="str">
        <v>BioLegend</v>
      </c>
      <c r="B270" s="1">
        <v>5482.4</v>
      </c>
      <c r="C270" s="1" t="str">
        <v>EED116107</v>
      </c>
      <c r="D270" s="2">
        <v>45814</v>
      </c>
      <c r="E270" s="2">
        <v>45821</v>
      </c>
      <c r="F270" s="1">
        <v>423105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5482.4</v>
      </c>
      <c r="M270" s="1">
        <f t="shared" si="13"/>
        <v>5482.4</v>
      </c>
      <c r="N270" s="1">
        <f t="shared" si="14"/>
        <v>0</v>
      </c>
    </row>
    <row r="271" spans="1:14" x14ac:dyDescent="0.25">
      <c r="A271" s="1" t="str">
        <v>BioLegend</v>
      </c>
      <c r="B271" s="1">
        <v>36097.599999999999</v>
      </c>
      <c r="C271" s="1" t="str">
        <v>EED116107</v>
      </c>
      <c r="D271" s="2">
        <v>45814</v>
      </c>
      <c r="E271" s="2">
        <v>45821</v>
      </c>
      <c r="F271" s="1">
        <v>430115</v>
      </c>
      <c r="G271" s="1">
        <v>1</v>
      </c>
      <c r="H271" s="1">
        <v>1</v>
      </c>
      <c r="I271" s="1">
        <v>0</v>
      </c>
      <c r="J271" s="1" t="str">
        <v>Banglore</v>
      </c>
      <c r="K271" s="1">
        <v>0</v>
      </c>
      <c r="L271" s="1">
        <f t="shared" si="12"/>
        <v>36097.599999999999</v>
      </c>
      <c r="M271" s="1">
        <f t="shared" si="13"/>
        <v>36097.599999999999</v>
      </c>
      <c r="N271" s="1">
        <f t="shared" si="14"/>
        <v>0</v>
      </c>
    </row>
    <row r="272" spans="1:14" x14ac:dyDescent="0.25">
      <c r="A272" s="1" t="str">
        <v>BioLegend</v>
      </c>
      <c r="B272" s="1">
        <v>43560</v>
      </c>
      <c r="C272" s="1" t="str">
        <v>EED116107</v>
      </c>
      <c r="D272" s="2">
        <v>45814</v>
      </c>
      <c r="E272" s="2">
        <v>45821</v>
      </c>
      <c r="F272" s="1">
        <v>480090</v>
      </c>
      <c r="G272" s="1">
        <v>1</v>
      </c>
      <c r="H272" s="1">
        <v>1</v>
      </c>
      <c r="I272" s="1">
        <v>0</v>
      </c>
      <c r="J272" s="1" t="str">
        <v>Punjab</v>
      </c>
      <c r="K272" s="1">
        <v>0</v>
      </c>
      <c r="L272" s="1">
        <f t="shared" si="12"/>
        <v>43560</v>
      </c>
      <c r="M272" s="1">
        <f t="shared" si="13"/>
        <v>43560</v>
      </c>
      <c r="N272" s="1">
        <f t="shared" si="14"/>
        <v>0</v>
      </c>
    </row>
    <row r="273" spans="1:14" x14ac:dyDescent="0.25">
      <c r="A273" s="1" t="str">
        <v>BioLegend</v>
      </c>
      <c r="B273" s="1">
        <v>18018</v>
      </c>
      <c r="C273" s="1" t="str">
        <v>EED116107</v>
      </c>
      <c r="D273" s="2">
        <v>45814</v>
      </c>
      <c r="E273" s="2">
        <v>45821</v>
      </c>
      <c r="F273" s="1">
        <v>504133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18018</v>
      </c>
      <c r="M273" s="1">
        <f t="shared" si="13"/>
        <v>18018</v>
      </c>
      <c r="N273" s="1">
        <f t="shared" si="14"/>
        <v>0</v>
      </c>
    </row>
    <row r="274" spans="1:14" x14ac:dyDescent="0.25">
      <c r="A274" s="1" t="str">
        <v>BioLegend</v>
      </c>
      <c r="B274" s="1">
        <v>17292</v>
      </c>
      <c r="C274" s="1" t="str">
        <v>EED116107</v>
      </c>
      <c r="D274" s="2">
        <v>45814</v>
      </c>
      <c r="E274" s="2">
        <v>45821</v>
      </c>
      <c r="F274" s="1">
        <v>505022</v>
      </c>
      <c r="G274" s="1">
        <v>2</v>
      </c>
      <c r="H274" s="1">
        <v>2</v>
      </c>
      <c r="I274" s="1">
        <v>0</v>
      </c>
      <c r="J274" s="1" t="str">
        <v>Delhi</v>
      </c>
      <c r="K274" s="1">
        <v>0</v>
      </c>
      <c r="L274" s="1">
        <f t="shared" si="12"/>
        <v>34584</v>
      </c>
      <c r="M274" s="1">
        <f t="shared" si="13"/>
        <v>34584</v>
      </c>
      <c r="N274" s="1">
        <f t="shared" si="14"/>
        <v>0</v>
      </c>
    </row>
    <row r="275" spans="1:14" x14ac:dyDescent="0.25">
      <c r="A275" s="1" t="str">
        <v>BioLegend</v>
      </c>
      <c r="B275" s="1">
        <v>21375.200000000001</v>
      </c>
      <c r="C275" s="1" t="str">
        <v>EED116107</v>
      </c>
      <c r="D275" s="2">
        <v>45814</v>
      </c>
      <c r="E275" s="2">
        <v>45821</v>
      </c>
      <c r="F275" s="1">
        <v>514104</v>
      </c>
      <c r="G275" s="1">
        <v>1</v>
      </c>
      <c r="H275" s="1">
        <v>1</v>
      </c>
      <c r="I275" s="1">
        <v>0</v>
      </c>
      <c r="J275" s="1" t="str">
        <v>Delhi</v>
      </c>
      <c r="K275" s="1">
        <v>0</v>
      </c>
      <c r="L275" s="1">
        <f t="shared" si="12"/>
        <v>21375.200000000001</v>
      </c>
      <c r="M275" s="1">
        <f t="shared" si="13"/>
        <v>21375.200000000001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30738.400000000001</v>
      </c>
      <c r="C276" s="1" t="str">
        <v>EED116107</v>
      </c>
      <c r="D276" s="2">
        <v>45814</v>
      </c>
      <c r="E276" s="2">
        <v>45821</v>
      </c>
      <c r="F276" s="1">
        <v>576406</v>
      </c>
      <c r="G276" s="1">
        <v>1</v>
      </c>
      <c r="H276" s="1">
        <v>1</v>
      </c>
      <c r="I276" s="1">
        <v>0</v>
      </c>
      <c r="J276" s="1" t="str">
        <v>Jammu</v>
      </c>
      <c r="K276" s="1">
        <v>0</v>
      </c>
      <c r="L276" s="1">
        <f t="shared" si="12"/>
        <v>30738.400000000001</v>
      </c>
      <c r="M276" s="1">
        <f t="shared" si="13"/>
        <v>30738.400000000001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6221.6</v>
      </c>
      <c r="C277" s="1" t="str">
        <v>EED116107</v>
      </c>
      <c r="D277" s="2">
        <v>45814</v>
      </c>
      <c r="E277" s="2">
        <v>45821</v>
      </c>
      <c r="F277" s="1">
        <v>607901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6221.6</v>
      </c>
      <c r="M277" s="1">
        <f t="shared" si="13"/>
        <v>6221.6</v>
      </c>
      <c r="N277" s="1">
        <f t="shared" si="14"/>
        <v>0</v>
      </c>
    </row>
    <row r="278" spans="1:14" x14ac:dyDescent="0.25">
      <c r="A278" s="1" t="str">
        <v>BioLegend</v>
      </c>
      <c r="B278" s="1">
        <v>14106.400000000001</v>
      </c>
      <c r="C278" s="1" t="str">
        <v>EED116107</v>
      </c>
      <c r="D278" s="2">
        <v>45814</v>
      </c>
      <c r="E278" s="2">
        <v>45821</v>
      </c>
      <c r="F278" s="1">
        <v>627702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14106.400000000001</v>
      </c>
      <c r="M278" s="1">
        <f t="shared" si="13"/>
        <v>14106.400000000001</v>
      </c>
      <c r="N278" s="1">
        <f t="shared" si="14"/>
        <v>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631151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656801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16324</v>
      </c>
      <c r="C281" s="1" t="str">
        <v>EED116107</v>
      </c>
      <c r="D281" s="2">
        <v>45814</v>
      </c>
      <c r="E281" s="2">
        <v>45821</v>
      </c>
      <c r="F281" s="1">
        <v>658402</v>
      </c>
      <c r="G281" s="1">
        <v>1</v>
      </c>
      <c r="H281" s="1">
        <v>1</v>
      </c>
      <c r="I281" s="1">
        <v>0</v>
      </c>
      <c r="J281" s="1" t="str">
        <v>Noida</v>
      </c>
      <c r="K281" s="1">
        <v>0</v>
      </c>
      <c r="L281" s="1">
        <f t="shared" si="12"/>
        <v>16324</v>
      </c>
      <c r="M281" s="1">
        <f t="shared" si="13"/>
        <v>16324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740121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740122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740124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740126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740129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431.20000000000005</v>
      </c>
      <c r="C287" s="1" t="str">
        <v>EED116107</v>
      </c>
      <c r="D287" s="2">
        <v>45814</v>
      </c>
      <c r="E287" s="2">
        <v>45821</v>
      </c>
      <c r="F287" s="1">
        <v>740379</v>
      </c>
      <c r="G287" s="1">
        <v>2</v>
      </c>
      <c r="H287" s="1">
        <v>2</v>
      </c>
      <c r="I287" s="1">
        <v>0</v>
      </c>
      <c r="J287" s="1" t="str">
        <v>Mumbai</v>
      </c>
      <c r="K287" s="1">
        <v>0</v>
      </c>
      <c r="L287" s="1">
        <f t="shared" si="12"/>
        <v>862.40000000000009</v>
      </c>
      <c r="M287" s="1">
        <f t="shared" si="13"/>
        <v>862.40000000000009</v>
      </c>
      <c r="N287" s="1">
        <f t="shared" si="14"/>
        <v>0</v>
      </c>
    </row>
    <row r="288" spans="1:14" x14ac:dyDescent="0.25">
      <c r="A288" s="1" t="str">
        <v>BioLegend</v>
      </c>
      <c r="B288" s="1">
        <v>18110.400000000001</v>
      </c>
      <c r="C288" s="1" t="str">
        <v>EED116107</v>
      </c>
      <c r="D288" s="2">
        <v>45814</v>
      </c>
      <c r="E288" s="2">
        <v>45821</v>
      </c>
      <c r="F288" s="1">
        <v>740810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18110.400000000001</v>
      </c>
      <c r="M288" s="1">
        <f t="shared" si="13"/>
        <v>18110.400000000001</v>
      </c>
      <c r="N288" s="1">
        <f t="shared" si="14"/>
        <v>0</v>
      </c>
    </row>
    <row r="289" spans="1:14" x14ac:dyDescent="0.25">
      <c r="A289" s="1" t="str">
        <v>BioLegend</v>
      </c>
      <c r="B289" s="1">
        <v>3634.3999999999996</v>
      </c>
      <c r="C289" s="1" t="str">
        <v>EED116107</v>
      </c>
      <c r="D289" s="2">
        <v>45814</v>
      </c>
      <c r="E289" s="2">
        <v>45821</v>
      </c>
      <c r="F289" s="1">
        <v>740811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3634.3999999999996</v>
      </c>
      <c r="M289" s="1">
        <f t="shared" si="13"/>
        <v>3634.3999999999996</v>
      </c>
      <c r="N289" s="1">
        <f t="shared" si="14"/>
        <v>0</v>
      </c>
    </row>
    <row r="290" spans="1:14" x14ac:dyDescent="0.25">
      <c r="A290" s="1" t="str">
        <v>BioLegend</v>
      </c>
      <c r="B290" s="1">
        <v>7268.7999999999993</v>
      </c>
      <c r="C290" s="1" t="str">
        <v>EED116107</v>
      </c>
      <c r="D290" s="2">
        <v>45814</v>
      </c>
      <c r="E290" s="2">
        <v>45821</v>
      </c>
      <c r="F290" s="1">
        <v>740812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7268.7999999999993</v>
      </c>
      <c r="M290" s="1">
        <f t="shared" si="13"/>
        <v>7268.7999999999993</v>
      </c>
      <c r="N290" s="1">
        <f t="shared" si="14"/>
        <v>0</v>
      </c>
    </row>
    <row r="291" spans="1:14" x14ac:dyDescent="0.25">
      <c r="A291" s="1" t="str">
        <v>BioLegend</v>
      </c>
      <c r="B291" s="1">
        <v>18110.400000000001</v>
      </c>
      <c r="C291" s="1" t="str">
        <v>EED116107</v>
      </c>
      <c r="D291" s="2">
        <v>45814</v>
      </c>
      <c r="E291" s="2">
        <v>45821</v>
      </c>
      <c r="F291" s="1">
        <v>740986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18110.400000000001</v>
      </c>
      <c r="M291" s="1">
        <f t="shared" si="13"/>
        <v>18110.400000000001</v>
      </c>
      <c r="N291" s="1">
        <f t="shared" si="14"/>
        <v>0</v>
      </c>
    </row>
    <row r="292" spans="1:14" x14ac:dyDescent="0.25">
      <c r="A292" s="1" t="str">
        <v>BioLegend</v>
      </c>
      <c r="B292" s="1">
        <v>3634.3999999999996</v>
      </c>
      <c r="C292" s="1" t="str">
        <v>EED116107</v>
      </c>
      <c r="D292" s="2">
        <v>45814</v>
      </c>
      <c r="E292" s="2">
        <v>45821</v>
      </c>
      <c r="F292" s="1">
        <v>740987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3634.3999999999996</v>
      </c>
      <c r="M292" s="1">
        <f t="shared" si="13"/>
        <v>3634.3999999999996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740989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740994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740995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67152.800000000003</v>
      </c>
      <c r="C296" s="1" t="str">
        <v>EED116107</v>
      </c>
      <c r="D296" s="2">
        <v>45814</v>
      </c>
      <c r="E296" s="2">
        <v>45821</v>
      </c>
      <c r="F296" s="1">
        <v>741053</v>
      </c>
      <c r="G296" s="1">
        <v>1</v>
      </c>
      <c r="H296" s="1">
        <v>1</v>
      </c>
      <c r="I296" s="1">
        <v>0</v>
      </c>
      <c r="J296" s="1" t="str">
        <v>Delhi</v>
      </c>
      <c r="K296" s="1">
        <v>0</v>
      </c>
      <c r="L296" s="1">
        <f t="shared" si="12"/>
        <v>67152.800000000003</v>
      </c>
      <c r="M296" s="1">
        <f t="shared" si="13"/>
        <v>67152.800000000003</v>
      </c>
      <c r="N296" s="1">
        <f t="shared" si="14"/>
        <v>0</v>
      </c>
    </row>
    <row r="297" spans="1:14" x14ac:dyDescent="0.25">
      <c r="A297" s="1" t="str">
        <v>BioLegend</v>
      </c>
      <c r="B297" s="1">
        <v>7268.7999999999993</v>
      </c>
      <c r="C297" s="1" t="str">
        <v>EED116107</v>
      </c>
      <c r="D297" s="2">
        <v>45814</v>
      </c>
      <c r="E297" s="2">
        <v>45821</v>
      </c>
      <c r="F297" s="1">
        <v>741146</v>
      </c>
      <c r="G297" s="1">
        <v>1</v>
      </c>
      <c r="H297" s="1">
        <v>1</v>
      </c>
      <c r="I297" s="1">
        <v>0</v>
      </c>
      <c r="J297" s="1" t="str">
        <v>Mumbai</v>
      </c>
      <c r="K297" s="1">
        <v>0</v>
      </c>
      <c r="L297" s="1">
        <f t="shared" si="12"/>
        <v>7268.7999999999993</v>
      </c>
      <c r="M297" s="1">
        <f t="shared" si="13"/>
        <v>7268.7999999999993</v>
      </c>
      <c r="N297" s="1">
        <f t="shared" si="14"/>
        <v>0</v>
      </c>
    </row>
    <row r="298" spans="1:14" x14ac:dyDescent="0.25">
      <c r="A298" s="1" t="str">
        <v>BioLegend</v>
      </c>
      <c r="B298" s="1">
        <v>440</v>
      </c>
      <c r="C298" s="1" t="str">
        <v>EED116107</v>
      </c>
      <c r="D298" s="2">
        <v>45814</v>
      </c>
      <c r="E298" s="2">
        <v>45821</v>
      </c>
      <c r="F298" s="1">
        <v>805002</v>
      </c>
      <c r="G298" s="1">
        <v>1</v>
      </c>
      <c r="H298" s="1">
        <v>0</v>
      </c>
      <c r="I298" s="1">
        <v>1</v>
      </c>
      <c r="J298" s="1" t="str">
        <v>STOCK</v>
      </c>
      <c r="K298" s="1" t="str">
        <v>Stock</v>
      </c>
      <c r="L298" s="1">
        <f t="shared" si="12"/>
        <v>440</v>
      </c>
      <c r="M298" s="1">
        <f t="shared" si="13"/>
        <v>0</v>
      </c>
      <c r="N298" s="1">
        <f t="shared" si="14"/>
        <v>440</v>
      </c>
    </row>
    <row r="299" spans="1:14" x14ac:dyDescent="0.25">
      <c r="A299" s="1" t="str">
        <v>BioLegend</v>
      </c>
      <c r="B299" s="1">
        <v>26180</v>
      </c>
      <c r="C299" s="1" t="str">
        <v>EED116107</v>
      </c>
      <c r="D299" s="2">
        <v>45814</v>
      </c>
      <c r="E299" s="2">
        <v>45821</v>
      </c>
      <c r="F299" s="1">
        <v>853318</v>
      </c>
      <c r="G299" s="1">
        <v>1</v>
      </c>
      <c r="H299" s="1">
        <v>1</v>
      </c>
      <c r="I299" s="1">
        <v>0</v>
      </c>
      <c r="J299" s="1" t="str">
        <v>Banglore</v>
      </c>
      <c r="K299" s="1">
        <v>0</v>
      </c>
      <c r="L299" s="1">
        <f t="shared" si="12"/>
        <v>26180</v>
      </c>
      <c r="M299" s="1">
        <f t="shared" si="13"/>
        <v>26180</v>
      </c>
      <c r="N299" s="1">
        <f t="shared" si="14"/>
        <v>0</v>
      </c>
    </row>
    <row r="300" spans="1:14" x14ac:dyDescent="0.25">
      <c r="A300" s="1" t="str">
        <v>BioLegend</v>
      </c>
      <c r="B300" s="1">
        <v>1900.8000000000002</v>
      </c>
      <c r="C300" s="1" t="str">
        <v>EED116209</v>
      </c>
      <c r="D300" s="2">
        <v>45818</v>
      </c>
      <c r="E300" s="2">
        <v>45824</v>
      </c>
      <c r="F300" s="1">
        <v>100203</v>
      </c>
      <c r="G300" s="1">
        <v>1</v>
      </c>
      <c r="H300" s="1">
        <v>1</v>
      </c>
      <c r="I300" s="1">
        <v>0</v>
      </c>
      <c r="J300" s="1" t="str">
        <v>Chandigarh</v>
      </c>
      <c r="K300" s="1">
        <v>0</v>
      </c>
      <c r="L300" s="1">
        <f t="shared" si="12"/>
        <v>1900.8000000000002</v>
      </c>
      <c r="M300" s="1">
        <f t="shared" si="13"/>
        <v>1900.8000000000002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100216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74342.399999999994</v>
      </c>
      <c r="C302" s="1" t="str">
        <v>EED116209</v>
      </c>
      <c r="D302" s="2">
        <v>45818</v>
      </c>
      <c r="E302" s="2">
        <v>45824</v>
      </c>
      <c r="F302" s="1">
        <v>100458</v>
      </c>
      <c r="G302" s="1">
        <v>1</v>
      </c>
      <c r="H302" s="1">
        <v>1</v>
      </c>
      <c r="I302" s="1">
        <v>0</v>
      </c>
      <c r="J302" s="1" t="str">
        <v>Delhi</v>
      </c>
      <c r="K302" s="1">
        <v>0</v>
      </c>
      <c r="L302" s="1">
        <f t="shared" si="12"/>
        <v>74342.399999999994</v>
      </c>
      <c r="M302" s="1">
        <f t="shared" si="13"/>
        <v>74342.399999999994</v>
      </c>
      <c r="N302" s="1">
        <f t="shared" si="14"/>
        <v>0</v>
      </c>
    </row>
    <row r="303" spans="1:14" x14ac:dyDescent="0.25">
      <c r="A303" s="1" t="str">
        <v>BioLegend</v>
      </c>
      <c r="B303" s="1">
        <v>11352</v>
      </c>
      <c r="C303" s="1" t="str">
        <v>EED116209</v>
      </c>
      <c r="D303" s="2">
        <v>45818</v>
      </c>
      <c r="E303" s="2">
        <v>45824</v>
      </c>
      <c r="F303" s="1">
        <v>100536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22704</v>
      </c>
      <c r="M303" s="1">
        <f t="shared" si="13"/>
        <v>22704</v>
      </c>
      <c r="N303" s="1">
        <f t="shared" si="14"/>
        <v>0</v>
      </c>
    </row>
    <row r="304" spans="1:14" x14ac:dyDescent="0.25">
      <c r="A304" s="1" t="str">
        <v>BioLegend</v>
      </c>
      <c r="B304" s="1">
        <v>14942.400000000001</v>
      </c>
      <c r="C304" s="1" t="str">
        <v>EED116209</v>
      </c>
      <c r="D304" s="2">
        <v>45818</v>
      </c>
      <c r="E304" s="2">
        <v>45824</v>
      </c>
      <c r="F304" s="1">
        <v>100540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29884.800000000003</v>
      </c>
      <c r="M304" s="1">
        <f t="shared" si="13"/>
        <v>29884.800000000003</v>
      </c>
      <c r="N304" s="1">
        <f t="shared" si="14"/>
        <v>0</v>
      </c>
    </row>
    <row r="305" spans="1:14" x14ac:dyDescent="0.25">
      <c r="A305" s="1" t="str">
        <v>BioLegend</v>
      </c>
      <c r="B305" s="1">
        <v>5649.6</v>
      </c>
      <c r="C305" s="1" t="str">
        <v>EED116209</v>
      </c>
      <c r="D305" s="2">
        <v>45818</v>
      </c>
      <c r="E305" s="2">
        <v>45824</v>
      </c>
      <c r="F305" s="1">
        <v>100708</v>
      </c>
      <c r="G305" s="1">
        <v>1</v>
      </c>
      <c r="H305" s="1">
        <v>1</v>
      </c>
      <c r="I305" s="1">
        <v>0</v>
      </c>
      <c r="J305" s="1" t="str">
        <v>Chandigarh</v>
      </c>
      <c r="K305" s="1">
        <v>0</v>
      </c>
      <c r="L305" s="1">
        <f t="shared" si="12"/>
        <v>5649.6</v>
      </c>
      <c r="M305" s="1">
        <f t="shared" si="13"/>
        <v>5649.6</v>
      </c>
      <c r="N305" s="1">
        <f t="shared" si="14"/>
        <v>0</v>
      </c>
    </row>
    <row r="306" spans="1:14" x14ac:dyDescent="0.25">
      <c r="A306" s="1" t="str">
        <v>BioLegend</v>
      </c>
      <c r="B306" s="1">
        <v>74342.399999999994</v>
      </c>
      <c r="C306" s="1" t="str">
        <v>EED116209</v>
      </c>
      <c r="D306" s="2">
        <v>45818</v>
      </c>
      <c r="E306" s="2">
        <v>45824</v>
      </c>
      <c r="F306" s="1">
        <v>100764</v>
      </c>
      <c r="G306" s="1">
        <v>1</v>
      </c>
      <c r="H306" s="1">
        <v>1</v>
      </c>
      <c r="I306" s="1">
        <v>0</v>
      </c>
      <c r="J306" s="1" t="str">
        <v>Delhi</v>
      </c>
      <c r="K306" s="1">
        <v>0</v>
      </c>
      <c r="L306" s="1">
        <f t="shared" si="12"/>
        <v>74342.399999999994</v>
      </c>
      <c r="M306" s="1">
        <f t="shared" si="13"/>
        <v>74342.399999999994</v>
      </c>
      <c r="N306" s="1">
        <f t="shared" si="14"/>
        <v>0</v>
      </c>
    </row>
    <row r="307" spans="1:14" x14ac:dyDescent="0.25">
      <c r="A307" s="1" t="str">
        <v>BioLegend</v>
      </c>
      <c r="B307" s="1">
        <v>14572.8</v>
      </c>
      <c r="C307" s="1" t="str">
        <v>EED116209</v>
      </c>
      <c r="D307" s="2">
        <v>45818</v>
      </c>
      <c r="E307" s="2">
        <v>45824</v>
      </c>
      <c r="F307" s="1">
        <v>102702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29145.599999999999</v>
      </c>
      <c r="M307" s="1">
        <f t="shared" si="13"/>
        <v>29145.599999999999</v>
      </c>
      <c r="N307" s="1">
        <f t="shared" si="14"/>
        <v>0</v>
      </c>
    </row>
    <row r="308" spans="1:14" x14ac:dyDescent="0.25">
      <c r="A308" s="1" t="str">
        <v>BioLegend</v>
      </c>
      <c r="B308" s="1">
        <v>18902.400000000001</v>
      </c>
      <c r="C308" s="1" t="str">
        <v>EED116209</v>
      </c>
      <c r="D308" s="2">
        <v>45818</v>
      </c>
      <c r="E308" s="2">
        <v>45824</v>
      </c>
      <c r="F308" s="1">
        <v>102730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37804.800000000003</v>
      </c>
      <c r="M308" s="1">
        <f t="shared" si="13"/>
        <v>37804.800000000003</v>
      </c>
      <c r="N308" s="1">
        <f t="shared" si="14"/>
        <v>0</v>
      </c>
    </row>
    <row r="309" spans="1:14" x14ac:dyDescent="0.25">
      <c r="A309" s="1" t="str">
        <v>BioLegend</v>
      </c>
      <c r="B309" s="1">
        <v>17688</v>
      </c>
      <c r="C309" s="1" t="str">
        <v>EED116209</v>
      </c>
      <c r="D309" s="2">
        <v>45818</v>
      </c>
      <c r="E309" s="2">
        <v>45824</v>
      </c>
      <c r="F309" s="1">
        <v>103047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35376</v>
      </c>
      <c r="M309" s="1">
        <f t="shared" si="13"/>
        <v>35376</v>
      </c>
      <c r="N309" s="1">
        <f t="shared" si="14"/>
        <v>0</v>
      </c>
    </row>
    <row r="310" spans="1:14" x14ac:dyDescent="0.25">
      <c r="A310" s="1" t="str">
        <v>BioLegend</v>
      </c>
      <c r="B310" s="1">
        <v>11140.8</v>
      </c>
      <c r="C310" s="1" t="str">
        <v>EED116209</v>
      </c>
      <c r="D310" s="2">
        <v>45818</v>
      </c>
      <c r="E310" s="2">
        <v>45824</v>
      </c>
      <c r="F310" s="1">
        <v>103232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22281.599999999999</v>
      </c>
      <c r="M310" s="1">
        <f t="shared" si="13"/>
        <v>22281.599999999999</v>
      </c>
      <c r="N310" s="1">
        <f t="shared" si="14"/>
        <v>0</v>
      </c>
    </row>
    <row r="311" spans="1:14" x14ac:dyDescent="0.25">
      <c r="A311" s="1" t="str">
        <v>BioLegend</v>
      </c>
      <c r="B311" s="1">
        <v>13794</v>
      </c>
      <c r="C311" s="1" t="str">
        <v>EED116209</v>
      </c>
      <c r="D311" s="2">
        <v>45818</v>
      </c>
      <c r="E311" s="2">
        <v>45824</v>
      </c>
      <c r="F311" s="1">
        <v>103241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27588</v>
      </c>
      <c r="M311" s="1">
        <f t="shared" si="13"/>
        <v>27588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104418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74342.399999999994</v>
      </c>
      <c r="C313" s="1" t="str">
        <v>EED116209</v>
      </c>
      <c r="D313" s="2">
        <v>45818</v>
      </c>
      <c r="E313" s="2">
        <v>45824</v>
      </c>
      <c r="F313" s="1">
        <v>106214</v>
      </c>
      <c r="G313" s="1">
        <v>1</v>
      </c>
      <c r="H313" s="1">
        <v>1</v>
      </c>
      <c r="I313" s="1">
        <v>0</v>
      </c>
      <c r="J313" s="1" t="str">
        <v>Delhi</v>
      </c>
      <c r="K313" s="1">
        <v>0</v>
      </c>
      <c r="L313" s="1">
        <f t="shared" si="12"/>
        <v>74342.399999999994</v>
      </c>
      <c r="M313" s="1">
        <f t="shared" si="13"/>
        <v>74342.399999999994</v>
      </c>
      <c r="N313" s="1">
        <f t="shared" si="14"/>
        <v>0</v>
      </c>
    </row>
    <row r="314" spans="1:14" x14ac:dyDescent="0.25">
      <c r="A314" s="1" t="str">
        <v>BioLegend</v>
      </c>
      <c r="B314" s="1">
        <v>11352</v>
      </c>
      <c r="C314" s="1" t="str">
        <v>EED116209</v>
      </c>
      <c r="D314" s="2">
        <v>45818</v>
      </c>
      <c r="E314" s="2">
        <v>45824</v>
      </c>
      <c r="F314" s="1">
        <v>108422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22704</v>
      </c>
      <c r="M314" s="1">
        <f t="shared" si="13"/>
        <v>22704</v>
      </c>
      <c r="N314" s="1">
        <f t="shared" si="14"/>
        <v>0</v>
      </c>
    </row>
    <row r="315" spans="1:14" x14ac:dyDescent="0.25">
      <c r="A315" s="1" t="str">
        <v>BioLegend</v>
      </c>
      <c r="B315" s="1">
        <v>18638.400000000001</v>
      </c>
      <c r="C315" s="1" t="str">
        <v>EED116209</v>
      </c>
      <c r="D315" s="2">
        <v>45818</v>
      </c>
      <c r="E315" s="2">
        <v>45824</v>
      </c>
      <c r="F315" s="1">
        <v>109104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37276.800000000003</v>
      </c>
      <c r="M315" s="1">
        <f t="shared" si="13"/>
        <v>37276.800000000003</v>
      </c>
      <c r="N315" s="1">
        <f t="shared" si="14"/>
        <v>0</v>
      </c>
    </row>
    <row r="316" spans="1:14" x14ac:dyDescent="0.25">
      <c r="A316" s="1" t="str">
        <v>BioLegend</v>
      </c>
      <c r="B316" s="1">
        <v>16051.2</v>
      </c>
      <c r="C316" s="1" t="str">
        <v>EED116209</v>
      </c>
      <c r="D316" s="2">
        <v>45818</v>
      </c>
      <c r="E316" s="2">
        <v>45824</v>
      </c>
      <c r="F316" s="1">
        <v>109116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32102.400000000001</v>
      </c>
      <c r="M316" s="1">
        <f t="shared" si="13"/>
        <v>32102.400000000001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7761.6</v>
      </c>
      <c r="C317" s="1" t="str">
        <v>EED116209</v>
      </c>
      <c r="D317" s="2">
        <v>45818</v>
      </c>
      <c r="E317" s="2">
        <v>45824</v>
      </c>
      <c r="F317" s="1">
        <v>113815</v>
      </c>
      <c r="G317" s="1">
        <v>1</v>
      </c>
      <c r="H317" s="1">
        <v>1</v>
      </c>
      <c r="I317" s="1">
        <v>0</v>
      </c>
      <c r="J317" s="1" t="str">
        <v>Delhi</v>
      </c>
      <c r="K317" s="1">
        <v>0</v>
      </c>
      <c r="L317" s="1">
        <f t="shared" si="12"/>
        <v>7761.6</v>
      </c>
      <c r="M317" s="1">
        <f t="shared" si="13"/>
        <v>7761.6</v>
      </c>
      <c r="N317" s="1">
        <f t="shared" si="14"/>
        <v>0</v>
      </c>
    </row>
    <row r="318" spans="1:14" x14ac:dyDescent="0.25">
      <c r="A318" s="1" t="str">
        <v>BioLegend</v>
      </c>
      <c r="B318" s="1">
        <v>6547.2000000000007</v>
      </c>
      <c r="C318" s="1" t="str">
        <v>EED116209</v>
      </c>
      <c r="D318" s="2">
        <v>45818</v>
      </c>
      <c r="E318" s="2">
        <v>45824</v>
      </c>
      <c r="F318" s="1">
        <v>115502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13094.400000000001</v>
      </c>
      <c r="M318" s="1">
        <f t="shared" si="13"/>
        <v>13094.400000000001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115520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22704</v>
      </c>
      <c r="M319" s="1">
        <f t="shared" si="13"/>
        <v>22704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116220</v>
      </c>
      <c r="G320" s="1">
        <v>1</v>
      </c>
      <c r="H320" s="1">
        <v>1</v>
      </c>
      <c r="I320" s="1">
        <v>0</v>
      </c>
      <c r="J320" s="1" t="str">
        <v>Gujrat</v>
      </c>
      <c r="K320" s="1">
        <v>0</v>
      </c>
      <c r="L320" s="1">
        <f t="shared" si="12"/>
        <v>11352</v>
      </c>
      <c r="M320" s="1">
        <f t="shared" si="13"/>
        <v>11352</v>
      </c>
      <c r="N320" s="1">
        <f t="shared" si="14"/>
        <v>0</v>
      </c>
    </row>
    <row r="321" spans="1:14" x14ac:dyDescent="0.25">
      <c r="A321" s="1" t="str">
        <v>BioLegend</v>
      </c>
      <c r="B321" s="1">
        <v>16579.2</v>
      </c>
      <c r="C321" s="1" t="str">
        <v>EED116209</v>
      </c>
      <c r="D321" s="2">
        <v>45818</v>
      </c>
      <c r="E321" s="2">
        <v>45824</v>
      </c>
      <c r="F321" s="1">
        <v>123130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33158.400000000001</v>
      </c>
      <c r="M321" s="1">
        <f t="shared" si="13"/>
        <v>33158.400000000001</v>
      </c>
      <c r="N321" s="1">
        <f t="shared" si="14"/>
        <v>0</v>
      </c>
    </row>
    <row r="322" spans="1:14" x14ac:dyDescent="0.25">
      <c r="A322" s="1" t="str">
        <v>BioLegend</v>
      </c>
      <c r="B322" s="1">
        <v>74342.399999999994</v>
      </c>
      <c r="C322" s="1" t="str">
        <v>EED116209</v>
      </c>
      <c r="D322" s="2">
        <v>45818</v>
      </c>
      <c r="E322" s="2">
        <v>45824</v>
      </c>
      <c r="F322" s="1">
        <v>135248</v>
      </c>
      <c r="G322" s="1">
        <v>1</v>
      </c>
      <c r="H322" s="1">
        <v>1</v>
      </c>
      <c r="I322" s="1">
        <v>0</v>
      </c>
      <c r="J322" s="1" t="str">
        <v>Delhi</v>
      </c>
      <c r="K322" s="1">
        <v>0</v>
      </c>
      <c r="L322" s="1">
        <f t="shared" si="12"/>
        <v>74342.399999999994</v>
      </c>
      <c r="M322" s="1">
        <f t="shared" si="13"/>
        <v>74342.399999999994</v>
      </c>
      <c r="N322" s="1">
        <f t="shared" si="14"/>
        <v>0</v>
      </c>
    </row>
    <row r="323" spans="1:14" x14ac:dyDescent="0.25">
      <c r="A323" s="1" t="str">
        <v>BioLegend</v>
      </c>
      <c r="B323" s="1">
        <v>16816.8</v>
      </c>
      <c r="C323" s="1" t="str">
        <v>EED116209</v>
      </c>
      <c r="D323" s="2">
        <v>45818</v>
      </c>
      <c r="E323" s="2">
        <v>45824</v>
      </c>
      <c r="F323" s="1">
        <v>142512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33633.599999999999</v>
      </c>
      <c r="M323" s="1">
        <f t="shared" ref="M323:M386" si="16">H323*B323</f>
        <v>33633.599999999999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20169.599999999999</v>
      </c>
      <c r="C324" s="1" t="str">
        <v>EED116209</v>
      </c>
      <c r="D324" s="2">
        <v>45818</v>
      </c>
      <c r="E324" s="2">
        <v>45824</v>
      </c>
      <c r="F324" s="1">
        <v>144610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40339.199999999997</v>
      </c>
      <c r="M324" s="1">
        <f t="shared" si="16"/>
        <v>40339.199999999997</v>
      </c>
      <c r="N324" s="1">
        <f t="shared" si="17"/>
        <v>0</v>
      </c>
    </row>
    <row r="325" spans="1:14" x14ac:dyDescent="0.25">
      <c r="A325" s="1" t="str">
        <v>BioLegend</v>
      </c>
      <c r="B325" s="1">
        <v>10243.200000000001</v>
      </c>
      <c r="C325" s="1" t="str">
        <v>EED116209</v>
      </c>
      <c r="D325" s="2">
        <v>45818</v>
      </c>
      <c r="E325" s="2">
        <v>45824</v>
      </c>
      <c r="F325" s="1">
        <v>144612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20486.400000000001</v>
      </c>
      <c r="M325" s="1">
        <f t="shared" si="16"/>
        <v>20486.400000000001</v>
      </c>
      <c r="N325" s="1">
        <f t="shared" si="17"/>
        <v>0</v>
      </c>
    </row>
    <row r="326" spans="1:14" x14ac:dyDescent="0.25">
      <c r="A326" s="1" t="str">
        <v>BioLegend</v>
      </c>
      <c r="B326" s="1">
        <v>12012</v>
      </c>
      <c r="C326" s="1" t="str">
        <v>EED116209</v>
      </c>
      <c r="D326" s="2">
        <v>45818</v>
      </c>
      <c r="E326" s="2">
        <v>45824</v>
      </c>
      <c r="F326" s="1">
        <v>302339</v>
      </c>
      <c r="G326" s="1">
        <v>2</v>
      </c>
      <c r="H326" s="1">
        <v>2</v>
      </c>
      <c r="I326" s="1">
        <v>0</v>
      </c>
      <c r="J326" s="1" t="str">
        <v>Delhi</v>
      </c>
      <c r="K326" s="1">
        <v>0</v>
      </c>
      <c r="L326" s="1">
        <f t="shared" si="15"/>
        <v>24024</v>
      </c>
      <c r="M326" s="1">
        <f t="shared" si="16"/>
        <v>24024</v>
      </c>
      <c r="N326" s="1">
        <f t="shared" si="17"/>
        <v>0</v>
      </c>
    </row>
    <row r="327" spans="1:14" x14ac:dyDescent="0.25">
      <c r="A327" s="1" t="str">
        <v>BioLegend</v>
      </c>
      <c r="B327" s="1">
        <v>8131.2000000000007</v>
      </c>
      <c r="C327" s="1" t="str">
        <v>EED116209</v>
      </c>
      <c r="D327" s="2">
        <v>45818</v>
      </c>
      <c r="E327" s="2">
        <v>45824</v>
      </c>
      <c r="F327" s="1">
        <v>310910</v>
      </c>
      <c r="G327" s="1">
        <v>1</v>
      </c>
      <c r="H327" s="1">
        <v>1</v>
      </c>
      <c r="I327" s="1">
        <v>0</v>
      </c>
      <c r="J327" s="1" t="str">
        <v>Gujrat</v>
      </c>
      <c r="K327" s="1">
        <v>0</v>
      </c>
      <c r="L327" s="1">
        <f t="shared" si="15"/>
        <v>8131.2000000000007</v>
      </c>
      <c r="M327" s="1">
        <f t="shared" si="16"/>
        <v>8131.2000000000007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10890</v>
      </c>
      <c r="C328" s="1" t="str">
        <v>EED116209</v>
      </c>
      <c r="D328" s="2">
        <v>45818</v>
      </c>
      <c r="E328" s="2">
        <v>45824</v>
      </c>
      <c r="F328" s="1">
        <v>317433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10890</v>
      </c>
      <c r="M328" s="1">
        <f t="shared" si="16"/>
        <v>10890</v>
      </c>
      <c r="N328" s="1">
        <f t="shared" si="17"/>
        <v>0</v>
      </c>
    </row>
    <row r="329" spans="1:14" x14ac:dyDescent="0.25">
      <c r="A329" s="1" t="str">
        <v>BioLegend</v>
      </c>
      <c r="B329" s="1">
        <v>7075.2000000000007</v>
      </c>
      <c r="C329" s="1" t="str">
        <v>EED116209</v>
      </c>
      <c r="D329" s="2">
        <v>45818</v>
      </c>
      <c r="E329" s="2">
        <v>45824</v>
      </c>
      <c r="F329" s="1">
        <v>328109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7075.2000000000007</v>
      </c>
      <c r="M329" s="1">
        <f t="shared" si="16"/>
        <v>7075.2000000000007</v>
      </c>
      <c r="N329" s="1">
        <f t="shared" si="17"/>
        <v>0</v>
      </c>
    </row>
    <row r="330" spans="1:14" x14ac:dyDescent="0.25">
      <c r="A330" s="1" t="str">
        <v>BioLegend</v>
      </c>
      <c r="B330" s="1">
        <v>5966.4</v>
      </c>
      <c r="C330" s="1" t="str">
        <v>EED116209</v>
      </c>
      <c r="D330" s="2">
        <v>45818</v>
      </c>
      <c r="E330" s="2">
        <v>45824</v>
      </c>
      <c r="F330" s="1">
        <v>343509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5966.4</v>
      </c>
      <c r="M330" s="1">
        <f t="shared" si="16"/>
        <v>5966.4</v>
      </c>
      <c r="N330" s="1">
        <f t="shared" si="17"/>
        <v>0</v>
      </c>
    </row>
    <row r="331" spans="1:14" x14ac:dyDescent="0.25">
      <c r="A331" s="1" t="str">
        <v>BioLegend</v>
      </c>
      <c r="B331" s="1">
        <v>12540</v>
      </c>
      <c r="C331" s="1" t="str">
        <v>EED116209</v>
      </c>
      <c r="D331" s="2">
        <v>45818</v>
      </c>
      <c r="E331" s="2">
        <v>45824</v>
      </c>
      <c r="F331" s="1">
        <v>344007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12540</v>
      </c>
      <c r="M331" s="1">
        <f t="shared" si="16"/>
        <v>12540</v>
      </c>
      <c r="N331" s="1">
        <f t="shared" si="17"/>
        <v>0</v>
      </c>
    </row>
    <row r="332" spans="1:14" x14ac:dyDescent="0.25">
      <c r="A332" s="1" t="str">
        <v>BioLegend</v>
      </c>
      <c r="B332" s="1">
        <v>17846.400000000001</v>
      </c>
      <c r="C332" s="1" t="str">
        <v>EED116209</v>
      </c>
      <c r="D332" s="2">
        <v>45818</v>
      </c>
      <c r="E332" s="2">
        <v>45824</v>
      </c>
      <c r="F332" s="1">
        <v>353214</v>
      </c>
      <c r="G332" s="1">
        <v>4</v>
      </c>
      <c r="H332" s="1">
        <v>4</v>
      </c>
      <c r="I332" s="1">
        <v>0</v>
      </c>
      <c r="J332" s="1" t="str">
        <v>Banglore</v>
      </c>
      <c r="K332" s="1">
        <v>0</v>
      </c>
      <c r="L332" s="1">
        <f t="shared" si="15"/>
        <v>71385.600000000006</v>
      </c>
      <c r="M332" s="1">
        <f t="shared" si="16"/>
        <v>71385.600000000006</v>
      </c>
      <c r="N332" s="1">
        <f t="shared" si="17"/>
        <v>0</v>
      </c>
    </row>
    <row r="333" spans="1:14" x14ac:dyDescent="0.25">
      <c r="A333" s="1" t="str">
        <v>BioLegend</v>
      </c>
      <c r="B333" s="1">
        <v>13794</v>
      </c>
      <c r="C333" s="1" t="str">
        <v>EED116209</v>
      </c>
      <c r="D333" s="2">
        <v>45818</v>
      </c>
      <c r="E333" s="2">
        <v>45824</v>
      </c>
      <c r="F333" s="1">
        <v>356619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13794</v>
      </c>
      <c r="M333" s="1">
        <f t="shared" si="16"/>
        <v>13794</v>
      </c>
      <c r="N333" s="1">
        <f t="shared" si="17"/>
        <v>0</v>
      </c>
    </row>
    <row r="334" spans="1:14" x14ac:dyDescent="0.25">
      <c r="A334" s="1" t="str">
        <v>BioLegend</v>
      </c>
      <c r="B334" s="1">
        <v>12012</v>
      </c>
      <c r="C334" s="1" t="str">
        <v>EED116209</v>
      </c>
      <c r="D334" s="2">
        <v>45818</v>
      </c>
      <c r="E334" s="2">
        <v>45824</v>
      </c>
      <c r="F334" s="1">
        <v>359413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12012</v>
      </c>
      <c r="M334" s="1">
        <f t="shared" si="16"/>
        <v>12012</v>
      </c>
      <c r="N334" s="1">
        <f t="shared" si="17"/>
        <v>0</v>
      </c>
    </row>
    <row r="335" spans="1:14" x14ac:dyDescent="0.25">
      <c r="A335" s="1" t="str">
        <v>BioLegend</v>
      </c>
      <c r="B335" s="1">
        <v>15642</v>
      </c>
      <c r="C335" s="1" t="str">
        <v>EED116209</v>
      </c>
      <c r="D335" s="2">
        <v>45818</v>
      </c>
      <c r="E335" s="2">
        <v>45824</v>
      </c>
      <c r="F335" s="1">
        <v>360731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15642</v>
      </c>
      <c r="M335" s="1">
        <f t="shared" si="16"/>
        <v>15642</v>
      </c>
      <c r="N335" s="1">
        <f t="shared" si="17"/>
        <v>0</v>
      </c>
    </row>
    <row r="336" spans="1:14" x14ac:dyDescent="0.25">
      <c r="A336" s="1" t="str">
        <v>BioLegend</v>
      </c>
      <c r="B336" s="1">
        <v>15840</v>
      </c>
      <c r="C336" s="1" t="str">
        <v>EED116209</v>
      </c>
      <c r="D336" s="2">
        <v>45818</v>
      </c>
      <c r="E336" s="2">
        <v>45824</v>
      </c>
      <c r="F336" s="1">
        <v>362510</v>
      </c>
      <c r="G336" s="1">
        <v>1</v>
      </c>
      <c r="H336" s="1">
        <v>1</v>
      </c>
      <c r="I336" s="1">
        <v>0</v>
      </c>
      <c r="J336" s="1" t="str">
        <v>Gujrat</v>
      </c>
      <c r="K336" s="1">
        <v>0</v>
      </c>
      <c r="L336" s="1">
        <f t="shared" si="15"/>
        <v>15840</v>
      </c>
      <c r="M336" s="1">
        <f t="shared" si="16"/>
        <v>15840</v>
      </c>
      <c r="N336" s="1">
        <f t="shared" si="17"/>
        <v>0</v>
      </c>
    </row>
    <row r="337" spans="1:14" x14ac:dyDescent="0.25">
      <c r="A337" s="1" t="str">
        <v>BioLegend</v>
      </c>
      <c r="B337" s="1">
        <v>7550.4</v>
      </c>
      <c r="C337" s="1" t="str">
        <v>EED116209</v>
      </c>
      <c r="D337" s="2">
        <v>45818</v>
      </c>
      <c r="E337" s="2">
        <v>45824</v>
      </c>
      <c r="F337" s="1">
        <v>379207</v>
      </c>
      <c r="G337" s="1">
        <v>1</v>
      </c>
      <c r="H337" s="1">
        <v>1</v>
      </c>
      <c r="I337" s="1">
        <v>0</v>
      </c>
      <c r="J337" s="1" t="str">
        <v>Pune</v>
      </c>
      <c r="K337" s="1">
        <v>0</v>
      </c>
      <c r="L337" s="1">
        <f t="shared" si="15"/>
        <v>7550.4</v>
      </c>
      <c r="M337" s="1">
        <f t="shared" si="16"/>
        <v>7550.4</v>
      </c>
      <c r="N337" s="1">
        <f t="shared" si="17"/>
        <v>0</v>
      </c>
    </row>
    <row r="338" spans="1:14" x14ac:dyDescent="0.25">
      <c r="A338" s="1" t="str">
        <v>BioLegend</v>
      </c>
      <c r="B338" s="1">
        <v>21067.200000000001</v>
      </c>
      <c r="C338" s="1" t="str">
        <v>EED116209</v>
      </c>
      <c r="D338" s="2">
        <v>45818</v>
      </c>
      <c r="E338" s="2">
        <v>45824</v>
      </c>
      <c r="F338" s="1">
        <v>381506</v>
      </c>
      <c r="G338" s="1">
        <v>1</v>
      </c>
      <c r="H338" s="1">
        <v>1</v>
      </c>
      <c r="I338" s="1">
        <v>0</v>
      </c>
      <c r="J338" s="1" t="str">
        <v>Kalyani</v>
      </c>
      <c r="K338" s="1">
        <v>0</v>
      </c>
      <c r="L338" s="1">
        <f t="shared" si="15"/>
        <v>21067.200000000001</v>
      </c>
      <c r="M338" s="1">
        <f t="shared" si="16"/>
        <v>21067.200000000001</v>
      </c>
      <c r="N338" s="1">
        <f t="shared" si="17"/>
        <v>0</v>
      </c>
    </row>
    <row r="339" spans="1:14" x14ac:dyDescent="0.25">
      <c r="A339" s="1" t="str">
        <v>BioLegend</v>
      </c>
      <c r="B339" s="1">
        <v>6600</v>
      </c>
      <c r="C339" s="1" t="str">
        <v>EED116209</v>
      </c>
      <c r="D339" s="2">
        <v>45818</v>
      </c>
      <c r="E339" s="2">
        <v>45824</v>
      </c>
      <c r="F339" s="1">
        <v>397907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6600</v>
      </c>
      <c r="M339" s="1">
        <f t="shared" si="16"/>
        <v>6600</v>
      </c>
      <c r="N339" s="1">
        <f t="shared" si="17"/>
        <v>0</v>
      </c>
    </row>
    <row r="340" spans="1:14" x14ac:dyDescent="0.25">
      <c r="A340" s="1" t="str">
        <v>BioLegend</v>
      </c>
      <c r="B340" s="1">
        <v>1584</v>
      </c>
      <c r="C340" s="1" t="str">
        <v>EED116209</v>
      </c>
      <c r="D340" s="2">
        <v>45818</v>
      </c>
      <c r="E340" s="2">
        <v>45824</v>
      </c>
      <c r="F340" s="1">
        <v>400401</v>
      </c>
      <c r="G340" s="1">
        <v>1</v>
      </c>
      <c r="H340" s="1">
        <v>1</v>
      </c>
      <c r="I340" s="1">
        <v>0</v>
      </c>
      <c r="J340" s="1" t="str">
        <v>Chandigarh</v>
      </c>
      <c r="K340" s="1">
        <v>0</v>
      </c>
      <c r="L340" s="1">
        <f t="shared" si="15"/>
        <v>1584</v>
      </c>
      <c r="M340" s="1">
        <f t="shared" si="16"/>
        <v>1584</v>
      </c>
      <c r="N340" s="1">
        <f t="shared" si="17"/>
        <v>0</v>
      </c>
    </row>
    <row r="341" spans="1:14" x14ac:dyDescent="0.25">
      <c r="A341" s="1" t="str">
        <v>BioLegend</v>
      </c>
      <c r="B341" s="1">
        <v>74342.399999999994</v>
      </c>
      <c r="C341" s="1" t="str">
        <v>EED116209</v>
      </c>
      <c r="D341" s="2">
        <v>45818</v>
      </c>
      <c r="E341" s="2">
        <v>45824</v>
      </c>
      <c r="F341" s="1">
        <v>400672</v>
      </c>
      <c r="G341" s="1">
        <v>1</v>
      </c>
      <c r="H341" s="1">
        <v>1</v>
      </c>
      <c r="I341" s="1">
        <v>0</v>
      </c>
      <c r="J341" s="1" t="str">
        <v>Delhi</v>
      </c>
      <c r="K341" s="1">
        <v>0</v>
      </c>
      <c r="L341" s="1">
        <f t="shared" si="15"/>
        <v>74342.399999999994</v>
      </c>
      <c r="M341" s="1">
        <f t="shared" si="16"/>
        <v>74342.399999999994</v>
      </c>
      <c r="N341" s="1">
        <f t="shared" si="17"/>
        <v>0</v>
      </c>
    </row>
    <row r="342" spans="1:14" x14ac:dyDescent="0.25">
      <c r="A342" s="1" t="str">
        <v>BioLegend</v>
      </c>
      <c r="B342" s="1">
        <v>30492</v>
      </c>
      <c r="C342" s="1" t="str">
        <v>EED116209</v>
      </c>
      <c r="D342" s="2">
        <v>45818</v>
      </c>
      <c r="E342" s="2">
        <v>45824</v>
      </c>
      <c r="F342" s="1">
        <v>405225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60984</v>
      </c>
      <c r="M342" s="1">
        <f t="shared" si="16"/>
        <v>60984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405237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18321.599999999999</v>
      </c>
      <c r="C345" s="1" t="str">
        <v>EED116209</v>
      </c>
      <c r="D345" s="2">
        <v>45818</v>
      </c>
      <c r="E345" s="2">
        <v>45824</v>
      </c>
      <c r="F345" s="1">
        <v>405710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36643.199999999997</v>
      </c>
      <c r="M345" s="1">
        <f t="shared" si="16"/>
        <v>36643.199999999997</v>
      </c>
      <c r="N345" s="1">
        <f t="shared" si="17"/>
        <v>0</v>
      </c>
    </row>
    <row r="346" spans="1:14" x14ac:dyDescent="0.25">
      <c r="A346" s="1" t="str">
        <v>BioLegend</v>
      </c>
      <c r="B346" s="1">
        <v>17952</v>
      </c>
      <c r="C346" s="1" t="str">
        <v>EED116209</v>
      </c>
      <c r="D346" s="2">
        <v>45818</v>
      </c>
      <c r="E346" s="2">
        <v>45824</v>
      </c>
      <c r="F346" s="1">
        <v>405720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35904</v>
      </c>
      <c r="M346" s="1">
        <f t="shared" si="16"/>
        <v>35904</v>
      </c>
      <c r="N346" s="1">
        <f t="shared" si="17"/>
        <v>0</v>
      </c>
    </row>
    <row r="347" spans="1:14" x14ac:dyDescent="0.25">
      <c r="A347" s="1" t="str">
        <v>BioLegend</v>
      </c>
      <c r="B347" s="1">
        <v>3115.2</v>
      </c>
      <c r="C347" s="1" t="str">
        <v>EED116209</v>
      </c>
      <c r="D347" s="2">
        <v>45818</v>
      </c>
      <c r="E347" s="2">
        <v>45824</v>
      </c>
      <c r="F347" s="1">
        <v>420404</v>
      </c>
      <c r="G347" s="1">
        <v>5</v>
      </c>
      <c r="H347" s="1">
        <v>5</v>
      </c>
      <c r="I347" s="1">
        <v>0</v>
      </c>
      <c r="J347" s="1" t="str">
        <v>Gujrat</v>
      </c>
      <c r="K347" s="1">
        <v>0</v>
      </c>
      <c r="L347" s="1">
        <f t="shared" si="15"/>
        <v>15576</v>
      </c>
      <c r="M347" s="1">
        <f t="shared" si="16"/>
        <v>15576</v>
      </c>
      <c r="N347" s="1">
        <f t="shared" si="17"/>
        <v>0</v>
      </c>
    </row>
    <row r="348" spans="1:14" x14ac:dyDescent="0.25">
      <c r="A348" s="1" t="str">
        <v>BioLegend</v>
      </c>
      <c r="B348" s="1">
        <v>14106.400000000001</v>
      </c>
      <c r="C348" s="1" t="str">
        <v>EED116209</v>
      </c>
      <c r="D348" s="2">
        <v>45818</v>
      </c>
      <c r="E348" s="2">
        <v>45824</v>
      </c>
      <c r="F348" s="1">
        <v>422302</v>
      </c>
      <c r="G348" s="1">
        <v>5</v>
      </c>
      <c r="H348" s="1">
        <v>5</v>
      </c>
      <c r="I348" s="1">
        <v>0</v>
      </c>
      <c r="J348" s="1" t="str">
        <v>Banglore</v>
      </c>
      <c r="K348" s="1">
        <v>0</v>
      </c>
      <c r="L348" s="1">
        <f t="shared" si="15"/>
        <v>70532</v>
      </c>
      <c r="M348" s="1">
        <f t="shared" si="16"/>
        <v>70532</v>
      </c>
      <c r="N348" s="1">
        <f t="shared" si="17"/>
        <v>0</v>
      </c>
    </row>
    <row r="349" spans="1:14" x14ac:dyDescent="0.25">
      <c r="A349" s="1" t="str">
        <v>BioLegend</v>
      </c>
      <c r="B349" s="1">
        <v>13992</v>
      </c>
      <c r="C349" s="1" t="str">
        <v>EED116209</v>
      </c>
      <c r="D349" s="2">
        <v>45818</v>
      </c>
      <c r="E349" s="2">
        <v>45824</v>
      </c>
      <c r="F349" s="1">
        <v>430501</v>
      </c>
      <c r="G349" s="1">
        <v>3</v>
      </c>
      <c r="H349" s="1">
        <v>3</v>
      </c>
      <c r="I349" s="1">
        <v>0</v>
      </c>
      <c r="J349" s="1" t="str">
        <v>Mumbai</v>
      </c>
      <c r="K349" s="1">
        <v>0</v>
      </c>
      <c r="L349" s="1">
        <f t="shared" si="15"/>
        <v>41976</v>
      </c>
      <c r="M349" s="1">
        <f t="shared" si="16"/>
        <v>41976</v>
      </c>
      <c r="N349" s="1">
        <f t="shared" si="17"/>
        <v>0</v>
      </c>
    </row>
    <row r="350" spans="1:14" x14ac:dyDescent="0.25">
      <c r="A350" s="1" t="str">
        <v>BioLegend</v>
      </c>
      <c r="B350" s="1">
        <v>17054.400000000001</v>
      </c>
      <c r="C350" s="1" t="str">
        <v>EED116209</v>
      </c>
      <c r="D350" s="2">
        <v>45818</v>
      </c>
      <c r="E350" s="2">
        <v>45824</v>
      </c>
      <c r="F350" s="1">
        <v>506344</v>
      </c>
      <c r="G350" s="1">
        <v>1</v>
      </c>
      <c r="H350" s="1">
        <v>1</v>
      </c>
      <c r="I350" s="1">
        <v>0</v>
      </c>
      <c r="J350" s="1" t="str">
        <v>Chandigarh</v>
      </c>
      <c r="K350" s="1">
        <v>0</v>
      </c>
      <c r="L350" s="1">
        <f t="shared" si="15"/>
        <v>17054.400000000001</v>
      </c>
      <c r="M350" s="1">
        <f t="shared" si="16"/>
        <v>17054.400000000001</v>
      </c>
      <c r="N350" s="1">
        <f t="shared" si="17"/>
        <v>0</v>
      </c>
    </row>
    <row r="351" spans="1:14" x14ac:dyDescent="0.25">
      <c r="A351" s="1" t="str">
        <v>BioLegend</v>
      </c>
      <c r="B351" s="1">
        <v>12091.2</v>
      </c>
      <c r="C351" s="1" t="str">
        <v>EED116209</v>
      </c>
      <c r="D351" s="2">
        <v>45818</v>
      </c>
      <c r="E351" s="2">
        <v>45824</v>
      </c>
      <c r="F351" s="1">
        <v>575306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12091.2</v>
      </c>
      <c r="M351" s="1">
        <f t="shared" si="16"/>
        <v>12091.2</v>
      </c>
      <c r="N351" s="1">
        <f t="shared" si="17"/>
        <v>0</v>
      </c>
    </row>
    <row r="352" spans="1:14" x14ac:dyDescent="0.25">
      <c r="A352" s="1" t="str">
        <v>BioLegend</v>
      </c>
      <c r="B352" s="1">
        <v>4963.2</v>
      </c>
      <c r="C352" s="1" t="str">
        <v>EED116333</v>
      </c>
      <c r="D352" s="2">
        <v>45821</v>
      </c>
      <c r="E352" s="2">
        <v>45831</v>
      </c>
      <c r="F352" s="1">
        <v>100215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4963.2</v>
      </c>
      <c r="M352" s="1">
        <f t="shared" si="16"/>
        <v>4963.2</v>
      </c>
      <c r="N352" s="1">
        <f t="shared" si="17"/>
        <v>0</v>
      </c>
    </row>
    <row r="353" spans="1:14" x14ac:dyDescent="0.25">
      <c r="A353" s="1" t="str">
        <v>BioLegend</v>
      </c>
      <c r="B353" s="1">
        <v>5544</v>
      </c>
      <c r="C353" s="1" t="str">
        <v>EED116333</v>
      </c>
      <c r="D353" s="2">
        <v>45821</v>
      </c>
      <c r="E353" s="2">
        <v>45831</v>
      </c>
      <c r="F353" s="1">
        <v>100221</v>
      </c>
      <c r="G353" s="1">
        <v>1</v>
      </c>
      <c r="H353" s="1">
        <v>1</v>
      </c>
      <c r="I353" s="1">
        <v>0</v>
      </c>
      <c r="J353" s="1" t="str">
        <v>Chandigarh</v>
      </c>
      <c r="K353" s="1">
        <v>0</v>
      </c>
      <c r="L353" s="1">
        <f t="shared" si="15"/>
        <v>5544</v>
      </c>
      <c r="M353" s="1">
        <f t="shared" si="16"/>
        <v>5544</v>
      </c>
      <c r="N353" s="1">
        <f t="shared" si="17"/>
        <v>0</v>
      </c>
    </row>
    <row r="354" spans="1:14" x14ac:dyDescent="0.25">
      <c r="A354" s="1" t="str">
        <v>BioLegend</v>
      </c>
      <c r="B354" s="1">
        <v>18084</v>
      </c>
      <c r="C354" s="1" t="str">
        <v>EED116333</v>
      </c>
      <c r="D354" s="2">
        <v>45821</v>
      </c>
      <c r="E354" s="2">
        <v>45831</v>
      </c>
      <c r="F354" s="1">
        <v>100234</v>
      </c>
      <c r="G354" s="1">
        <v>1</v>
      </c>
      <c r="H354" s="1">
        <v>1</v>
      </c>
      <c r="I354" s="1">
        <v>0</v>
      </c>
      <c r="J354" s="1" t="str">
        <v>Faridabad</v>
      </c>
      <c r="K354" s="1">
        <v>0</v>
      </c>
      <c r="L354" s="1">
        <f t="shared" si="15"/>
        <v>18084</v>
      </c>
      <c r="M354" s="1">
        <f t="shared" si="16"/>
        <v>18084</v>
      </c>
      <c r="N354" s="1">
        <f t="shared" si="17"/>
        <v>0</v>
      </c>
    </row>
    <row r="355" spans="1:14" x14ac:dyDescent="0.25">
      <c r="A355" s="1" t="str">
        <v>BioLegend</v>
      </c>
      <c r="B355" s="1">
        <v>5227.2</v>
      </c>
      <c r="C355" s="1" t="str">
        <v>EED116333</v>
      </c>
      <c r="D355" s="2">
        <v>45821</v>
      </c>
      <c r="E355" s="2">
        <v>45831</v>
      </c>
      <c r="F355" s="1">
        <v>100306</v>
      </c>
      <c r="G355" s="1">
        <v>1</v>
      </c>
      <c r="H355" s="1">
        <v>1</v>
      </c>
      <c r="I355" s="1">
        <v>0</v>
      </c>
      <c r="J355" s="1" t="str">
        <v>Delhi</v>
      </c>
      <c r="K355" s="1">
        <v>0</v>
      </c>
      <c r="L355" s="1">
        <f t="shared" si="15"/>
        <v>5227.2</v>
      </c>
      <c r="M355" s="1">
        <f t="shared" si="16"/>
        <v>5227.2</v>
      </c>
      <c r="N355" s="1">
        <f t="shared" si="17"/>
        <v>0</v>
      </c>
    </row>
    <row r="356" spans="1:14" x14ac:dyDescent="0.25">
      <c r="A356" s="1" t="str">
        <v>BioLegend</v>
      </c>
      <c r="B356" s="1">
        <v>4329.6000000000004</v>
      </c>
      <c r="C356" s="1" t="str">
        <v>EED116333</v>
      </c>
      <c r="D356" s="2">
        <v>45821</v>
      </c>
      <c r="E356" s="2">
        <v>45831</v>
      </c>
      <c r="F356" s="1">
        <v>100327</v>
      </c>
      <c r="G356" s="1">
        <v>5</v>
      </c>
      <c r="H356" s="1">
        <v>5</v>
      </c>
      <c r="I356" s="1">
        <v>0</v>
      </c>
      <c r="J356" s="1" t="str">
        <v>Hyderabad</v>
      </c>
      <c r="K356" s="1">
        <v>0</v>
      </c>
      <c r="L356" s="1">
        <f t="shared" si="15"/>
        <v>21648</v>
      </c>
      <c r="M356" s="1">
        <f t="shared" si="16"/>
        <v>21648</v>
      </c>
      <c r="N356" s="1">
        <f t="shared" si="17"/>
        <v>0</v>
      </c>
    </row>
    <row r="357" spans="1:14" x14ac:dyDescent="0.25">
      <c r="A357" s="1" t="str">
        <v>BioLegend</v>
      </c>
      <c r="B357" s="1">
        <v>5332.8</v>
      </c>
      <c r="C357" s="1" t="str">
        <v>EED116333</v>
      </c>
      <c r="D357" s="2">
        <v>45821</v>
      </c>
      <c r="E357" s="2">
        <v>45831</v>
      </c>
      <c r="F357" s="1">
        <v>100425</v>
      </c>
      <c r="G357" s="1">
        <v>1</v>
      </c>
      <c r="H357" s="1">
        <v>1</v>
      </c>
      <c r="I357" s="1">
        <v>0</v>
      </c>
      <c r="J357" s="1" t="str">
        <v>Chandigarh</v>
      </c>
      <c r="K357" s="1">
        <v>0</v>
      </c>
      <c r="L357" s="1">
        <f t="shared" si="15"/>
        <v>5332.8</v>
      </c>
      <c r="M357" s="1">
        <f t="shared" si="16"/>
        <v>5332.8</v>
      </c>
      <c r="N357" s="1">
        <f t="shared" si="17"/>
        <v>0</v>
      </c>
    </row>
    <row r="358" spans="1:14" x14ac:dyDescent="0.25">
      <c r="A358" s="1" t="str">
        <v>BioLegend</v>
      </c>
      <c r="B358" s="1">
        <v>15206.400000000001</v>
      </c>
      <c r="C358" s="1" t="str">
        <v>EED116333</v>
      </c>
      <c r="D358" s="2">
        <v>45821</v>
      </c>
      <c r="E358" s="2">
        <v>45831</v>
      </c>
      <c r="F358" s="1">
        <v>100432</v>
      </c>
      <c r="G358" s="1">
        <v>1</v>
      </c>
      <c r="H358" s="1">
        <v>1</v>
      </c>
      <c r="I358" s="1">
        <v>0</v>
      </c>
      <c r="J358" s="1" t="str">
        <v>Faridabad</v>
      </c>
      <c r="K358" s="1">
        <v>0</v>
      </c>
      <c r="L358" s="1">
        <f t="shared" si="15"/>
        <v>15206.400000000001</v>
      </c>
      <c r="M358" s="1">
        <f t="shared" si="16"/>
        <v>15206.400000000001</v>
      </c>
      <c r="N358" s="1">
        <f t="shared" si="17"/>
        <v>0</v>
      </c>
    </row>
    <row r="359" spans="1:14" x14ac:dyDescent="0.25">
      <c r="A359" s="1" t="str">
        <v>BioLegend</v>
      </c>
      <c r="B359" s="1">
        <v>5662.7999999999993</v>
      </c>
      <c r="C359" s="1" t="str">
        <v>EED116333</v>
      </c>
      <c r="D359" s="2">
        <v>45821</v>
      </c>
      <c r="E359" s="2">
        <v>45831</v>
      </c>
      <c r="F359" s="1">
        <v>100510</v>
      </c>
      <c r="G359" s="1">
        <v>1</v>
      </c>
      <c r="H359" s="1">
        <v>1</v>
      </c>
      <c r="I359" s="1">
        <v>0</v>
      </c>
      <c r="J359" s="1" t="str">
        <v>Ropar</v>
      </c>
      <c r="K359" s="1">
        <v>0</v>
      </c>
      <c r="L359" s="1">
        <f t="shared" si="15"/>
        <v>5662.7999999999993</v>
      </c>
      <c r="M359" s="1">
        <f t="shared" si="16"/>
        <v>5662.7999999999993</v>
      </c>
      <c r="N359" s="1">
        <f t="shared" si="17"/>
        <v>0</v>
      </c>
    </row>
    <row r="360" spans="1:14" x14ac:dyDescent="0.25">
      <c r="A360" s="1" t="str">
        <v>BioLegend</v>
      </c>
      <c r="B360" s="1">
        <v>4752</v>
      </c>
      <c r="C360" s="1" t="str">
        <v>EED116333</v>
      </c>
      <c r="D360" s="2">
        <v>45821</v>
      </c>
      <c r="E360" s="2">
        <v>45831</v>
      </c>
      <c r="F360" s="1">
        <v>100512</v>
      </c>
      <c r="G360" s="1">
        <v>1</v>
      </c>
      <c r="H360" s="1">
        <v>1</v>
      </c>
      <c r="I360" s="1">
        <v>0</v>
      </c>
      <c r="J360" s="1" t="str">
        <v>Pune</v>
      </c>
      <c r="K360" s="1">
        <v>0</v>
      </c>
      <c r="L360" s="1">
        <f t="shared" si="15"/>
        <v>4752</v>
      </c>
      <c r="M360" s="1">
        <f t="shared" si="16"/>
        <v>4752</v>
      </c>
      <c r="N360" s="1">
        <f t="shared" si="17"/>
        <v>0</v>
      </c>
    </row>
    <row r="361" spans="1:14" x14ac:dyDescent="0.25">
      <c r="A361" s="1" t="str">
        <v>BioLegend</v>
      </c>
      <c r="B361" s="1">
        <v>5544</v>
      </c>
      <c r="C361" s="1" t="str">
        <v>EED116333</v>
      </c>
      <c r="D361" s="2">
        <v>45821</v>
      </c>
      <c r="E361" s="2">
        <v>45831</v>
      </c>
      <c r="F361" s="1">
        <v>100516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5544</v>
      </c>
      <c r="M361" s="1">
        <f t="shared" si="16"/>
        <v>5544</v>
      </c>
      <c r="N361" s="1">
        <f t="shared" si="17"/>
        <v>0</v>
      </c>
    </row>
    <row r="362" spans="1:14" x14ac:dyDescent="0.25">
      <c r="A362" s="1" t="str">
        <v>BioLegend</v>
      </c>
      <c r="B362" s="1">
        <v>12302.400000000001</v>
      </c>
      <c r="C362" s="1" t="str">
        <v>EED116333</v>
      </c>
      <c r="D362" s="2">
        <v>45821</v>
      </c>
      <c r="E362" s="2">
        <v>45831</v>
      </c>
      <c r="F362" s="1">
        <v>100530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12302.400000000001</v>
      </c>
      <c r="M362" s="1">
        <f t="shared" si="16"/>
        <v>12302.400000000001</v>
      </c>
      <c r="N362" s="1">
        <f t="shared" si="17"/>
        <v>0</v>
      </c>
    </row>
    <row r="363" spans="1:14" x14ac:dyDescent="0.25">
      <c r="A363" s="1" t="str">
        <v>BioLegend</v>
      </c>
      <c r="B363" s="1">
        <v>1584</v>
      </c>
      <c r="C363" s="1" t="str">
        <v>EED116333</v>
      </c>
      <c r="D363" s="2">
        <v>45821</v>
      </c>
      <c r="E363" s="2">
        <v>45831</v>
      </c>
      <c r="F363" s="1">
        <v>100705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1584</v>
      </c>
      <c r="M363" s="1">
        <f t="shared" si="16"/>
        <v>1584</v>
      </c>
      <c r="N363" s="1">
        <f t="shared" si="17"/>
        <v>0</v>
      </c>
    </row>
    <row r="364" spans="1:14" x14ac:dyDescent="0.25">
      <c r="A364" s="1" t="str">
        <v>BioLegend</v>
      </c>
      <c r="B364" s="1">
        <v>5649.6</v>
      </c>
      <c r="C364" s="1" t="str">
        <v>EED116333</v>
      </c>
      <c r="D364" s="2">
        <v>45821</v>
      </c>
      <c r="E364" s="2">
        <v>45831</v>
      </c>
      <c r="F364" s="1">
        <v>100708</v>
      </c>
      <c r="G364" s="1">
        <v>1</v>
      </c>
      <c r="H364" s="1">
        <v>1</v>
      </c>
      <c r="I364" s="1">
        <v>0</v>
      </c>
      <c r="J364" s="1" t="str">
        <v>Chandigarh</v>
      </c>
      <c r="K364" s="1">
        <v>0</v>
      </c>
      <c r="L364" s="1">
        <f t="shared" si="15"/>
        <v>5649.6</v>
      </c>
      <c r="M364" s="1">
        <f t="shared" si="16"/>
        <v>5649.6</v>
      </c>
      <c r="N364" s="1">
        <f t="shared" si="17"/>
        <v>0</v>
      </c>
    </row>
    <row r="365" spans="1:14" x14ac:dyDescent="0.25">
      <c r="A365" s="1" t="str">
        <v>BioLegend</v>
      </c>
      <c r="B365" s="1">
        <v>3801.6000000000004</v>
      </c>
      <c r="C365" s="1" t="str">
        <v>EED116333</v>
      </c>
      <c r="D365" s="2">
        <v>45821</v>
      </c>
      <c r="E365" s="2">
        <v>45831</v>
      </c>
      <c r="F365" s="1">
        <v>100723</v>
      </c>
      <c r="G365" s="1">
        <v>1</v>
      </c>
      <c r="H365" s="1">
        <v>1</v>
      </c>
      <c r="I365" s="1">
        <v>0</v>
      </c>
      <c r="J365" s="1" t="str">
        <v>Delhi</v>
      </c>
      <c r="K365" s="1">
        <v>0</v>
      </c>
      <c r="L365" s="1">
        <f t="shared" si="15"/>
        <v>3801.6000000000004</v>
      </c>
      <c r="M365" s="1">
        <f t="shared" si="16"/>
        <v>3801.6000000000004</v>
      </c>
      <c r="N365" s="1">
        <f t="shared" si="17"/>
        <v>0</v>
      </c>
    </row>
    <row r="366" spans="1:14" x14ac:dyDescent="0.25">
      <c r="A366" s="1" t="str">
        <v>BioLegend</v>
      </c>
      <c r="B366" s="1">
        <v>18018</v>
      </c>
      <c r="C366" s="1" t="str">
        <v>EED116333</v>
      </c>
      <c r="D366" s="2">
        <v>45821</v>
      </c>
      <c r="E366" s="2">
        <v>45831</v>
      </c>
      <c r="F366" s="1">
        <v>100744</v>
      </c>
      <c r="G366" s="1">
        <v>1</v>
      </c>
      <c r="H366" s="1">
        <v>1</v>
      </c>
      <c r="I366" s="1">
        <v>0</v>
      </c>
      <c r="J366" s="1" t="str">
        <v>Ropar</v>
      </c>
      <c r="K366" s="1">
        <v>0</v>
      </c>
      <c r="L366" s="1">
        <f t="shared" si="15"/>
        <v>18018</v>
      </c>
      <c r="M366" s="1">
        <f t="shared" si="16"/>
        <v>18018</v>
      </c>
      <c r="N366" s="1">
        <f t="shared" si="17"/>
        <v>0</v>
      </c>
    </row>
    <row r="367" spans="1:14" x14ac:dyDescent="0.25">
      <c r="A367" s="1" t="str">
        <v>BioLegend</v>
      </c>
      <c r="B367" s="1">
        <v>16632</v>
      </c>
      <c r="C367" s="1" t="str">
        <v>EED116333</v>
      </c>
      <c r="D367" s="2">
        <v>45821</v>
      </c>
      <c r="E367" s="2">
        <v>45831</v>
      </c>
      <c r="F367" s="1">
        <v>100753</v>
      </c>
      <c r="G367" s="1">
        <v>1</v>
      </c>
      <c r="H367" s="1">
        <v>1</v>
      </c>
      <c r="I367" s="1">
        <v>0</v>
      </c>
      <c r="J367" s="1" t="str">
        <v>Faridabad</v>
      </c>
      <c r="K367" s="1">
        <v>0</v>
      </c>
      <c r="L367" s="1">
        <f t="shared" si="15"/>
        <v>16632</v>
      </c>
      <c r="M367" s="1">
        <f t="shared" si="16"/>
        <v>16632</v>
      </c>
      <c r="N367" s="1">
        <f t="shared" si="17"/>
        <v>0</v>
      </c>
    </row>
    <row r="368" spans="1:14" x14ac:dyDescent="0.25">
      <c r="A368" s="1" t="str">
        <v>BioLegend</v>
      </c>
      <c r="B368" s="1">
        <v>1742.4</v>
      </c>
      <c r="C368" s="1" t="str">
        <v>EED116333</v>
      </c>
      <c r="D368" s="2">
        <v>45821</v>
      </c>
      <c r="E368" s="2">
        <v>45831</v>
      </c>
      <c r="F368" s="1">
        <v>101211</v>
      </c>
      <c r="G368" s="1">
        <v>1</v>
      </c>
      <c r="H368" s="1">
        <v>1</v>
      </c>
      <c r="I368" s="1">
        <v>0</v>
      </c>
      <c r="J368" s="1" t="str">
        <v>Delhi</v>
      </c>
      <c r="K368" s="1">
        <v>0</v>
      </c>
      <c r="L368" s="1">
        <f t="shared" si="15"/>
        <v>1742.4</v>
      </c>
      <c r="M368" s="1">
        <f t="shared" si="16"/>
        <v>1742.4</v>
      </c>
      <c r="N368" s="1">
        <f t="shared" si="17"/>
        <v>0</v>
      </c>
    </row>
    <row r="369" spans="1:14" x14ac:dyDescent="0.25">
      <c r="A369" s="1" t="str">
        <v>BioLegend</v>
      </c>
      <c r="B369" s="1">
        <v>15206.400000000001</v>
      </c>
      <c r="C369" s="1" t="str">
        <v>EED116333</v>
      </c>
      <c r="D369" s="2">
        <v>45821</v>
      </c>
      <c r="E369" s="2">
        <v>45831</v>
      </c>
      <c r="F369" s="1">
        <v>101230</v>
      </c>
      <c r="G369" s="1">
        <v>2</v>
      </c>
      <c r="H369" s="1">
        <v>2</v>
      </c>
      <c r="I369" s="1">
        <v>0</v>
      </c>
      <c r="J369" s="1" t="str">
        <v>Mumbai</v>
      </c>
      <c r="K369" s="1">
        <v>0</v>
      </c>
      <c r="L369" s="1">
        <f t="shared" si="15"/>
        <v>30412.800000000003</v>
      </c>
      <c r="M369" s="1">
        <f t="shared" si="16"/>
        <v>30412.800000000003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16051.2</v>
      </c>
      <c r="C370" s="1" t="str">
        <v>EED116333</v>
      </c>
      <c r="D370" s="2">
        <v>45821</v>
      </c>
      <c r="E370" s="2">
        <v>45831</v>
      </c>
      <c r="F370" s="1">
        <v>101256</v>
      </c>
      <c r="G370" s="1">
        <v>1</v>
      </c>
      <c r="H370" s="1">
        <v>1</v>
      </c>
      <c r="I370" s="1">
        <v>0</v>
      </c>
      <c r="J370" s="1" t="str">
        <v>Faridabad</v>
      </c>
      <c r="K370" s="1">
        <v>0</v>
      </c>
      <c r="L370" s="1">
        <f t="shared" si="15"/>
        <v>16051.2</v>
      </c>
      <c r="M370" s="1">
        <f t="shared" si="16"/>
        <v>16051.2</v>
      </c>
      <c r="N370" s="1">
        <f t="shared" si="17"/>
        <v>0</v>
      </c>
    </row>
    <row r="371" spans="1:14" x14ac:dyDescent="0.25">
      <c r="A371" s="1" t="str">
        <v>BioLegend</v>
      </c>
      <c r="B371" s="1">
        <v>3748.8</v>
      </c>
      <c r="C371" s="1" t="str">
        <v>EED116333</v>
      </c>
      <c r="D371" s="2">
        <v>45821</v>
      </c>
      <c r="E371" s="2">
        <v>45831</v>
      </c>
      <c r="F371" s="1">
        <v>102005</v>
      </c>
      <c r="G371" s="1">
        <v>6</v>
      </c>
      <c r="H371" s="1">
        <v>6</v>
      </c>
      <c r="I371" s="1">
        <v>0</v>
      </c>
      <c r="J371" s="1" t="str">
        <v>Hyderabad</v>
      </c>
      <c r="K371" s="1">
        <v>0</v>
      </c>
      <c r="L371" s="1">
        <f t="shared" si="15"/>
        <v>22492.800000000003</v>
      </c>
      <c r="M371" s="1">
        <f t="shared" si="16"/>
        <v>22492.800000000003</v>
      </c>
      <c r="N371" s="1">
        <f t="shared" si="17"/>
        <v>0</v>
      </c>
    </row>
    <row r="372" spans="1:14" x14ac:dyDescent="0.25">
      <c r="A372" s="1" t="str">
        <v>BioLegend</v>
      </c>
      <c r="B372" s="1">
        <v>4593.6000000000004</v>
      </c>
      <c r="C372" s="1" t="str">
        <v>EED116333</v>
      </c>
      <c r="D372" s="2">
        <v>45821</v>
      </c>
      <c r="E372" s="2">
        <v>45831</v>
      </c>
      <c r="F372" s="1">
        <v>102015</v>
      </c>
      <c r="G372" s="1">
        <v>1</v>
      </c>
      <c r="H372" s="1">
        <v>1</v>
      </c>
      <c r="I372" s="1">
        <v>0</v>
      </c>
      <c r="J372" s="1" t="str">
        <v>Chandigarh</v>
      </c>
      <c r="K372" s="1">
        <v>0</v>
      </c>
      <c r="L372" s="1">
        <f t="shared" si="15"/>
        <v>4593.6000000000004</v>
      </c>
      <c r="M372" s="1">
        <f t="shared" si="16"/>
        <v>4593.6000000000004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102205</v>
      </c>
      <c r="G373" s="1">
        <v>1</v>
      </c>
      <c r="H373" s="1">
        <v>1</v>
      </c>
      <c r="I373" s="1">
        <v>0</v>
      </c>
      <c r="J373" s="1" t="str">
        <v>Lucknow</v>
      </c>
      <c r="K373" s="1">
        <v>0</v>
      </c>
      <c r="L373" s="1">
        <f t="shared" si="15"/>
        <v>5332.8</v>
      </c>
      <c r="M373" s="1">
        <f t="shared" si="16"/>
        <v>5332.8</v>
      </c>
      <c r="N373" s="1">
        <f t="shared" si="17"/>
        <v>0</v>
      </c>
    </row>
    <row r="374" spans="1:14" x14ac:dyDescent="0.25">
      <c r="A374" s="1" t="str">
        <v>BioLegend</v>
      </c>
      <c r="B374" s="1">
        <v>2956.8</v>
      </c>
      <c r="C374" s="1" t="str">
        <v>EED116333</v>
      </c>
      <c r="D374" s="2">
        <v>45821</v>
      </c>
      <c r="E374" s="2">
        <v>45831</v>
      </c>
      <c r="F374" s="1">
        <v>103007</v>
      </c>
      <c r="G374" s="1">
        <v>1</v>
      </c>
      <c r="H374" s="1">
        <v>1</v>
      </c>
      <c r="I374" s="1">
        <v>0</v>
      </c>
      <c r="J374" s="1" t="str">
        <v>Delhi</v>
      </c>
      <c r="K374" s="1">
        <v>0</v>
      </c>
      <c r="L374" s="1">
        <f t="shared" si="15"/>
        <v>2956.8</v>
      </c>
      <c r="M374" s="1">
        <f t="shared" si="16"/>
        <v>2956.8</v>
      </c>
      <c r="N374" s="1">
        <f t="shared" si="17"/>
        <v>0</v>
      </c>
    </row>
    <row r="375" spans="1:14" x14ac:dyDescent="0.25">
      <c r="A375" s="1" t="str">
        <v>BioLegend</v>
      </c>
      <c r="B375" s="1">
        <v>5332.8</v>
      </c>
      <c r="C375" s="1" t="str">
        <v>EED116333</v>
      </c>
      <c r="D375" s="2">
        <v>45821</v>
      </c>
      <c r="E375" s="2">
        <v>45831</v>
      </c>
      <c r="F375" s="1">
        <v>103017</v>
      </c>
      <c r="G375" s="1">
        <v>2</v>
      </c>
      <c r="H375" s="1">
        <v>2</v>
      </c>
      <c r="I375" s="1">
        <v>0</v>
      </c>
      <c r="J375" s="1" t="str">
        <v>Hyderabad</v>
      </c>
      <c r="K375" s="1">
        <v>0</v>
      </c>
      <c r="L375" s="1">
        <f t="shared" si="15"/>
        <v>10665.6</v>
      </c>
      <c r="M375" s="1">
        <f t="shared" si="16"/>
        <v>10665.6</v>
      </c>
      <c r="N375" s="1">
        <f t="shared" si="17"/>
        <v>0</v>
      </c>
    </row>
    <row r="376" spans="1:14" x14ac:dyDescent="0.25">
      <c r="A376" s="1" t="str">
        <v>BioLegend</v>
      </c>
      <c r="B376" s="1">
        <v>2323.1999999999998</v>
      </c>
      <c r="C376" s="1" t="str">
        <v>EED116333</v>
      </c>
      <c r="D376" s="2">
        <v>45821</v>
      </c>
      <c r="E376" s="2">
        <v>45831</v>
      </c>
      <c r="F376" s="1">
        <v>103023</v>
      </c>
      <c r="G376" s="1">
        <v>1</v>
      </c>
      <c r="H376" s="1">
        <v>1</v>
      </c>
      <c r="I376" s="1">
        <v>0</v>
      </c>
      <c r="J376" s="1" t="str">
        <v>Chandigarh</v>
      </c>
      <c r="K376" s="1">
        <v>0</v>
      </c>
      <c r="L376" s="1">
        <f t="shared" si="15"/>
        <v>2323.1999999999998</v>
      </c>
      <c r="M376" s="1">
        <f t="shared" si="16"/>
        <v>2323.1999999999998</v>
      </c>
      <c r="N376" s="1">
        <f t="shared" si="17"/>
        <v>0</v>
      </c>
    </row>
    <row r="377" spans="1:14" x14ac:dyDescent="0.25">
      <c r="A377" s="1" t="str">
        <v>BioLegend</v>
      </c>
      <c r="B377" s="1">
        <v>13992</v>
      </c>
      <c r="C377" s="1" t="str">
        <v>EED116333</v>
      </c>
      <c r="D377" s="2">
        <v>45821</v>
      </c>
      <c r="E377" s="2">
        <v>45831</v>
      </c>
      <c r="F377" s="1">
        <v>103032</v>
      </c>
      <c r="G377" s="1">
        <v>1</v>
      </c>
      <c r="H377" s="1">
        <v>1</v>
      </c>
      <c r="I377" s="1">
        <v>0</v>
      </c>
      <c r="J377" s="1" t="str">
        <v>Ropar</v>
      </c>
      <c r="K377" s="1">
        <v>0</v>
      </c>
      <c r="L377" s="1">
        <f t="shared" si="15"/>
        <v>13992</v>
      </c>
      <c r="M377" s="1">
        <f t="shared" si="16"/>
        <v>13992</v>
      </c>
      <c r="N377" s="1">
        <f t="shared" si="17"/>
        <v>0</v>
      </c>
    </row>
    <row r="378" spans="1:14" x14ac:dyDescent="0.25">
      <c r="A378" s="1" t="str">
        <v>BioLegend</v>
      </c>
      <c r="B378" s="1">
        <v>18018</v>
      </c>
      <c r="C378" s="1" t="str">
        <v>EED116333</v>
      </c>
      <c r="D378" s="2">
        <v>45821</v>
      </c>
      <c r="E378" s="2">
        <v>45831</v>
      </c>
      <c r="F378" s="1">
        <v>103059</v>
      </c>
      <c r="G378" s="1">
        <v>1</v>
      </c>
      <c r="H378" s="1">
        <v>1</v>
      </c>
      <c r="I378" s="1">
        <v>0</v>
      </c>
      <c r="J378" s="1" t="str">
        <v>Faridabad</v>
      </c>
      <c r="K378" s="1">
        <v>0</v>
      </c>
      <c r="L378" s="1">
        <f t="shared" si="15"/>
        <v>18018</v>
      </c>
      <c r="M378" s="1">
        <f t="shared" si="16"/>
        <v>18018</v>
      </c>
      <c r="N378" s="1">
        <f t="shared" si="17"/>
        <v>0</v>
      </c>
    </row>
    <row r="379" spans="1:14" x14ac:dyDescent="0.25">
      <c r="A379" s="1" t="str">
        <v>BioLegend</v>
      </c>
      <c r="B379" s="1">
        <v>12012</v>
      </c>
      <c r="C379" s="1" t="str">
        <v>EED116333</v>
      </c>
      <c r="D379" s="2">
        <v>45821</v>
      </c>
      <c r="E379" s="2">
        <v>45831</v>
      </c>
      <c r="F379" s="1">
        <v>103133</v>
      </c>
      <c r="G379" s="1">
        <v>1</v>
      </c>
      <c r="H379" s="1">
        <v>1</v>
      </c>
      <c r="I379" s="1">
        <v>0</v>
      </c>
      <c r="J379" s="1" t="str">
        <v>Lucknow</v>
      </c>
      <c r="K379" s="1">
        <v>0</v>
      </c>
      <c r="L379" s="1">
        <f t="shared" si="15"/>
        <v>12012</v>
      </c>
      <c r="M379" s="1">
        <f t="shared" si="16"/>
        <v>12012</v>
      </c>
      <c r="N379" s="1">
        <f t="shared" si="17"/>
        <v>0</v>
      </c>
    </row>
    <row r="380" spans="1:14" x14ac:dyDescent="0.25">
      <c r="A380" s="1" t="str">
        <v>BioLegend</v>
      </c>
      <c r="B380" s="1">
        <v>17292</v>
      </c>
      <c r="C380" s="1" t="str">
        <v>EED116333</v>
      </c>
      <c r="D380" s="2">
        <v>45821</v>
      </c>
      <c r="E380" s="2">
        <v>45831</v>
      </c>
      <c r="F380" s="1">
        <v>103155</v>
      </c>
      <c r="G380" s="1">
        <v>1</v>
      </c>
      <c r="H380" s="1">
        <v>1</v>
      </c>
      <c r="I380" s="1">
        <v>0</v>
      </c>
      <c r="J380" s="1" t="str">
        <v>Delhi</v>
      </c>
      <c r="K380" s="1">
        <v>0</v>
      </c>
      <c r="L380" s="1">
        <f t="shared" si="15"/>
        <v>17292</v>
      </c>
      <c r="M380" s="1">
        <f t="shared" si="16"/>
        <v>17292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104505</v>
      </c>
      <c r="G383" s="1">
        <v>1</v>
      </c>
      <c r="H383" s="1">
        <v>1</v>
      </c>
      <c r="I383" s="1">
        <v>0</v>
      </c>
      <c r="J383" s="1" t="str">
        <v>Faridabad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15470.400000000001</v>
      </c>
      <c r="C384" s="1" t="str">
        <v>EED116333</v>
      </c>
      <c r="D384" s="2">
        <v>45821</v>
      </c>
      <c r="E384" s="2">
        <v>45831</v>
      </c>
      <c r="F384" s="1">
        <v>104508</v>
      </c>
      <c r="G384" s="1">
        <v>1</v>
      </c>
      <c r="H384" s="1">
        <v>1</v>
      </c>
      <c r="I384" s="1">
        <v>0</v>
      </c>
      <c r="J384" s="1" t="str">
        <v>Ropar</v>
      </c>
      <c r="K384" s="1">
        <v>0</v>
      </c>
      <c r="L384" s="1">
        <f t="shared" si="15"/>
        <v>15470.400000000001</v>
      </c>
      <c r="M384" s="1">
        <f t="shared" si="16"/>
        <v>15470.400000000001</v>
      </c>
      <c r="N384" s="1">
        <f t="shared" si="17"/>
        <v>0</v>
      </c>
    </row>
    <row r="385" spans="1:14" x14ac:dyDescent="0.25">
      <c r="A385" s="1" t="str">
        <v>BioLegend</v>
      </c>
      <c r="B385" s="1">
        <v>4382.3999999999996</v>
      </c>
      <c r="C385" s="1" t="str">
        <v>EED116333</v>
      </c>
      <c r="D385" s="2">
        <v>45821</v>
      </c>
      <c r="E385" s="2">
        <v>45831</v>
      </c>
      <c r="F385" s="1">
        <v>104525</v>
      </c>
      <c r="G385" s="1">
        <v>1</v>
      </c>
      <c r="H385" s="1">
        <v>1</v>
      </c>
      <c r="I385" s="1">
        <v>0</v>
      </c>
      <c r="J385" s="1" t="str">
        <v>Hyderabad</v>
      </c>
      <c r="K385" s="1">
        <v>0</v>
      </c>
      <c r="L385" s="1">
        <f t="shared" si="15"/>
        <v>4382.3999999999996</v>
      </c>
      <c r="M385" s="1">
        <f t="shared" si="16"/>
        <v>4382.3999999999996</v>
      </c>
      <c r="N385" s="1">
        <f t="shared" si="17"/>
        <v>0</v>
      </c>
    </row>
    <row r="386" spans="1:14" x14ac:dyDescent="0.25">
      <c r="A386" s="1" t="str">
        <v>BioLegend</v>
      </c>
      <c r="B386" s="1">
        <v>12091.2</v>
      </c>
      <c r="C386" s="1" t="str">
        <v>EED116333</v>
      </c>
      <c r="D386" s="2">
        <v>45821</v>
      </c>
      <c r="E386" s="2">
        <v>45831</v>
      </c>
      <c r="F386" s="1">
        <v>104718</v>
      </c>
      <c r="G386" s="1">
        <v>1</v>
      </c>
      <c r="H386" s="1">
        <v>1</v>
      </c>
      <c r="I386" s="1">
        <v>0</v>
      </c>
      <c r="J386" s="1" t="str">
        <v>Faridabad</v>
      </c>
      <c r="K386" s="1">
        <v>0</v>
      </c>
      <c r="L386" s="1">
        <f t="shared" si="15"/>
        <v>12091.2</v>
      </c>
      <c r="M386" s="1">
        <f t="shared" si="16"/>
        <v>12091.2</v>
      </c>
      <c r="N386" s="1">
        <f t="shared" si="17"/>
        <v>0</v>
      </c>
    </row>
    <row r="387" spans="1:14" x14ac:dyDescent="0.25">
      <c r="A387" s="1" t="str">
        <v>BioLegend</v>
      </c>
      <c r="B387" s="1">
        <v>5491.2</v>
      </c>
      <c r="C387" s="1" t="str">
        <v>EED116333</v>
      </c>
      <c r="D387" s="2">
        <v>45821</v>
      </c>
      <c r="E387" s="2">
        <v>45831</v>
      </c>
      <c r="F387" s="1">
        <v>106105</v>
      </c>
      <c r="G387" s="1">
        <v>2</v>
      </c>
      <c r="H387" s="1">
        <v>2</v>
      </c>
      <c r="I387" s="1">
        <v>0</v>
      </c>
      <c r="J387" s="1" t="str">
        <v>Hyderabad</v>
      </c>
      <c r="K387" s="1">
        <v>0</v>
      </c>
      <c r="L387" s="1">
        <f t="shared" ref="L387:L450" si="18">G387*B387</f>
        <v>10982.4</v>
      </c>
      <c r="M387" s="1">
        <f t="shared" ref="M387:M450" si="19">H387*B387</f>
        <v>10982.4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11035.2</v>
      </c>
      <c r="C388" s="1" t="str">
        <v>EED116333</v>
      </c>
      <c r="D388" s="2">
        <v>45821</v>
      </c>
      <c r="E388" s="2">
        <v>45831</v>
      </c>
      <c r="F388" s="1">
        <v>107614</v>
      </c>
      <c r="G388" s="1">
        <v>1</v>
      </c>
      <c r="H388" s="1">
        <v>1</v>
      </c>
      <c r="I388" s="1">
        <v>0</v>
      </c>
      <c r="J388" s="1" t="str">
        <v>Pune</v>
      </c>
      <c r="K388" s="1">
        <v>0</v>
      </c>
      <c r="L388" s="1">
        <f t="shared" si="18"/>
        <v>11035.2</v>
      </c>
      <c r="M388" s="1">
        <f t="shared" si="19"/>
        <v>11035.2</v>
      </c>
      <c r="N388" s="1">
        <f t="shared" si="20"/>
        <v>0</v>
      </c>
    </row>
    <row r="389" spans="1:14" x14ac:dyDescent="0.25">
      <c r="A389" s="1" t="str">
        <v>BioLegend</v>
      </c>
      <c r="B389" s="1">
        <v>14520</v>
      </c>
      <c r="C389" s="1" t="str">
        <v>EED116333</v>
      </c>
      <c r="D389" s="2">
        <v>45821</v>
      </c>
      <c r="E389" s="2">
        <v>45831</v>
      </c>
      <c r="F389" s="1">
        <v>108133</v>
      </c>
      <c r="G389" s="1">
        <v>1</v>
      </c>
      <c r="H389" s="1">
        <v>1</v>
      </c>
      <c r="I389" s="1">
        <v>0</v>
      </c>
      <c r="J389" s="1" t="str">
        <v>Lucknow</v>
      </c>
      <c r="K389" s="1">
        <v>0</v>
      </c>
      <c r="L389" s="1">
        <f t="shared" si="18"/>
        <v>14520</v>
      </c>
      <c r="M389" s="1">
        <f t="shared" si="19"/>
        <v>14520</v>
      </c>
      <c r="N389" s="1">
        <f t="shared" si="20"/>
        <v>0</v>
      </c>
    </row>
    <row r="390" spans="1:14" x14ac:dyDescent="0.25">
      <c r="A390" s="1" t="str">
        <v>BioLegend</v>
      </c>
      <c r="B390" s="1">
        <v>9662.4</v>
      </c>
      <c r="C390" s="1" t="str">
        <v>EED116333</v>
      </c>
      <c r="D390" s="2">
        <v>45821</v>
      </c>
      <c r="E390" s="2">
        <v>45831</v>
      </c>
      <c r="F390" s="1">
        <v>108408</v>
      </c>
      <c r="G390" s="1">
        <v>1</v>
      </c>
      <c r="H390" s="1">
        <v>1</v>
      </c>
      <c r="I390" s="1">
        <v>0</v>
      </c>
      <c r="J390" s="1" t="str">
        <v>Chandigarh</v>
      </c>
      <c r="K390" s="1">
        <v>0</v>
      </c>
      <c r="L390" s="1">
        <f t="shared" si="18"/>
        <v>9662.4</v>
      </c>
      <c r="M390" s="1">
        <f t="shared" si="19"/>
        <v>9662.4</v>
      </c>
      <c r="N390" s="1">
        <f t="shared" si="20"/>
        <v>0</v>
      </c>
    </row>
    <row r="391" spans="1:14" x14ac:dyDescent="0.25">
      <c r="A391" s="1" t="str">
        <v>BioLegend</v>
      </c>
      <c r="B391" s="1">
        <v>11616</v>
      </c>
      <c r="C391" s="1" t="str">
        <v>EED116333</v>
      </c>
      <c r="D391" s="2">
        <v>45821</v>
      </c>
      <c r="E391" s="2">
        <v>45831</v>
      </c>
      <c r="F391" s="1">
        <v>108437</v>
      </c>
      <c r="G391" s="1">
        <v>1</v>
      </c>
      <c r="H391" s="1">
        <v>1</v>
      </c>
      <c r="I391" s="1">
        <v>0</v>
      </c>
      <c r="J391" s="1" t="str">
        <v>Pune</v>
      </c>
      <c r="K391" s="1">
        <v>0</v>
      </c>
      <c r="L391" s="1">
        <f t="shared" si="18"/>
        <v>11616</v>
      </c>
      <c r="M391" s="1">
        <f t="shared" si="19"/>
        <v>11616</v>
      </c>
      <c r="N391" s="1">
        <f t="shared" si="20"/>
        <v>0</v>
      </c>
    </row>
    <row r="392" spans="1:14" x14ac:dyDescent="0.25">
      <c r="A392" s="1" t="str">
        <v>BioLegend</v>
      </c>
      <c r="B392" s="1">
        <v>20856</v>
      </c>
      <c r="C392" s="1" t="str">
        <v>EED116333</v>
      </c>
      <c r="D392" s="2">
        <v>45821</v>
      </c>
      <c r="E392" s="2">
        <v>45831</v>
      </c>
      <c r="F392" s="1">
        <v>108442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20856</v>
      </c>
      <c r="M392" s="1">
        <f t="shared" si="19"/>
        <v>20856</v>
      </c>
      <c r="N392" s="1">
        <f t="shared" si="20"/>
        <v>0</v>
      </c>
    </row>
    <row r="393" spans="1:14" x14ac:dyDescent="0.25">
      <c r="A393" s="1" t="str">
        <v>BioLegend</v>
      </c>
      <c r="B393" s="1">
        <v>4593.6000000000004</v>
      </c>
      <c r="C393" s="1" t="str">
        <v>EED116333</v>
      </c>
      <c r="D393" s="2">
        <v>45821</v>
      </c>
      <c r="E393" s="2">
        <v>45831</v>
      </c>
      <c r="F393" s="1">
        <v>108713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4593.6000000000004</v>
      </c>
      <c r="M393" s="1">
        <f t="shared" si="19"/>
        <v>4593.6000000000004</v>
      </c>
      <c r="N393" s="1">
        <f t="shared" si="20"/>
        <v>0</v>
      </c>
    </row>
    <row r="394" spans="1:14" x14ac:dyDescent="0.25">
      <c r="A394" s="1" t="str">
        <v>BioLegend</v>
      </c>
      <c r="B394" s="1">
        <v>11035.2</v>
      </c>
      <c r="C394" s="1" t="str">
        <v>EED116333</v>
      </c>
      <c r="D394" s="2">
        <v>45821</v>
      </c>
      <c r="E394" s="2">
        <v>45831</v>
      </c>
      <c r="F394" s="1">
        <v>109830</v>
      </c>
      <c r="G394" s="1">
        <v>1</v>
      </c>
      <c r="H394" s="1">
        <v>1</v>
      </c>
      <c r="I394" s="1">
        <v>0</v>
      </c>
      <c r="J394" s="1" t="str">
        <v>Pune</v>
      </c>
      <c r="K394" s="1">
        <v>0</v>
      </c>
      <c r="L394" s="1">
        <f t="shared" si="18"/>
        <v>11035.2</v>
      </c>
      <c r="M394" s="1">
        <f t="shared" si="19"/>
        <v>11035.2</v>
      </c>
      <c r="N394" s="1">
        <f t="shared" si="20"/>
        <v>0</v>
      </c>
    </row>
    <row r="395" spans="1:14" x14ac:dyDescent="0.25">
      <c r="A395" s="1" t="str">
        <v>BioLegend</v>
      </c>
      <c r="B395" s="1">
        <v>6441.6</v>
      </c>
      <c r="C395" s="1" t="str">
        <v>EED116333</v>
      </c>
      <c r="D395" s="2">
        <v>45821</v>
      </c>
      <c r="E395" s="2">
        <v>45831</v>
      </c>
      <c r="F395" s="1">
        <v>119409</v>
      </c>
      <c r="G395" s="1">
        <v>1</v>
      </c>
      <c r="H395" s="1">
        <v>1</v>
      </c>
      <c r="I395" s="1">
        <v>0</v>
      </c>
      <c r="J395" s="1" t="str">
        <v>Faridabad</v>
      </c>
      <c r="K395" s="1">
        <v>0</v>
      </c>
      <c r="L395" s="1">
        <f t="shared" si="18"/>
        <v>6441.6</v>
      </c>
      <c r="M395" s="1">
        <f t="shared" si="19"/>
        <v>6441.6</v>
      </c>
      <c r="N395" s="1">
        <f t="shared" si="20"/>
        <v>0</v>
      </c>
    </row>
    <row r="396" spans="1:14" x14ac:dyDescent="0.25">
      <c r="A396" s="1" t="str">
        <v>BioLegend</v>
      </c>
      <c r="B396" s="1">
        <v>6124.8000000000011</v>
      </c>
      <c r="C396" s="1" t="str">
        <v>EED116333</v>
      </c>
      <c r="D396" s="2">
        <v>45821</v>
      </c>
      <c r="E396" s="2">
        <v>45831</v>
      </c>
      <c r="F396" s="1">
        <v>119413</v>
      </c>
      <c r="G396" s="1">
        <v>3</v>
      </c>
      <c r="H396" s="1">
        <v>3</v>
      </c>
      <c r="I396" s="1">
        <v>0</v>
      </c>
      <c r="J396" s="1" t="str">
        <v>Hyderabad</v>
      </c>
      <c r="K396" s="1">
        <v>0</v>
      </c>
      <c r="L396" s="1">
        <f t="shared" si="18"/>
        <v>18374.400000000001</v>
      </c>
      <c r="M396" s="1">
        <f t="shared" si="19"/>
        <v>18374.400000000001</v>
      </c>
      <c r="N396" s="1">
        <f t="shared" si="20"/>
        <v>0</v>
      </c>
    </row>
    <row r="397" spans="1:14" x14ac:dyDescent="0.25">
      <c r="A397" s="1" t="str">
        <v>BioLegend</v>
      </c>
      <c r="B397" s="1">
        <v>17688</v>
      </c>
      <c r="C397" s="1" t="str">
        <v>EED116333</v>
      </c>
      <c r="D397" s="2">
        <v>45821</v>
      </c>
      <c r="E397" s="2">
        <v>45831</v>
      </c>
      <c r="F397" s="1">
        <v>120127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17688</v>
      </c>
      <c r="M397" s="1">
        <f t="shared" si="19"/>
        <v>17688</v>
      </c>
      <c r="N397" s="1">
        <f t="shared" si="20"/>
        <v>0</v>
      </c>
    </row>
    <row r="398" spans="1:14" x14ac:dyDescent="0.25">
      <c r="A398" s="1" t="str">
        <v>BioLegend</v>
      </c>
      <c r="B398" s="1">
        <v>7761.6</v>
      </c>
      <c r="C398" s="1" t="str">
        <v>EED116333</v>
      </c>
      <c r="D398" s="2">
        <v>45821</v>
      </c>
      <c r="E398" s="2">
        <v>45831</v>
      </c>
      <c r="F398" s="1">
        <v>120409</v>
      </c>
      <c r="G398" s="1">
        <v>1</v>
      </c>
      <c r="H398" s="1">
        <v>1</v>
      </c>
      <c r="I398" s="1">
        <v>0</v>
      </c>
      <c r="J398" s="1" t="str">
        <v>Lucknow</v>
      </c>
      <c r="K398" s="1">
        <v>0</v>
      </c>
      <c r="L398" s="1">
        <f t="shared" si="18"/>
        <v>7761.6</v>
      </c>
      <c r="M398" s="1">
        <f t="shared" si="19"/>
        <v>7761.6</v>
      </c>
      <c r="N398" s="1">
        <f t="shared" si="20"/>
        <v>0</v>
      </c>
    </row>
    <row r="399" spans="1:14" x14ac:dyDescent="0.25">
      <c r="A399" s="1" t="str">
        <v>BioLegend</v>
      </c>
      <c r="B399" s="1">
        <v>18876</v>
      </c>
      <c r="C399" s="1" t="str">
        <v>EED116333</v>
      </c>
      <c r="D399" s="2">
        <v>45821</v>
      </c>
      <c r="E399" s="2">
        <v>45831</v>
      </c>
      <c r="F399" s="1">
        <v>121435</v>
      </c>
      <c r="G399" s="1">
        <v>1</v>
      </c>
      <c r="H399" s="1">
        <v>1</v>
      </c>
      <c r="I399" s="1">
        <v>0</v>
      </c>
      <c r="J399" s="1" t="str">
        <v>Ropar</v>
      </c>
      <c r="K399" s="1">
        <v>0</v>
      </c>
      <c r="L399" s="1">
        <f t="shared" si="18"/>
        <v>18876</v>
      </c>
      <c r="M399" s="1">
        <f t="shared" si="19"/>
        <v>18876</v>
      </c>
      <c r="N399" s="1">
        <f t="shared" si="20"/>
        <v>0</v>
      </c>
    </row>
    <row r="400" spans="1:14" x14ac:dyDescent="0.25">
      <c r="A400" s="1" t="str">
        <v>BioLegend</v>
      </c>
      <c r="B400" s="1">
        <v>7444.7999999999993</v>
      </c>
      <c r="C400" s="1" t="str">
        <v>EED116333</v>
      </c>
      <c r="D400" s="2">
        <v>45821</v>
      </c>
      <c r="E400" s="2">
        <v>45831</v>
      </c>
      <c r="F400" s="1">
        <v>123110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7444.7999999999993</v>
      </c>
      <c r="M400" s="1">
        <f t="shared" si="19"/>
        <v>7444.7999999999993</v>
      </c>
      <c r="N400" s="1">
        <f t="shared" si="20"/>
        <v>0</v>
      </c>
    </row>
    <row r="401" spans="1:14" x14ac:dyDescent="0.25">
      <c r="A401" s="1" t="str">
        <v>BioLegend</v>
      </c>
      <c r="B401" s="1">
        <v>15470.400000000001</v>
      </c>
      <c r="C401" s="1" t="str">
        <v>EED116333</v>
      </c>
      <c r="D401" s="2">
        <v>45821</v>
      </c>
      <c r="E401" s="2">
        <v>45831</v>
      </c>
      <c r="F401" s="1">
        <v>123112</v>
      </c>
      <c r="G401" s="1">
        <v>1</v>
      </c>
      <c r="H401" s="1">
        <v>1</v>
      </c>
      <c r="I401" s="1">
        <v>0</v>
      </c>
      <c r="J401" s="1" t="str">
        <v>Faridabad</v>
      </c>
      <c r="K401" s="1">
        <v>0</v>
      </c>
      <c r="L401" s="1">
        <f t="shared" si="18"/>
        <v>15470.400000000001</v>
      </c>
      <c r="M401" s="1">
        <f t="shared" si="19"/>
        <v>15470.400000000001</v>
      </c>
      <c r="N401" s="1">
        <f t="shared" si="20"/>
        <v>0</v>
      </c>
    </row>
    <row r="402" spans="1:14" x14ac:dyDescent="0.25">
      <c r="A402" s="1" t="str">
        <v>BioLegend</v>
      </c>
      <c r="B402" s="1">
        <v>7550.4</v>
      </c>
      <c r="C402" s="1" t="str">
        <v>EED116333</v>
      </c>
      <c r="D402" s="2">
        <v>45821</v>
      </c>
      <c r="E402" s="2">
        <v>45831</v>
      </c>
      <c r="F402" s="1">
        <v>123116</v>
      </c>
      <c r="G402" s="1">
        <v>1</v>
      </c>
      <c r="H402" s="1">
        <v>1</v>
      </c>
      <c r="I402" s="1">
        <v>0</v>
      </c>
      <c r="J402" s="1" t="str">
        <v>Delhi</v>
      </c>
      <c r="K402" s="1">
        <v>0</v>
      </c>
      <c r="L402" s="1">
        <f t="shared" si="18"/>
        <v>7550.4</v>
      </c>
      <c r="M402" s="1">
        <f t="shared" si="19"/>
        <v>7550.4</v>
      </c>
      <c r="N402" s="1">
        <f t="shared" si="20"/>
        <v>0</v>
      </c>
    </row>
    <row r="403" spans="1:14" x14ac:dyDescent="0.25">
      <c r="A403" s="1" t="str">
        <v>BioLegend</v>
      </c>
      <c r="B403" s="1">
        <v>9926.4</v>
      </c>
      <c r="C403" s="1" t="str">
        <v>EED116333</v>
      </c>
      <c r="D403" s="2">
        <v>45821</v>
      </c>
      <c r="E403" s="2">
        <v>45831</v>
      </c>
      <c r="F403" s="1">
        <v>126407</v>
      </c>
      <c r="G403" s="1">
        <v>1</v>
      </c>
      <c r="H403" s="1">
        <v>1</v>
      </c>
      <c r="I403" s="1">
        <v>0</v>
      </c>
      <c r="J403" s="1" t="str">
        <v>Chandigarh</v>
      </c>
      <c r="K403" s="1">
        <v>0</v>
      </c>
      <c r="L403" s="1">
        <f t="shared" si="18"/>
        <v>9926.4</v>
      </c>
      <c r="M403" s="1">
        <f t="shared" si="19"/>
        <v>9926.4</v>
      </c>
      <c r="N403" s="1">
        <f t="shared" si="20"/>
        <v>0</v>
      </c>
    </row>
    <row r="404" spans="1:14" x14ac:dyDescent="0.25">
      <c r="A404" s="1" t="str">
        <v>BioLegend</v>
      </c>
      <c r="B404" s="1">
        <v>19536</v>
      </c>
      <c r="C404" s="1" t="str">
        <v>EED116333</v>
      </c>
      <c r="D404" s="2">
        <v>45821</v>
      </c>
      <c r="E404" s="2">
        <v>45831</v>
      </c>
      <c r="F404" s="1">
        <v>126408</v>
      </c>
      <c r="G404" s="1">
        <v>1</v>
      </c>
      <c r="H404" s="1">
        <v>1</v>
      </c>
      <c r="I404" s="1">
        <v>0</v>
      </c>
      <c r="J404" s="1" t="str">
        <v>Faridabad</v>
      </c>
      <c r="K404" s="1">
        <v>0</v>
      </c>
      <c r="L404" s="1">
        <f t="shared" si="18"/>
        <v>19536</v>
      </c>
      <c r="M404" s="1">
        <f t="shared" si="19"/>
        <v>19536</v>
      </c>
      <c r="N404" s="1">
        <f t="shared" si="20"/>
        <v>0</v>
      </c>
    </row>
    <row r="405" spans="1:14" x14ac:dyDescent="0.25">
      <c r="A405" s="1" t="str">
        <v>BioLegend</v>
      </c>
      <c r="B405" s="1">
        <v>13094.400000000001</v>
      </c>
      <c r="C405" s="1" t="str">
        <v>EED116333</v>
      </c>
      <c r="D405" s="2">
        <v>45821</v>
      </c>
      <c r="E405" s="2">
        <v>45831</v>
      </c>
      <c r="F405" s="1">
        <v>127622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13094.400000000001</v>
      </c>
      <c r="M405" s="1">
        <f t="shared" si="19"/>
        <v>13094.400000000001</v>
      </c>
      <c r="N405" s="1">
        <f t="shared" si="20"/>
        <v>0</v>
      </c>
    </row>
    <row r="406" spans="1:14" x14ac:dyDescent="0.25">
      <c r="A406" s="1" t="str">
        <v>BioLegend</v>
      </c>
      <c r="B406" s="1">
        <v>8408.4</v>
      </c>
      <c r="C406" s="1" t="str">
        <v>EED116333</v>
      </c>
      <c r="D406" s="2">
        <v>45821</v>
      </c>
      <c r="E406" s="2">
        <v>45831</v>
      </c>
      <c r="F406" s="1">
        <v>135015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8408.4</v>
      </c>
      <c r="M406" s="1">
        <f t="shared" si="19"/>
        <v>8408.4</v>
      </c>
      <c r="N406" s="1">
        <f t="shared" si="20"/>
        <v>0</v>
      </c>
    </row>
    <row r="407" spans="1:14" x14ac:dyDescent="0.25">
      <c r="A407" s="1" t="str">
        <v>BioLegend</v>
      </c>
      <c r="B407" s="1">
        <v>18321.599999999999</v>
      </c>
      <c r="C407" s="1" t="str">
        <v>EED116333</v>
      </c>
      <c r="D407" s="2">
        <v>45821</v>
      </c>
      <c r="E407" s="2">
        <v>45831</v>
      </c>
      <c r="F407" s="1">
        <v>137012</v>
      </c>
      <c r="G407" s="1">
        <v>1</v>
      </c>
      <c r="H407" s="1">
        <v>1</v>
      </c>
      <c r="I407" s="1">
        <v>0</v>
      </c>
      <c r="J407" s="1" t="str">
        <v>Delhi</v>
      </c>
      <c r="K407" s="1">
        <v>0</v>
      </c>
      <c r="L407" s="1">
        <f t="shared" si="18"/>
        <v>18321.599999999999</v>
      </c>
      <c r="M407" s="1">
        <f t="shared" si="19"/>
        <v>18321.599999999999</v>
      </c>
      <c r="N407" s="1">
        <f t="shared" si="20"/>
        <v>0</v>
      </c>
    </row>
    <row r="408" spans="1:14" x14ac:dyDescent="0.25">
      <c r="A408" s="1" t="str">
        <v>BioLegend</v>
      </c>
      <c r="B408" s="1">
        <v>6547.2000000000007</v>
      </c>
      <c r="C408" s="1" t="str">
        <v>EED116333</v>
      </c>
      <c r="D408" s="2">
        <v>45821</v>
      </c>
      <c r="E408" s="2">
        <v>45831</v>
      </c>
      <c r="F408" s="1">
        <v>140417</v>
      </c>
      <c r="G408" s="1">
        <v>1</v>
      </c>
      <c r="H408" s="1">
        <v>1</v>
      </c>
      <c r="I408" s="1">
        <v>0</v>
      </c>
      <c r="J408" s="1" t="str">
        <v>Chandigarh</v>
      </c>
      <c r="K408" s="1">
        <v>0</v>
      </c>
      <c r="L408" s="1">
        <f t="shared" si="18"/>
        <v>6547.2000000000007</v>
      </c>
      <c r="M408" s="1">
        <f t="shared" si="19"/>
        <v>6547.2000000000007</v>
      </c>
      <c r="N408" s="1">
        <f t="shared" si="20"/>
        <v>0</v>
      </c>
    </row>
    <row r="409" spans="1:14" x14ac:dyDescent="0.25">
      <c r="A409" s="1" t="str">
        <v>BioLegend</v>
      </c>
      <c r="B409" s="1">
        <v>13992</v>
      </c>
      <c r="C409" s="1" t="str">
        <v>EED116333</v>
      </c>
      <c r="D409" s="2">
        <v>45821</v>
      </c>
      <c r="E409" s="2">
        <v>45831</v>
      </c>
      <c r="F409" s="1">
        <v>141702</v>
      </c>
      <c r="G409" s="1">
        <v>1</v>
      </c>
      <c r="H409" s="1">
        <v>1</v>
      </c>
      <c r="I409" s="1">
        <v>0</v>
      </c>
      <c r="J409" s="1" t="str">
        <v>Pune</v>
      </c>
      <c r="K409" s="1">
        <v>0</v>
      </c>
      <c r="L409" s="1">
        <f t="shared" si="18"/>
        <v>13992</v>
      </c>
      <c r="M409" s="1">
        <f t="shared" si="19"/>
        <v>13992</v>
      </c>
      <c r="N409" s="1">
        <f t="shared" si="20"/>
        <v>0</v>
      </c>
    </row>
    <row r="410" spans="1:14" x14ac:dyDescent="0.25">
      <c r="A410" s="1" t="str">
        <v>BioLegend</v>
      </c>
      <c r="B410" s="1">
        <v>19998</v>
      </c>
      <c r="C410" s="1" t="str">
        <v>EED116333</v>
      </c>
      <c r="D410" s="2">
        <v>45821</v>
      </c>
      <c r="E410" s="2">
        <v>45831</v>
      </c>
      <c r="F410" s="1">
        <v>141727</v>
      </c>
      <c r="G410" s="1">
        <v>1</v>
      </c>
      <c r="H410" s="1">
        <v>1</v>
      </c>
      <c r="I410" s="1">
        <v>0</v>
      </c>
      <c r="J410" s="1" t="str">
        <v>Faridabad</v>
      </c>
      <c r="K410" s="1">
        <v>0</v>
      </c>
      <c r="L410" s="1">
        <f t="shared" si="18"/>
        <v>19998</v>
      </c>
      <c r="M410" s="1">
        <f t="shared" si="19"/>
        <v>19998</v>
      </c>
      <c r="N410" s="1">
        <f t="shared" si="20"/>
        <v>0</v>
      </c>
    </row>
    <row r="411" spans="1:14" x14ac:dyDescent="0.25">
      <c r="A411" s="1" t="str">
        <v>BioLegend</v>
      </c>
      <c r="B411" s="1">
        <v>5174.3999999999996</v>
      </c>
      <c r="C411" s="1" t="str">
        <v>EED116333</v>
      </c>
      <c r="D411" s="2">
        <v>45821</v>
      </c>
      <c r="E411" s="2">
        <v>45831</v>
      </c>
      <c r="F411" s="1">
        <v>152203</v>
      </c>
      <c r="G411" s="1">
        <v>1</v>
      </c>
      <c r="H411" s="1">
        <v>1</v>
      </c>
      <c r="I411" s="1">
        <v>0</v>
      </c>
      <c r="J411" s="1" t="str">
        <v>Lucknow</v>
      </c>
      <c r="K411" s="1">
        <v>0</v>
      </c>
      <c r="L411" s="1">
        <f t="shared" si="18"/>
        <v>5174.3999999999996</v>
      </c>
      <c r="M411" s="1">
        <f t="shared" si="19"/>
        <v>5174.3999999999996</v>
      </c>
      <c r="N411" s="1">
        <f t="shared" si="20"/>
        <v>0</v>
      </c>
    </row>
    <row r="412" spans="1:14" x14ac:dyDescent="0.25">
      <c r="A412" s="1" t="str">
        <v>BioLegend</v>
      </c>
      <c r="B412" s="1">
        <v>22651.199999999997</v>
      </c>
      <c r="C412" s="1" t="str">
        <v>EED116333</v>
      </c>
      <c r="D412" s="2">
        <v>45821</v>
      </c>
      <c r="E412" s="2">
        <v>45831</v>
      </c>
      <c r="F412" s="1">
        <v>154316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22651.199999999997</v>
      </c>
      <c r="M412" s="1">
        <f t="shared" si="19"/>
        <v>22651.199999999997</v>
      </c>
      <c r="N412" s="1">
        <f t="shared" si="20"/>
        <v>0</v>
      </c>
    </row>
    <row r="413" spans="1:14" x14ac:dyDescent="0.25">
      <c r="A413" s="1" t="str">
        <v>BioLegend</v>
      </c>
      <c r="B413" s="1">
        <v>19800</v>
      </c>
      <c r="C413" s="1" t="str">
        <v>EED116333</v>
      </c>
      <c r="D413" s="2">
        <v>45821</v>
      </c>
      <c r="E413" s="2">
        <v>45831</v>
      </c>
      <c r="F413" s="1">
        <v>155528</v>
      </c>
      <c r="G413" s="1">
        <v>1</v>
      </c>
      <c r="H413" s="1">
        <v>1</v>
      </c>
      <c r="I413" s="1">
        <v>0</v>
      </c>
      <c r="J413" s="1" t="str">
        <v>Delhi</v>
      </c>
      <c r="K413" s="1">
        <v>0</v>
      </c>
      <c r="L413" s="1">
        <f t="shared" si="18"/>
        <v>19800</v>
      </c>
      <c r="M413" s="1">
        <f t="shared" si="19"/>
        <v>19800</v>
      </c>
      <c r="N413" s="1">
        <f t="shared" si="20"/>
        <v>0</v>
      </c>
    </row>
    <row r="414" spans="1:14" x14ac:dyDescent="0.25">
      <c r="A414" s="1" t="str">
        <v>BioLegend</v>
      </c>
      <c r="B414" s="1">
        <v>16262.400000000001</v>
      </c>
      <c r="C414" s="1" t="str">
        <v>EED116333</v>
      </c>
      <c r="D414" s="2">
        <v>45821</v>
      </c>
      <c r="E414" s="2">
        <v>45831</v>
      </c>
      <c r="F414" s="1">
        <v>156506</v>
      </c>
      <c r="G414" s="1">
        <v>1</v>
      </c>
      <c r="H414" s="1">
        <v>1</v>
      </c>
      <c r="I414" s="1">
        <v>0</v>
      </c>
      <c r="J414" s="1" t="str">
        <v>Pune</v>
      </c>
      <c r="K414" s="1">
        <v>0</v>
      </c>
      <c r="L414" s="1">
        <f t="shared" si="18"/>
        <v>16262.400000000001</v>
      </c>
      <c r="M414" s="1">
        <f t="shared" si="19"/>
        <v>16262.400000000001</v>
      </c>
      <c r="N414" s="1">
        <f t="shared" si="20"/>
        <v>0</v>
      </c>
    </row>
    <row r="415" spans="1:14" x14ac:dyDescent="0.25">
      <c r="A415" s="1" t="str">
        <v>BioLegend</v>
      </c>
      <c r="B415" s="1">
        <v>5280</v>
      </c>
      <c r="C415" s="1" t="str">
        <v>EED116333</v>
      </c>
      <c r="D415" s="2">
        <v>45821</v>
      </c>
      <c r="E415" s="2">
        <v>45831</v>
      </c>
      <c r="F415" s="1">
        <v>166405</v>
      </c>
      <c r="G415" s="1">
        <v>1</v>
      </c>
      <c r="H415" s="1">
        <v>1</v>
      </c>
      <c r="I415" s="1">
        <v>0</v>
      </c>
      <c r="J415" s="1" t="str">
        <v>Lucknow</v>
      </c>
      <c r="K415" s="1">
        <v>0</v>
      </c>
      <c r="L415" s="1">
        <f t="shared" si="18"/>
        <v>5280</v>
      </c>
      <c r="M415" s="1">
        <f t="shared" si="19"/>
        <v>5280</v>
      </c>
      <c r="N415" s="1">
        <f t="shared" si="20"/>
        <v>0</v>
      </c>
    </row>
    <row r="416" spans="1:14" x14ac:dyDescent="0.25">
      <c r="A416" s="1" t="str">
        <v>BioLegend</v>
      </c>
      <c r="B416" s="1">
        <v>3220.8</v>
      </c>
      <c r="C416" s="1" t="str">
        <v>EED116333</v>
      </c>
      <c r="D416" s="2">
        <v>45821</v>
      </c>
      <c r="E416" s="2">
        <v>45831</v>
      </c>
      <c r="F416" s="1">
        <v>300308</v>
      </c>
      <c r="G416" s="1">
        <v>1</v>
      </c>
      <c r="H416" s="1">
        <v>1</v>
      </c>
      <c r="I416" s="1">
        <v>0</v>
      </c>
      <c r="J416" s="1" t="str">
        <v>Gujrat</v>
      </c>
      <c r="K416" s="1">
        <v>0</v>
      </c>
      <c r="L416" s="1">
        <f t="shared" si="18"/>
        <v>3220.8</v>
      </c>
      <c r="M416" s="1">
        <f t="shared" si="19"/>
        <v>3220.8</v>
      </c>
      <c r="N416" s="1">
        <f t="shared" si="20"/>
        <v>0</v>
      </c>
    </row>
    <row r="417" spans="1:14" x14ac:dyDescent="0.25">
      <c r="A417" s="1" t="str">
        <v>BioLegend</v>
      </c>
      <c r="B417" s="1">
        <v>440</v>
      </c>
      <c r="C417" s="1" t="str">
        <v>EED116333</v>
      </c>
      <c r="D417" s="2">
        <v>45821</v>
      </c>
      <c r="E417" s="2">
        <v>45831</v>
      </c>
      <c r="F417" s="1">
        <v>300415</v>
      </c>
      <c r="G417" s="1">
        <v>1</v>
      </c>
      <c r="H417" s="1">
        <v>1</v>
      </c>
      <c r="I417" s="1">
        <v>0</v>
      </c>
      <c r="J417" s="1" t="str">
        <v>Ahemedabad</v>
      </c>
      <c r="K417" s="1">
        <v>0</v>
      </c>
      <c r="L417" s="1">
        <f t="shared" si="18"/>
        <v>440</v>
      </c>
      <c r="M417" s="1">
        <f t="shared" si="19"/>
        <v>440</v>
      </c>
      <c r="N417" s="1">
        <f t="shared" si="20"/>
        <v>0</v>
      </c>
    </row>
    <row r="418" spans="1:14" x14ac:dyDescent="0.25">
      <c r="A418" s="1" t="str">
        <v>BioLegend</v>
      </c>
      <c r="B418" s="1">
        <v>25146</v>
      </c>
      <c r="C418" s="1" t="str">
        <v>EED116333</v>
      </c>
      <c r="D418" s="2">
        <v>45821</v>
      </c>
      <c r="E418" s="2">
        <v>45831</v>
      </c>
      <c r="F418" s="1">
        <v>301036</v>
      </c>
      <c r="G418" s="1">
        <v>1</v>
      </c>
      <c r="H418" s="1">
        <v>1</v>
      </c>
      <c r="I418" s="1">
        <v>0</v>
      </c>
      <c r="J418" s="1" t="str">
        <v>Faridabad</v>
      </c>
      <c r="K418" s="1">
        <v>0</v>
      </c>
      <c r="L418" s="1">
        <f t="shared" si="18"/>
        <v>25146</v>
      </c>
      <c r="M418" s="1">
        <f t="shared" si="19"/>
        <v>25146</v>
      </c>
      <c r="N418" s="1">
        <f t="shared" si="20"/>
        <v>0</v>
      </c>
    </row>
    <row r="419" spans="1:14" x14ac:dyDescent="0.25">
      <c r="A419" s="1" t="str">
        <v>BioLegend</v>
      </c>
      <c r="B419" s="1">
        <v>13833.599999999999</v>
      </c>
      <c r="C419" s="1" t="str">
        <v>EED116333</v>
      </c>
      <c r="D419" s="2">
        <v>45821</v>
      </c>
      <c r="E419" s="2">
        <v>45831</v>
      </c>
      <c r="F419" s="1">
        <v>301906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13833.599999999999</v>
      </c>
      <c r="M419" s="1">
        <f t="shared" si="19"/>
        <v>13833.599999999999</v>
      </c>
      <c r="N419" s="1">
        <f t="shared" si="20"/>
        <v>0</v>
      </c>
    </row>
    <row r="420" spans="1:14" x14ac:dyDescent="0.25">
      <c r="A420" s="1" t="str">
        <v>BioLegend</v>
      </c>
      <c r="B420" s="1">
        <v>18216</v>
      </c>
      <c r="C420" s="1" t="str">
        <v>EED116333</v>
      </c>
      <c r="D420" s="2">
        <v>45821</v>
      </c>
      <c r="E420" s="2">
        <v>45831</v>
      </c>
      <c r="F420" s="1">
        <v>301928</v>
      </c>
      <c r="G420" s="1">
        <v>1</v>
      </c>
      <c r="H420" s="1">
        <v>1</v>
      </c>
      <c r="I420" s="1">
        <v>0</v>
      </c>
      <c r="J420" s="1" t="str">
        <v>Mumbai</v>
      </c>
      <c r="K420" s="1">
        <v>0</v>
      </c>
      <c r="L420" s="1">
        <f t="shared" si="18"/>
        <v>18216</v>
      </c>
      <c r="M420" s="1">
        <f t="shared" si="19"/>
        <v>18216</v>
      </c>
      <c r="N420" s="1">
        <f t="shared" si="20"/>
        <v>0</v>
      </c>
    </row>
    <row r="421" spans="1:14" x14ac:dyDescent="0.25">
      <c r="A421" s="1" t="str">
        <v>BioLegend</v>
      </c>
      <c r="B421" s="1">
        <v>7550.4</v>
      </c>
      <c r="C421" s="1" t="str">
        <v>EED116333</v>
      </c>
      <c r="D421" s="2">
        <v>45821</v>
      </c>
      <c r="E421" s="2">
        <v>45831</v>
      </c>
      <c r="F421" s="1">
        <v>302015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7550.4</v>
      </c>
      <c r="M421" s="1">
        <f t="shared" si="19"/>
        <v>7550.4</v>
      </c>
      <c r="N421" s="1">
        <f t="shared" si="20"/>
        <v>0</v>
      </c>
    </row>
    <row r="422" spans="1:14" x14ac:dyDescent="0.25">
      <c r="A422" s="1" t="str">
        <v>BioLegend</v>
      </c>
      <c r="B422" s="1">
        <v>16420.8</v>
      </c>
      <c r="C422" s="1" t="str">
        <v>EED116333</v>
      </c>
      <c r="D422" s="2">
        <v>45821</v>
      </c>
      <c r="E422" s="2">
        <v>45831</v>
      </c>
      <c r="F422" s="1">
        <v>302218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16420.8</v>
      </c>
      <c r="M422" s="1">
        <f t="shared" si="19"/>
        <v>16420.8</v>
      </c>
      <c r="N422" s="1">
        <f t="shared" si="20"/>
        <v>0</v>
      </c>
    </row>
    <row r="423" spans="1:14" x14ac:dyDescent="0.25">
      <c r="A423" s="1" t="str">
        <v>BioLegend</v>
      </c>
      <c r="B423" s="1">
        <v>27984</v>
      </c>
      <c r="C423" s="1" t="str">
        <v>EED116333</v>
      </c>
      <c r="D423" s="2">
        <v>45821</v>
      </c>
      <c r="E423" s="2">
        <v>45831</v>
      </c>
      <c r="F423" s="1">
        <v>302240</v>
      </c>
      <c r="G423" s="1">
        <v>2</v>
      </c>
      <c r="H423" s="1">
        <v>2</v>
      </c>
      <c r="I423" s="1">
        <v>0</v>
      </c>
      <c r="J423" s="1" t="str">
        <v>Vishakhapatnam</v>
      </c>
      <c r="K423" s="1">
        <v>0</v>
      </c>
      <c r="L423" s="1">
        <f t="shared" si="18"/>
        <v>55968</v>
      </c>
      <c r="M423" s="1">
        <f t="shared" si="19"/>
        <v>55968</v>
      </c>
      <c r="N423" s="1">
        <f t="shared" si="20"/>
        <v>0</v>
      </c>
    </row>
    <row r="424" spans="1:14" x14ac:dyDescent="0.25">
      <c r="A424" s="1" t="str">
        <v>BioLegend</v>
      </c>
      <c r="B424" s="1">
        <v>440</v>
      </c>
      <c r="C424" s="1" t="str">
        <v>EED116333</v>
      </c>
      <c r="D424" s="2">
        <v>45821</v>
      </c>
      <c r="E424" s="2">
        <v>45831</v>
      </c>
      <c r="F424" s="1">
        <v>304012</v>
      </c>
      <c r="G424" s="1">
        <v>1</v>
      </c>
      <c r="H424" s="1">
        <v>1</v>
      </c>
      <c r="I424" s="1">
        <v>0</v>
      </c>
      <c r="J424" s="1" t="str">
        <v>Ahemedabad</v>
      </c>
      <c r="K424" s="1">
        <v>0</v>
      </c>
      <c r="L424" s="1">
        <f t="shared" si="18"/>
        <v>440</v>
      </c>
      <c r="M424" s="1">
        <f t="shared" si="19"/>
        <v>440</v>
      </c>
      <c r="N424" s="1">
        <f t="shared" si="20"/>
        <v>0</v>
      </c>
    </row>
    <row r="425" spans="1:14" x14ac:dyDescent="0.25">
      <c r="A425" s="1" t="str">
        <v>BioLegend</v>
      </c>
      <c r="B425" s="1">
        <v>13992</v>
      </c>
      <c r="C425" s="1" t="str">
        <v>EED116333</v>
      </c>
      <c r="D425" s="2">
        <v>45821</v>
      </c>
      <c r="E425" s="2">
        <v>45831</v>
      </c>
      <c r="F425" s="1">
        <v>304120</v>
      </c>
      <c r="G425" s="1">
        <v>1</v>
      </c>
      <c r="H425" s="1">
        <v>1</v>
      </c>
      <c r="I425" s="1">
        <v>0</v>
      </c>
      <c r="J425" s="1" t="str">
        <v>Faridabad</v>
      </c>
      <c r="K425" s="1">
        <v>0</v>
      </c>
      <c r="L425" s="1">
        <f t="shared" si="18"/>
        <v>13992</v>
      </c>
      <c r="M425" s="1">
        <f t="shared" si="19"/>
        <v>13992</v>
      </c>
      <c r="N425" s="1">
        <f t="shared" si="20"/>
        <v>0</v>
      </c>
    </row>
    <row r="426" spans="1:14" x14ac:dyDescent="0.25">
      <c r="A426" s="1" t="str">
        <v>BioLegend</v>
      </c>
      <c r="B426" s="1">
        <v>17160</v>
      </c>
      <c r="C426" s="1" t="str">
        <v>EED116333</v>
      </c>
      <c r="D426" s="2">
        <v>45821</v>
      </c>
      <c r="E426" s="2">
        <v>45831</v>
      </c>
      <c r="F426" s="1">
        <v>304126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17160</v>
      </c>
      <c r="M426" s="1">
        <f t="shared" si="19"/>
        <v>17160</v>
      </c>
      <c r="N426" s="1">
        <f t="shared" si="20"/>
        <v>0</v>
      </c>
    </row>
    <row r="427" spans="1:14" x14ac:dyDescent="0.25">
      <c r="A427" s="1" t="str">
        <v>BioLegend</v>
      </c>
      <c r="B427" s="1">
        <v>28314</v>
      </c>
      <c r="C427" s="1" t="str">
        <v>EED116333</v>
      </c>
      <c r="D427" s="2">
        <v>45821</v>
      </c>
      <c r="E427" s="2">
        <v>45831</v>
      </c>
      <c r="F427" s="1">
        <v>304132</v>
      </c>
      <c r="G427" s="1">
        <v>1</v>
      </c>
      <c r="H427" s="1">
        <v>1</v>
      </c>
      <c r="I427" s="1">
        <v>0</v>
      </c>
      <c r="J427" s="1" t="str">
        <v>Mumbai</v>
      </c>
      <c r="K427" s="1">
        <v>0</v>
      </c>
      <c r="L427" s="1">
        <f t="shared" si="18"/>
        <v>28314</v>
      </c>
      <c r="M427" s="1">
        <f t="shared" si="19"/>
        <v>28314</v>
      </c>
      <c r="N427" s="1">
        <f t="shared" si="20"/>
        <v>0</v>
      </c>
    </row>
    <row r="428" spans="1:14" x14ac:dyDescent="0.25">
      <c r="A428" s="1" t="str">
        <v>BioLegend</v>
      </c>
      <c r="B428" s="1">
        <v>13992</v>
      </c>
      <c r="C428" s="1" t="str">
        <v>EED116333</v>
      </c>
      <c r="D428" s="2">
        <v>45821</v>
      </c>
      <c r="E428" s="2">
        <v>45831</v>
      </c>
      <c r="F428" s="1">
        <v>304154</v>
      </c>
      <c r="G428" s="1">
        <v>1</v>
      </c>
      <c r="H428" s="1">
        <v>1</v>
      </c>
      <c r="I428" s="1">
        <v>0</v>
      </c>
      <c r="J428" s="1" t="str">
        <v>Gujrat</v>
      </c>
      <c r="K428" s="1">
        <v>0</v>
      </c>
      <c r="L428" s="1">
        <f t="shared" si="18"/>
        <v>13992</v>
      </c>
      <c r="M428" s="1">
        <f t="shared" si="19"/>
        <v>13992</v>
      </c>
      <c r="N428" s="1">
        <f t="shared" si="20"/>
        <v>0</v>
      </c>
    </row>
    <row r="429" spans="1:14" x14ac:dyDescent="0.25">
      <c r="A429" s="1" t="str">
        <v>BioLegend</v>
      </c>
      <c r="B429" s="1">
        <v>5385.6</v>
      </c>
      <c r="C429" s="1" t="str">
        <v>EED116333</v>
      </c>
      <c r="D429" s="2">
        <v>45821</v>
      </c>
      <c r="E429" s="2">
        <v>45831</v>
      </c>
      <c r="F429" s="1">
        <v>304302</v>
      </c>
      <c r="G429" s="1">
        <v>4</v>
      </c>
      <c r="H429" s="1">
        <v>4</v>
      </c>
      <c r="I429" s="1">
        <v>0</v>
      </c>
      <c r="J429" s="1" t="str">
        <v>Faridabad</v>
      </c>
      <c r="K429" s="1">
        <v>0</v>
      </c>
      <c r="L429" s="1">
        <f t="shared" si="18"/>
        <v>21542.400000000001</v>
      </c>
      <c r="M429" s="1">
        <f t="shared" si="19"/>
        <v>21542.400000000001</v>
      </c>
      <c r="N429" s="1">
        <f t="shared" si="20"/>
        <v>0</v>
      </c>
    </row>
    <row r="430" spans="1:14" x14ac:dyDescent="0.25">
      <c r="A430" s="1" t="str">
        <v>BioLegend</v>
      </c>
      <c r="B430" s="1">
        <v>29040</v>
      </c>
      <c r="C430" s="1" t="str">
        <v>EED116333</v>
      </c>
      <c r="D430" s="2">
        <v>45821</v>
      </c>
      <c r="E430" s="2">
        <v>45831</v>
      </c>
      <c r="F430" s="1">
        <v>307638</v>
      </c>
      <c r="G430" s="1">
        <v>1</v>
      </c>
      <c r="H430" s="1">
        <v>1</v>
      </c>
      <c r="I430" s="1">
        <v>0</v>
      </c>
      <c r="J430" s="1" t="str">
        <v>Mumbai</v>
      </c>
      <c r="K430" s="1">
        <v>0</v>
      </c>
      <c r="L430" s="1">
        <f t="shared" si="18"/>
        <v>29040</v>
      </c>
      <c r="M430" s="1">
        <f t="shared" si="19"/>
        <v>29040</v>
      </c>
      <c r="N430" s="1">
        <f t="shared" si="20"/>
        <v>0</v>
      </c>
    </row>
    <row r="431" spans="1:14" x14ac:dyDescent="0.25">
      <c r="A431" s="1" t="str">
        <v>BioLegend</v>
      </c>
      <c r="B431" s="1">
        <v>14256</v>
      </c>
      <c r="C431" s="1" t="str">
        <v>EED116333</v>
      </c>
      <c r="D431" s="2">
        <v>45821</v>
      </c>
      <c r="E431" s="2">
        <v>45831</v>
      </c>
      <c r="F431" s="1">
        <v>310614</v>
      </c>
      <c r="G431" s="1">
        <v>2</v>
      </c>
      <c r="H431" s="1">
        <v>2</v>
      </c>
      <c r="I431" s="1">
        <v>0</v>
      </c>
      <c r="J431" s="1" t="str">
        <v>Faridabad</v>
      </c>
      <c r="K431" s="1">
        <v>0</v>
      </c>
      <c r="L431" s="1">
        <f t="shared" si="18"/>
        <v>28512</v>
      </c>
      <c r="M431" s="1">
        <f t="shared" si="19"/>
        <v>28512</v>
      </c>
      <c r="N431" s="1">
        <f t="shared" si="20"/>
        <v>0</v>
      </c>
    </row>
    <row r="432" spans="1:14" x14ac:dyDescent="0.25">
      <c r="A432" s="1" t="str">
        <v>BioLegend</v>
      </c>
      <c r="B432" s="1">
        <v>25146</v>
      </c>
      <c r="C432" s="1" t="str">
        <v>EED116333</v>
      </c>
      <c r="D432" s="2">
        <v>45821</v>
      </c>
      <c r="E432" s="2">
        <v>45831</v>
      </c>
      <c r="F432" s="1">
        <v>310930</v>
      </c>
      <c r="G432" s="1">
        <v>1</v>
      </c>
      <c r="H432" s="1">
        <v>1</v>
      </c>
      <c r="I432" s="1">
        <v>0</v>
      </c>
      <c r="J432" s="1" t="str">
        <v>Faridabad</v>
      </c>
      <c r="K432" s="1">
        <v>0</v>
      </c>
      <c r="L432" s="1">
        <f t="shared" si="18"/>
        <v>25146</v>
      </c>
      <c r="M432" s="1">
        <f t="shared" si="19"/>
        <v>25146</v>
      </c>
      <c r="N432" s="1">
        <f t="shared" si="20"/>
        <v>0</v>
      </c>
    </row>
    <row r="433" spans="1:14" x14ac:dyDescent="0.25">
      <c r="A433" s="1" t="str">
        <v>BioLegend</v>
      </c>
      <c r="B433" s="1">
        <v>28710</v>
      </c>
      <c r="C433" s="1" t="str">
        <v>EED116333</v>
      </c>
      <c r="D433" s="2">
        <v>45821</v>
      </c>
      <c r="E433" s="2">
        <v>45831</v>
      </c>
      <c r="F433" s="1">
        <v>313238</v>
      </c>
      <c r="G433" s="1">
        <v>8</v>
      </c>
      <c r="H433" s="1">
        <v>8</v>
      </c>
      <c r="I433" s="1">
        <v>0</v>
      </c>
      <c r="J433" s="1" t="str">
        <v>Mumbai</v>
      </c>
      <c r="K433" s="1">
        <v>0</v>
      </c>
      <c r="L433" s="1">
        <f t="shared" si="18"/>
        <v>229680</v>
      </c>
      <c r="M433" s="1">
        <f t="shared" si="19"/>
        <v>229680</v>
      </c>
      <c r="N433" s="1">
        <f t="shared" si="20"/>
        <v>0</v>
      </c>
    </row>
    <row r="434" spans="1:14" x14ac:dyDescent="0.25">
      <c r="A434" s="1" t="str">
        <v>BioLegend</v>
      </c>
      <c r="B434" s="1">
        <v>24090</v>
      </c>
      <c r="C434" s="1" t="str">
        <v>EED116333</v>
      </c>
      <c r="D434" s="2">
        <v>45821</v>
      </c>
      <c r="E434" s="2">
        <v>45831</v>
      </c>
      <c r="F434" s="1">
        <v>317332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24090</v>
      </c>
      <c r="M434" s="1">
        <f t="shared" si="19"/>
        <v>24090</v>
      </c>
      <c r="N434" s="1">
        <f t="shared" si="20"/>
        <v>0</v>
      </c>
    </row>
    <row r="435" spans="1:14" x14ac:dyDescent="0.25">
      <c r="A435" s="1" t="str">
        <v>BioLegend</v>
      </c>
      <c r="B435" s="1">
        <v>17688</v>
      </c>
      <c r="C435" s="1" t="str">
        <v>EED116333</v>
      </c>
      <c r="D435" s="2">
        <v>45821</v>
      </c>
      <c r="E435" s="2">
        <v>45831</v>
      </c>
      <c r="F435" s="1">
        <v>318332</v>
      </c>
      <c r="G435" s="1">
        <v>1</v>
      </c>
      <c r="H435" s="1">
        <v>1</v>
      </c>
      <c r="I435" s="1">
        <v>0</v>
      </c>
      <c r="J435" s="1" t="str">
        <v>Gujrat</v>
      </c>
      <c r="K435" s="1">
        <v>0</v>
      </c>
      <c r="L435" s="1">
        <f t="shared" si="18"/>
        <v>17688</v>
      </c>
      <c r="M435" s="1">
        <f t="shared" si="19"/>
        <v>17688</v>
      </c>
      <c r="N435" s="1">
        <f t="shared" si="20"/>
        <v>0</v>
      </c>
    </row>
    <row r="436" spans="1:14" x14ac:dyDescent="0.25">
      <c r="A436" s="1" t="str">
        <v>BioLegend</v>
      </c>
      <c r="B436" s="1">
        <v>27588</v>
      </c>
      <c r="C436" s="1" t="str">
        <v>EED116333</v>
      </c>
      <c r="D436" s="2">
        <v>45821</v>
      </c>
      <c r="E436" s="2">
        <v>45831</v>
      </c>
      <c r="F436" s="1">
        <v>321142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27588</v>
      </c>
      <c r="M436" s="1">
        <f t="shared" si="19"/>
        <v>27588</v>
      </c>
      <c r="N436" s="1">
        <f t="shared" si="20"/>
        <v>0</v>
      </c>
    </row>
    <row r="437" spans="1:14" x14ac:dyDescent="0.25">
      <c r="A437" s="1" t="str">
        <v>BioLegend</v>
      </c>
      <c r="B437" s="1">
        <v>20169.599999999999</v>
      </c>
      <c r="C437" s="1" t="str">
        <v>EED116333</v>
      </c>
      <c r="D437" s="2">
        <v>45821</v>
      </c>
      <c r="E437" s="2">
        <v>45831</v>
      </c>
      <c r="F437" s="1">
        <v>325622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20169.599999999999</v>
      </c>
      <c r="M437" s="1">
        <f t="shared" si="19"/>
        <v>20169.599999999999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440</v>
      </c>
      <c r="C438" s="1" t="str">
        <v>EED116333</v>
      </c>
      <c r="D438" s="2">
        <v>45821</v>
      </c>
      <c r="E438" s="2">
        <v>45831</v>
      </c>
      <c r="F438" s="1">
        <v>331218</v>
      </c>
      <c r="G438" s="1">
        <v>1</v>
      </c>
      <c r="H438" s="1">
        <v>1</v>
      </c>
      <c r="I438" s="1">
        <v>0</v>
      </c>
      <c r="J438" s="1" t="str">
        <v>Ahemedabad</v>
      </c>
      <c r="K438" s="1">
        <v>0</v>
      </c>
      <c r="L438" s="1">
        <f t="shared" si="18"/>
        <v>440</v>
      </c>
      <c r="M438" s="1">
        <f t="shared" si="19"/>
        <v>440</v>
      </c>
      <c r="N438" s="1">
        <f t="shared" si="20"/>
        <v>0</v>
      </c>
    </row>
    <row r="439" spans="1:14" x14ac:dyDescent="0.25">
      <c r="A439" s="1" t="str">
        <v>BioLegend</v>
      </c>
      <c r="B439" s="1">
        <v>13305.599999999999</v>
      </c>
      <c r="C439" s="1" t="str">
        <v>EED116333</v>
      </c>
      <c r="D439" s="2">
        <v>45821</v>
      </c>
      <c r="E439" s="2">
        <v>45831</v>
      </c>
      <c r="F439" s="1">
        <v>333504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13305.599999999999</v>
      </c>
      <c r="M439" s="1">
        <f t="shared" si="19"/>
        <v>13305.599999999999</v>
      </c>
      <c r="N439" s="1">
        <f t="shared" si="20"/>
        <v>0</v>
      </c>
    </row>
    <row r="440" spans="1:14" x14ac:dyDescent="0.25">
      <c r="A440" s="1" t="str">
        <v>BioLegend</v>
      </c>
      <c r="B440" s="1">
        <v>19219.2</v>
      </c>
      <c r="C440" s="1" t="str">
        <v>EED116333</v>
      </c>
      <c r="D440" s="2">
        <v>45821</v>
      </c>
      <c r="E440" s="2">
        <v>45831</v>
      </c>
      <c r="F440" s="1">
        <v>341424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19219.2</v>
      </c>
      <c r="M440" s="1">
        <f t="shared" si="19"/>
        <v>19219.2</v>
      </c>
      <c r="N440" s="1">
        <f t="shared" si="20"/>
        <v>0</v>
      </c>
    </row>
    <row r="441" spans="1:14" x14ac:dyDescent="0.25">
      <c r="A441" s="1" t="str">
        <v>BioLegend</v>
      </c>
      <c r="B441" s="1">
        <v>7075.2000000000007</v>
      </c>
      <c r="C441" s="1" t="str">
        <v>EED116333</v>
      </c>
      <c r="D441" s="2">
        <v>45821</v>
      </c>
      <c r="E441" s="2">
        <v>45831</v>
      </c>
      <c r="F441" s="1">
        <v>342903</v>
      </c>
      <c r="G441" s="1">
        <v>1</v>
      </c>
      <c r="H441" s="1">
        <v>1</v>
      </c>
      <c r="I441" s="1">
        <v>0</v>
      </c>
      <c r="J441" s="1" t="str">
        <v>Mumbai</v>
      </c>
      <c r="K441" s="1">
        <v>0</v>
      </c>
      <c r="L441" s="1">
        <f t="shared" si="18"/>
        <v>7075.2000000000007</v>
      </c>
      <c r="M441" s="1">
        <f t="shared" si="19"/>
        <v>7075.2000000000007</v>
      </c>
      <c r="N441" s="1">
        <f t="shared" si="20"/>
        <v>0</v>
      </c>
    </row>
    <row r="442" spans="1:14" x14ac:dyDescent="0.25">
      <c r="A442" s="1" t="str">
        <v>BioLegend</v>
      </c>
      <c r="B442" s="1">
        <v>6036.7999999999993</v>
      </c>
      <c r="C442" s="1" t="str">
        <v>EED116333</v>
      </c>
      <c r="D442" s="2">
        <v>45821</v>
      </c>
      <c r="E442" s="2">
        <v>45831</v>
      </c>
      <c r="F442" s="1">
        <v>343105</v>
      </c>
      <c r="G442" s="1">
        <v>1</v>
      </c>
      <c r="H442" s="1">
        <v>1</v>
      </c>
      <c r="I442" s="1">
        <v>0</v>
      </c>
      <c r="J442" s="1" t="str">
        <v>Banglore</v>
      </c>
      <c r="K442" s="1">
        <v>0</v>
      </c>
      <c r="L442" s="1">
        <f t="shared" si="18"/>
        <v>6036.7999999999993</v>
      </c>
      <c r="M442" s="1">
        <f t="shared" si="19"/>
        <v>6036.7999999999993</v>
      </c>
      <c r="N442" s="1">
        <f t="shared" si="20"/>
        <v>0</v>
      </c>
    </row>
    <row r="443" spans="1:14" x14ac:dyDescent="0.25">
      <c r="A443" s="1" t="str">
        <v>BioLegend</v>
      </c>
      <c r="B443" s="1">
        <v>13780.8</v>
      </c>
      <c r="C443" s="1" t="str">
        <v>EED116333</v>
      </c>
      <c r="D443" s="2">
        <v>45821</v>
      </c>
      <c r="E443" s="2">
        <v>45831</v>
      </c>
      <c r="F443" s="1">
        <v>343108</v>
      </c>
      <c r="G443" s="1">
        <v>1</v>
      </c>
      <c r="H443" s="1">
        <v>1</v>
      </c>
      <c r="I443" s="1">
        <v>0</v>
      </c>
      <c r="J443" s="1" t="str">
        <v>Faridabad</v>
      </c>
      <c r="K443" s="1">
        <v>0</v>
      </c>
      <c r="L443" s="1">
        <f t="shared" si="18"/>
        <v>13780.8</v>
      </c>
      <c r="M443" s="1">
        <f t="shared" si="19"/>
        <v>13780.8</v>
      </c>
      <c r="N443" s="1">
        <f t="shared" si="20"/>
        <v>0</v>
      </c>
    </row>
    <row r="444" spans="1:14" x14ac:dyDescent="0.25">
      <c r="A444" s="1" t="str">
        <v>BioLegend</v>
      </c>
      <c r="B444" s="1">
        <v>15100.8</v>
      </c>
      <c r="C444" s="1" t="str">
        <v>EED116333</v>
      </c>
      <c r="D444" s="2">
        <v>45821</v>
      </c>
      <c r="E444" s="2">
        <v>45831</v>
      </c>
      <c r="F444" s="1">
        <v>343510</v>
      </c>
      <c r="G444" s="1">
        <v>1</v>
      </c>
      <c r="H444" s="1">
        <v>1</v>
      </c>
      <c r="I444" s="1">
        <v>0</v>
      </c>
      <c r="J444" s="1" t="str">
        <v>Gujrat</v>
      </c>
      <c r="K444" s="1">
        <v>0</v>
      </c>
      <c r="L444" s="1">
        <f t="shared" si="18"/>
        <v>15100.8</v>
      </c>
      <c r="M444" s="1">
        <f t="shared" si="19"/>
        <v>15100.8</v>
      </c>
      <c r="N444" s="1">
        <f t="shared" si="20"/>
        <v>0</v>
      </c>
    </row>
    <row r="445" spans="1:14" x14ac:dyDescent="0.25">
      <c r="A445" s="1" t="str">
        <v>BioLegend</v>
      </c>
      <c r="B445" s="1">
        <v>14995.2</v>
      </c>
      <c r="C445" s="1" t="str">
        <v>EED116333</v>
      </c>
      <c r="D445" s="2">
        <v>45821</v>
      </c>
      <c r="E445" s="2">
        <v>45831</v>
      </c>
      <c r="F445" s="1">
        <v>343608</v>
      </c>
      <c r="G445" s="1">
        <v>1</v>
      </c>
      <c r="H445" s="1">
        <v>1</v>
      </c>
      <c r="I445" s="1">
        <v>0</v>
      </c>
      <c r="J445" s="1" t="str">
        <v>Noida</v>
      </c>
      <c r="K445" s="1">
        <v>0</v>
      </c>
      <c r="L445" s="1">
        <f t="shared" si="18"/>
        <v>14995.2</v>
      </c>
      <c r="M445" s="1">
        <f t="shared" si="19"/>
        <v>14995.2</v>
      </c>
      <c r="N445" s="1">
        <f t="shared" si="20"/>
        <v>0</v>
      </c>
    </row>
    <row r="446" spans="1:14" x14ac:dyDescent="0.25">
      <c r="A446" s="1" t="str">
        <v>BioLegend</v>
      </c>
      <c r="B446" s="1">
        <v>11404.8</v>
      </c>
      <c r="C446" s="1" t="str">
        <v>EED116333</v>
      </c>
      <c r="D446" s="2">
        <v>45821</v>
      </c>
      <c r="E446" s="2">
        <v>45831</v>
      </c>
      <c r="F446" s="1">
        <v>344016</v>
      </c>
      <c r="G446" s="1">
        <v>1</v>
      </c>
      <c r="H446" s="1">
        <v>1</v>
      </c>
      <c r="I446" s="1">
        <v>0</v>
      </c>
      <c r="J446" s="1" t="str">
        <v>Chandigarh</v>
      </c>
      <c r="K446" s="1">
        <v>0</v>
      </c>
      <c r="L446" s="1">
        <f t="shared" si="18"/>
        <v>11404.8</v>
      </c>
      <c r="M446" s="1">
        <f t="shared" si="19"/>
        <v>11404.8</v>
      </c>
      <c r="N446" s="1">
        <f t="shared" si="20"/>
        <v>0</v>
      </c>
    </row>
    <row r="447" spans="1:14" x14ac:dyDescent="0.25">
      <c r="A447" s="1" t="str">
        <v>BioLegend</v>
      </c>
      <c r="B447" s="1">
        <v>29436</v>
      </c>
      <c r="C447" s="1" t="str">
        <v>EED116333</v>
      </c>
      <c r="D447" s="2">
        <v>45821</v>
      </c>
      <c r="E447" s="2">
        <v>45831</v>
      </c>
      <c r="F447" s="1">
        <v>353234</v>
      </c>
      <c r="G447" s="1">
        <v>1</v>
      </c>
      <c r="H447" s="1">
        <v>1</v>
      </c>
      <c r="I447" s="1">
        <v>0</v>
      </c>
      <c r="J447" s="1" t="str">
        <v>Faridabad</v>
      </c>
      <c r="K447" s="1">
        <v>0</v>
      </c>
      <c r="L447" s="1">
        <f t="shared" si="18"/>
        <v>29436</v>
      </c>
      <c r="M447" s="1">
        <f t="shared" si="19"/>
        <v>29436</v>
      </c>
      <c r="N447" s="1">
        <f t="shared" si="20"/>
        <v>0</v>
      </c>
    </row>
    <row r="448" spans="1:14" x14ac:dyDescent="0.25">
      <c r="A448" s="1" t="str">
        <v>BioLegend</v>
      </c>
      <c r="B448" s="1">
        <v>13464</v>
      </c>
      <c r="C448" s="1" t="str">
        <v>EED116333</v>
      </c>
      <c r="D448" s="2">
        <v>45821</v>
      </c>
      <c r="E448" s="2">
        <v>45831</v>
      </c>
      <c r="F448" s="1">
        <v>354515</v>
      </c>
      <c r="G448" s="1">
        <v>1</v>
      </c>
      <c r="H448" s="1">
        <v>1</v>
      </c>
      <c r="I448" s="1">
        <v>0</v>
      </c>
      <c r="J448" s="1" t="str">
        <v>Guwahati</v>
      </c>
      <c r="K448" s="1">
        <v>0</v>
      </c>
      <c r="L448" s="1">
        <f t="shared" si="18"/>
        <v>13464</v>
      </c>
      <c r="M448" s="1">
        <f t="shared" si="19"/>
        <v>13464</v>
      </c>
      <c r="N448" s="1">
        <f t="shared" si="20"/>
        <v>0</v>
      </c>
    </row>
    <row r="449" spans="1:14" x14ac:dyDescent="0.25">
      <c r="A449" s="1" t="str">
        <v>BioLegend</v>
      </c>
      <c r="B449" s="1">
        <v>440</v>
      </c>
      <c r="C449" s="1" t="str">
        <v>EED116333</v>
      </c>
      <c r="D449" s="2">
        <v>45821</v>
      </c>
      <c r="E449" s="2">
        <v>45831</v>
      </c>
      <c r="F449" s="1">
        <v>362508</v>
      </c>
      <c r="G449" s="1">
        <v>1</v>
      </c>
      <c r="H449" s="1">
        <v>1</v>
      </c>
      <c r="I449" s="1">
        <v>0</v>
      </c>
      <c r="J449" s="1" t="str">
        <v>Ahemedabad</v>
      </c>
      <c r="K449" s="1">
        <v>0</v>
      </c>
      <c r="L449" s="1">
        <f t="shared" si="18"/>
        <v>440</v>
      </c>
      <c r="M449" s="1">
        <f t="shared" si="19"/>
        <v>440</v>
      </c>
      <c r="N449" s="1">
        <f t="shared" si="20"/>
        <v>0</v>
      </c>
    </row>
    <row r="450" spans="1:14" x14ac:dyDescent="0.25">
      <c r="A450" s="1" t="str">
        <v>BioLegend</v>
      </c>
      <c r="B450" s="1">
        <v>15840</v>
      </c>
      <c r="C450" s="1" t="str">
        <v>EED116333</v>
      </c>
      <c r="D450" s="2">
        <v>45821</v>
      </c>
      <c r="E450" s="2">
        <v>45831</v>
      </c>
      <c r="F450" s="1">
        <v>362510</v>
      </c>
      <c r="G450" s="1">
        <v>1</v>
      </c>
      <c r="H450" s="1">
        <v>1</v>
      </c>
      <c r="I450" s="1">
        <v>0</v>
      </c>
      <c r="J450" s="1" t="str">
        <v>Gujrat</v>
      </c>
      <c r="K450" s="1">
        <v>0</v>
      </c>
      <c r="L450" s="1">
        <f t="shared" si="18"/>
        <v>15840</v>
      </c>
      <c r="M450" s="1">
        <f t="shared" si="19"/>
        <v>15840</v>
      </c>
      <c r="N450" s="1">
        <f t="shared" si="20"/>
        <v>0</v>
      </c>
    </row>
    <row r="451" spans="1:14" x14ac:dyDescent="0.25">
      <c r="A451" s="1" t="str">
        <v>BioLegend</v>
      </c>
      <c r="B451" s="1">
        <v>16420.8</v>
      </c>
      <c r="C451" s="1" t="str">
        <v>EED116333</v>
      </c>
      <c r="D451" s="2">
        <v>45821</v>
      </c>
      <c r="E451" s="2">
        <v>45831</v>
      </c>
      <c r="F451" s="1">
        <v>362564</v>
      </c>
      <c r="G451" s="1">
        <v>1</v>
      </c>
      <c r="H451" s="1">
        <v>1</v>
      </c>
      <c r="I451" s="1">
        <v>0</v>
      </c>
      <c r="J451" s="1" t="str">
        <v>Mumbai</v>
      </c>
      <c r="K451" s="1">
        <v>0</v>
      </c>
      <c r="L451" s="1">
        <f t="shared" ref="L451:L514" si="21">G451*B451</f>
        <v>16420.8</v>
      </c>
      <c r="M451" s="1">
        <f t="shared" ref="M451:M514" si="22">H451*B451</f>
        <v>16420.8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18744</v>
      </c>
      <c r="C452" s="1" t="str">
        <v>EED116333</v>
      </c>
      <c r="D452" s="2">
        <v>45821</v>
      </c>
      <c r="E452" s="2">
        <v>45831</v>
      </c>
      <c r="F452" s="1">
        <v>364804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18744</v>
      </c>
      <c r="M452" s="1">
        <f t="shared" si="22"/>
        <v>18744</v>
      </c>
      <c r="N452" s="1">
        <f t="shared" si="23"/>
        <v>0</v>
      </c>
    </row>
    <row r="453" spans="1:14" x14ac:dyDescent="0.25">
      <c r="A453" s="1" t="str">
        <v>BioLegend</v>
      </c>
      <c r="B453" s="1">
        <v>27258</v>
      </c>
      <c r="C453" s="1" t="str">
        <v>EED116333</v>
      </c>
      <c r="D453" s="2">
        <v>45821</v>
      </c>
      <c r="E453" s="2">
        <v>45831</v>
      </c>
      <c r="F453" s="1">
        <v>369324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27258</v>
      </c>
      <c r="M453" s="1">
        <f t="shared" si="22"/>
        <v>27258</v>
      </c>
      <c r="N453" s="1">
        <f t="shared" si="23"/>
        <v>0</v>
      </c>
    </row>
    <row r="454" spans="1:14" x14ac:dyDescent="0.25">
      <c r="A454" s="1" t="str">
        <v>BioLegend</v>
      </c>
      <c r="B454" s="1">
        <v>13041.599999999999</v>
      </c>
      <c r="C454" s="1" t="str">
        <v>EED116333</v>
      </c>
      <c r="D454" s="2">
        <v>45821</v>
      </c>
      <c r="E454" s="2">
        <v>45831</v>
      </c>
      <c r="F454" s="1">
        <v>392414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13041.599999999999</v>
      </c>
      <c r="M454" s="1">
        <f t="shared" si="22"/>
        <v>13041.599999999999</v>
      </c>
      <c r="N454" s="1">
        <f t="shared" si="23"/>
        <v>0</v>
      </c>
    </row>
    <row r="455" spans="1:14" x14ac:dyDescent="0.25">
      <c r="A455" s="1" t="str">
        <v>BioLegend</v>
      </c>
      <c r="B455" s="1">
        <v>12091.2</v>
      </c>
      <c r="C455" s="1" t="str">
        <v>EED116333</v>
      </c>
      <c r="D455" s="2">
        <v>45821</v>
      </c>
      <c r="E455" s="2">
        <v>45831</v>
      </c>
      <c r="F455" s="1">
        <v>402422</v>
      </c>
      <c r="G455" s="1">
        <v>1</v>
      </c>
      <c r="H455" s="1">
        <v>1</v>
      </c>
      <c r="I455" s="1">
        <v>0</v>
      </c>
      <c r="J455" s="1" t="str">
        <v>Hyderabad</v>
      </c>
      <c r="K455" s="1">
        <v>0</v>
      </c>
      <c r="L455" s="1">
        <f t="shared" si="21"/>
        <v>12091.2</v>
      </c>
      <c r="M455" s="1">
        <f t="shared" si="22"/>
        <v>12091.2</v>
      </c>
      <c r="N455" s="1">
        <f t="shared" si="23"/>
        <v>0</v>
      </c>
    </row>
    <row r="456" spans="1:14" x14ac:dyDescent="0.25">
      <c r="A456" s="1" t="str">
        <v>BioLegend</v>
      </c>
      <c r="B456" s="1">
        <v>2587.1999999999998</v>
      </c>
      <c r="C456" s="1" t="str">
        <v>EED116333</v>
      </c>
      <c r="D456" s="2">
        <v>45821</v>
      </c>
      <c r="E456" s="2">
        <v>45831</v>
      </c>
      <c r="F456" s="1">
        <v>405201</v>
      </c>
      <c r="G456" s="1">
        <v>2</v>
      </c>
      <c r="H456" s="1">
        <v>2</v>
      </c>
      <c r="I456" s="1">
        <v>0</v>
      </c>
      <c r="J456" s="1" t="str">
        <v>Delhi</v>
      </c>
      <c r="K456" s="1">
        <v>0</v>
      </c>
      <c r="L456" s="1">
        <f t="shared" si="21"/>
        <v>5174.3999999999996</v>
      </c>
      <c r="M456" s="1">
        <f t="shared" si="22"/>
        <v>5174.3999999999996</v>
      </c>
      <c r="N456" s="1">
        <f t="shared" si="23"/>
        <v>0</v>
      </c>
    </row>
    <row r="457" spans="1:14" x14ac:dyDescent="0.25">
      <c r="A457" s="1" t="str">
        <v>BioLegend</v>
      </c>
      <c r="B457" s="1">
        <v>6283.2000000000007</v>
      </c>
      <c r="C457" s="1" t="str">
        <v>EED116333</v>
      </c>
      <c r="D457" s="2">
        <v>45821</v>
      </c>
      <c r="E457" s="2">
        <v>45831</v>
      </c>
      <c r="F457" s="1">
        <v>405207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6283.2000000000007</v>
      </c>
      <c r="M457" s="1">
        <f t="shared" si="22"/>
        <v>6283.2000000000007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4</v>
      </c>
      <c r="H458" s="1">
        <v>4</v>
      </c>
      <c r="I458" s="1">
        <v>0</v>
      </c>
      <c r="J458" s="1" t="str">
        <v>Faridabad</v>
      </c>
      <c r="K458" s="1">
        <v>0</v>
      </c>
      <c r="L458" s="1">
        <f t="shared" si="21"/>
        <v>12460.8</v>
      </c>
      <c r="M458" s="1">
        <f t="shared" si="22"/>
        <v>12460.8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1</v>
      </c>
      <c r="H459" s="1">
        <v>1</v>
      </c>
      <c r="I459" s="1">
        <v>0</v>
      </c>
      <c r="J459" s="1" t="str">
        <v>Kerala</v>
      </c>
      <c r="K459" s="1">
        <v>0</v>
      </c>
      <c r="L459" s="1">
        <f t="shared" si="21"/>
        <v>3115.2</v>
      </c>
      <c r="M459" s="1">
        <f t="shared" si="22"/>
        <v>3115.2</v>
      </c>
      <c r="N459" s="1">
        <f t="shared" si="23"/>
        <v>0</v>
      </c>
    </row>
    <row r="460" spans="1:14" x14ac:dyDescent="0.25">
      <c r="A460" s="1" t="str">
        <v>BioLegend</v>
      </c>
      <c r="B460" s="1">
        <v>2217.6</v>
      </c>
      <c r="C460" s="1" t="str">
        <v>EED116333</v>
      </c>
      <c r="D460" s="2">
        <v>45821</v>
      </c>
      <c r="E460" s="2">
        <v>45831</v>
      </c>
      <c r="F460" s="1">
        <v>421101</v>
      </c>
      <c r="G460" s="1">
        <v>1</v>
      </c>
      <c r="H460" s="1">
        <v>1</v>
      </c>
      <c r="I460" s="1">
        <v>0</v>
      </c>
      <c r="J460" s="1" t="str">
        <v>Lucknow</v>
      </c>
      <c r="K460" s="1">
        <v>0</v>
      </c>
      <c r="L460" s="1">
        <f t="shared" si="21"/>
        <v>2217.6</v>
      </c>
      <c r="M460" s="1">
        <f t="shared" si="22"/>
        <v>2217.6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6</v>
      </c>
      <c r="H461" s="1">
        <v>6</v>
      </c>
      <c r="I461" s="1">
        <v>0</v>
      </c>
      <c r="J461" s="1" t="str">
        <v>Hyderabad</v>
      </c>
      <c r="K461" s="1">
        <v>0</v>
      </c>
      <c r="L461" s="1">
        <f t="shared" si="21"/>
        <v>37329.600000000006</v>
      </c>
      <c r="M461" s="1">
        <f t="shared" si="22"/>
        <v>37329.600000000006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6221.6</v>
      </c>
      <c r="M462" s="1">
        <f t="shared" si="22"/>
        <v>6221.6</v>
      </c>
      <c r="N462" s="1">
        <f t="shared" si="23"/>
        <v>0</v>
      </c>
    </row>
    <row r="463" spans="1:14" x14ac:dyDescent="0.25">
      <c r="A463" s="1" t="str">
        <v>BioLegend</v>
      </c>
      <c r="B463" s="1">
        <v>14106.400000000001</v>
      </c>
      <c r="C463" s="1" t="str">
        <v>EED116333</v>
      </c>
      <c r="D463" s="2">
        <v>45821</v>
      </c>
      <c r="E463" s="2">
        <v>45831</v>
      </c>
      <c r="F463" s="1">
        <v>422302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14106.400000000001</v>
      </c>
      <c r="M463" s="1">
        <f t="shared" si="22"/>
        <v>14106.400000000001</v>
      </c>
      <c r="N463" s="1">
        <f t="shared" si="23"/>
        <v>0</v>
      </c>
    </row>
    <row r="464" spans="1:14" x14ac:dyDescent="0.25">
      <c r="A464" s="1" t="str">
        <v>BioLegend</v>
      </c>
      <c r="B464" s="1">
        <v>20856</v>
      </c>
      <c r="C464" s="1" t="str">
        <v>EED116333</v>
      </c>
      <c r="D464" s="2">
        <v>45821</v>
      </c>
      <c r="E464" s="2">
        <v>45831</v>
      </c>
      <c r="F464" s="1">
        <v>422304</v>
      </c>
      <c r="G464" s="1">
        <v>1</v>
      </c>
      <c r="H464" s="1">
        <v>1</v>
      </c>
      <c r="I464" s="1">
        <v>0</v>
      </c>
      <c r="J464" s="1" t="str">
        <v>Hyderabad</v>
      </c>
      <c r="K464" s="1">
        <v>0</v>
      </c>
      <c r="L464" s="1">
        <f t="shared" si="21"/>
        <v>20856</v>
      </c>
      <c r="M464" s="1">
        <f t="shared" si="22"/>
        <v>20856</v>
      </c>
      <c r="N464" s="1">
        <f t="shared" si="23"/>
        <v>0</v>
      </c>
    </row>
    <row r="465" spans="1:14" x14ac:dyDescent="0.25">
      <c r="A465" s="1" t="str">
        <v>BioLegend</v>
      </c>
      <c r="B465" s="1">
        <v>4382.3999999999996</v>
      </c>
      <c r="C465" s="1" t="str">
        <v>EED116333</v>
      </c>
      <c r="D465" s="2">
        <v>45821</v>
      </c>
      <c r="E465" s="2">
        <v>45831</v>
      </c>
      <c r="F465" s="1">
        <v>423113</v>
      </c>
      <c r="G465" s="1">
        <v>1</v>
      </c>
      <c r="H465" s="1">
        <v>1</v>
      </c>
      <c r="I465" s="1">
        <v>0</v>
      </c>
      <c r="J465" s="1" t="str">
        <v>Chandigarh</v>
      </c>
      <c r="K465" s="1">
        <v>0</v>
      </c>
      <c r="L465" s="1">
        <f t="shared" si="21"/>
        <v>4382.3999999999996</v>
      </c>
      <c r="M465" s="1">
        <f t="shared" si="22"/>
        <v>4382.3999999999996</v>
      </c>
      <c r="N465" s="1">
        <f t="shared" si="23"/>
        <v>0</v>
      </c>
    </row>
    <row r="466" spans="1:14" x14ac:dyDescent="0.25">
      <c r="A466" s="1" t="str">
        <v>BioLegend</v>
      </c>
      <c r="B466" s="1">
        <v>4065.6000000000004</v>
      </c>
      <c r="C466" s="1" t="str">
        <v>EED116333</v>
      </c>
      <c r="D466" s="2">
        <v>45821</v>
      </c>
      <c r="E466" s="2">
        <v>45831</v>
      </c>
      <c r="F466" s="1">
        <v>423601</v>
      </c>
      <c r="G466" s="1">
        <v>4</v>
      </c>
      <c r="H466" s="1">
        <v>4</v>
      </c>
      <c r="I466" s="1">
        <v>0</v>
      </c>
      <c r="J466" s="1" t="str">
        <v>Banglore</v>
      </c>
      <c r="K466" s="1">
        <v>0</v>
      </c>
      <c r="L466" s="1">
        <f t="shared" si="21"/>
        <v>16262.400000000001</v>
      </c>
      <c r="M466" s="1">
        <f t="shared" si="22"/>
        <v>16262.400000000001</v>
      </c>
      <c r="N466" s="1">
        <f t="shared" si="23"/>
        <v>0</v>
      </c>
    </row>
    <row r="467" spans="1:14" x14ac:dyDescent="0.25">
      <c r="A467" s="1" t="str">
        <v>BioLegend</v>
      </c>
      <c r="B467" s="1">
        <v>40348</v>
      </c>
      <c r="C467" s="1" t="str">
        <v>EED116333</v>
      </c>
      <c r="D467" s="2">
        <v>45821</v>
      </c>
      <c r="E467" s="2">
        <v>45831</v>
      </c>
      <c r="F467" s="1">
        <v>449507</v>
      </c>
      <c r="G467" s="1">
        <v>1</v>
      </c>
      <c r="H467" s="1">
        <v>1</v>
      </c>
      <c r="I467" s="1">
        <v>0</v>
      </c>
      <c r="J467" s="1" t="str">
        <v>Mumbai</v>
      </c>
      <c r="K467" s="1">
        <v>0</v>
      </c>
      <c r="L467" s="1">
        <f t="shared" si="21"/>
        <v>40348</v>
      </c>
      <c r="M467" s="1">
        <f t="shared" si="22"/>
        <v>40348</v>
      </c>
      <c r="N467" s="1">
        <f t="shared" si="23"/>
        <v>0</v>
      </c>
    </row>
    <row r="468" spans="1:14" x14ac:dyDescent="0.25">
      <c r="A468" s="1" t="str">
        <v>BioLegend</v>
      </c>
      <c r="B468" s="1">
        <v>43164</v>
      </c>
      <c r="C468" s="1" t="str">
        <v>EED116333</v>
      </c>
      <c r="D468" s="2">
        <v>45821</v>
      </c>
      <c r="E468" s="2">
        <v>45831</v>
      </c>
      <c r="F468" s="1">
        <v>480058</v>
      </c>
      <c r="G468" s="1">
        <v>1</v>
      </c>
      <c r="H468" s="1">
        <v>1</v>
      </c>
      <c r="I468" s="1">
        <v>0</v>
      </c>
      <c r="J468" s="1" t="str">
        <v>Banglore</v>
      </c>
      <c r="K468" s="1">
        <v>0</v>
      </c>
      <c r="L468" s="1">
        <f t="shared" si="21"/>
        <v>43164</v>
      </c>
      <c r="M468" s="1">
        <f t="shared" si="22"/>
        <v>43164</v>
      </c>
      <c r="N468" s="1">
        <f t="shared" si="23"/>
        <v>0</v>
      </c>
    </row>
    <row r="469" spans="1:14" x14ac:dyDescent="0.25">
      <c r="A469" s="1" t="str">
        <v>BioLegend</v>
      </c>
      <c r="B469" s="1">
        <v>18321.599999999999</v>
      </c>
      <c r="C469" s="1" t="str">
        <v>EED116333</v>
      </c>
      <c r="D469" s="2">
        <v>45821</v>
      </c>
      <c r="E469" s="2">
        <v>45831</v>
      </c>
      <c r="F469" s="1">
        <v>501118</v>
      </c>
      <c r="G469" s="1">
        <v>1</v>
      </c>
      <c r="H469" s="1">
        <v>1</v>
      </c>
      <c r="I469" s="1">
        <v>0</v>
      </c>
      <c r="J469" s="1" t="str">
        <v>Delhi</v>
      </c>
      <c r="K469" s="1">
        <v>0</v>
      </c>
      <c r="L469" s="1">
        <f t="shared" si="21"/>
        <v>18321.599999999999</v>
      </c>
      <c r="M469" s="1">
        <f t="shared" si="22"/>
        <v>18321.599999999999</v>
      </c>
      <c r="N469" s="1">
        <f t="shared" si="23"/>
        <v>0</v>
      </c>
    </row>
    <row r="470" spans="1:14" x14ac:dyDescent="0.25">
      <c r="A470" s="1" t="str">
        <v>BioLegend</v>
      </c>
      <c r="B470" s="1">
        <v>8712</v>
      </c>
      <c r="C470" s="1" t="str">
        <v>EED116333</v>
      </c>
      <c r="D470" s="2">
        <v>45821</v>
      </c>
      <c r="E470" s="2">
        <v>45831</v>
      </c>
      <c r="F470" s="1">
        <v>502510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8712</v>
      </c>
      <c r="M470" s="1">
        <f t="shared" si="22"/>
        <v>8712</v>
      </c>
      <c r="N470" s="1">
        <f t="shared" si="23"/>
        <v>0</v>
      </c>
    </row>
    <row r="471" spans="1:14" x14ac:dyDescent="0.25">
      <c r="A471" s="1" t="str">
        <v>BioLegend</v>
      </c>
      <c r="B471" s="1">
        <v>14731.2</v>
      </c>
      <c r="C471" s="1" t="str">
        <v>EED116333</v>
      </c>
      <c r="D471" s="2">
        <v>45821</v>
      </c>
      <c r="E471" s="2">
        <v>45831</v>
      </c>
      <c r="F471" s="1">
        <v>502912</v>
      </c>
      <c r="G471" s="1">
        <v>2</v>
      </c>
      <c r="H471" s="1">
        <v>2</v>
      </c>
      <c r="I471" s="1">
        <v>0</v>
      </c>
      <c r="J471" s="1" t="str">
        <v>Delhi</v>
      </c>
      <c r="K471" s="1">
        <v>0</v>
      </c>
      <c r="L471" s="1">
        <f t="shared" si="21"/>
        <v>29462.400000000001</v>
      </c>
      <c r="M471" s="1">
        <f t="shared" si="22"/>
        <v>29462.400000000001</v>
      </c>
      <c r="N471" s="1">
        <f t="shared" si="23"/>
        <v>0</v>
      </c>
    </row>
    <row r="472" spans="1:14" x14ac:dyDescent="0.25">
      <c r="A472" s="1" t="str">
        <v>BioLegend</v>
      </c>
      <c r="B472" s="1">
        <v>15681.599999999999</v>
      </c>
      <c r="C472" s="1" t="str">
        <v>EED116333</v>
      </c>
      <c r="D472" s="2">
        <v>45821</v>
      </c>
      <c r="E472" s="2">
        <v>45831</v>
      </c>
      <c r="F472" s="1">
        <v>502930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15681.599999999999</v>
      </c>
      <c r="M472" s="1">
        <f t="shared" si="22"/>
        <v>15681.599999999999</v>
      </c>
      <c r="N472" s="1">
        <f t="shared" si="23"/>
        <v>0</v>
      </c>
    </row>
    <row r="473" spans="1:14" x14ac:dyDescent="0.25">
      <c r="A473" s="1" t="str">
        <v>BioLegend</v>
      </c>
      <c r="B473" s="1">
        <v>18876</v>
      </c>
      <c r="C473" s="1" t="str">
        <v>EED116333</v>
      </c>
      <c r="D473" s="2">
        <v>45821</v>
      </c>
      <c r="E473" s="2">
        <v>45831</v>
      </c>
      <c r="F473" s="1">
        <v>503837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18876</v>
      </c>
      <c r="M473" s="1">
        <f t="shared" si="22"/>
        <v>18876</v>
      </c>
      <c r="N473" s="1">
        <f t="shared" si="23"/>
        <v>0</v>
      </c>
    </row>
    <row r="474" spans="1:14" x14ac:dyDescent="0.25">
      <c r="A474" s="1" t="str">
        <v>BioLegend</v>
      </c>
      <c r="B474" s="1">
        <v>4646.3999999999996</v>
      </c>
      <c r="C474" s="1" t="str">
        <v>EED116333</v>
      </c>
      <c r="D474" s="2">
        <v>45821</v>
      </c>
      <c r="E474" s="2">
        <v>45831</v>
      </c>
      <c r="F474" s="1">
        <v>504105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4646.3999999999996</v>
      </c>
      <c r="M474" s="1">
        <f t="shared" si="22"/>
        <v>4646.3999999999996</v>
      </c>
      <c r="N474" s="1">
        <f t="shared" si="23"/>
        <v>0</v>
      </c>
    </row>
    <row r="475" spans="1:14" x14ac:dyDescent="0.25">
      <c r="A475" s="1" t="str">
        <v>BioLegend</v>
      </c>
      <c r="B475" s="1">
        <v>18018</v>
      </c>
      <c r="C475" s="1" t="str">
        <v>EED116333</v>
      </c>
      <c r="D475" s="2">
        <v>45821</v>
      </c>
      <c r="E475" s="2">
        <v>45831</v>
      </c>
      <c r="F475" s="1">
        <v>504127</v>
      </c>
      <c r="G475" s="1">
        <v>1</v>
      </c>
      <c r="H475" s="1">
        <v>1</v>
      </c>
      <c r="I475" s="1">
        <v>0</v>
      </c>
      <c r="J475" s="1" t="str">
        <v>Ropar</v>
      </c>
      <c r="K475" s="1">
        <v>0</v>
      </c>
      <c r="L475" s="1">
        <f t="shared" si="21"/>
        <v>18018</v>
      </c>
      <c r="M475" s="1">
        <f t="shared" si="22"/>
        <v>18018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504135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11932.8</v>
      </c>
      <c r="C477" s="1" t="str">
        <v>EED116333</v>
      </c>
      <c r="D477" s="2">
        <v>45821</v>
      </c>
      <c r="E477" s="2">
        <v>45831</v>
      </c>
      <c r="F477" s="1">
        <v>505008</v>
      </c>
      <c r="G477" s="1">
        <v>1</v>
      </c>
      <c r="H477" s="1">
        <v>1</v>
      </c>
      <c r="I477" s="1">
        <v>0</v>
      </c>
      <c r="J477" s="1" t="str">
        <v>Faridabad</v>
      </c>
      <c r="K477" s="1">
        <v>0</v>
      </c>
      <c r="L477" s="1">
        <f t="shared" si="21"/>
        <v>11932.8</v>
      </c>
      <c r="M477" s="1">
        <f t="shared" si="22"/>
        <v>11932.8</v>
      </c>
      <c r="N477" s="1">
        <f t="shared" si="23"/>
        <v>0</v>
      </c>
    </row>
    <row r="478" spans="1:14" x14ac:dyDescent="0.25">
      <c r="A478" s="1" t="str">
        <v>BioLegend</v>
      </c>
      <c r="B478" s="1">
        <v>28459.199999999997</v>
      </c>
      <c r="C478" s="1" t="str">
        <v>EED116333</v>
      </c>
      <c r="D478" s="2">
        <v>45821</v>
      </c>
      <c r="E478" s="2">
        <v>45831</v>
      </c>
      <c r="F478" s="1">
        <v>505710</v>
      </c>
      <c r="G478" s="1">
        <v>1</v>
      </c>
      <c r="H478" s="1">
        <v>1</v>
      </c>
      <c r="I478" s="1">
        <v>0</v>
      </c>
      <c r="J478" s="1" t="str">
        <v>Chandigarh</v>
      </c>
      <c r="K478" s="1">
        <v>0</v>
      </c>
      <c r="L478" s="1">
        <f t="shared" si="21"/>
        <v>28459.199999999997</v>
      </c>
      <c r="M478" s="1">
        <f t="shared" si="22"/>
        <v>28459.199999999997</v>
      </c>
      <c r="N478" s="1">
        <f t="shared" si="23"/>
        <v>0</v>
      </c>
    </row>
    <row r="479" spans="1:14" x14ac:dyDescent="0.25">
      <c r="A479" s="1" t="str">
        <v>BioLegend</v>
      </c>
      <c r="B479" s="1">
        <v>15972</v>
      </c>
      <c r="C479" s="1" t="str">
        <v>EED116333</v>
      </c>
      <c r="D479" s="2">
        <v>45821</v>
      </c>
      <c r="E479" s="2">
        <v>45831</v>
      </c>
      <c r="F479" s="1">
        <v>505830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15972</v>
      </c>
      <c r="M479" s="1">
        <f t="shared" si="22"/>
        <v>15972</v>
      </c>
      <c r="N479" s="1">
        <f t="shared" si="23"/>
        <v>0</v>
      </c>
    </row>
    <row r="480" spans="1:14" x14ac:dyDescent="0.25">
      <c r="A480" s="1" t="str">
        <v>BioLegend</v>
      </c>
      <c r="B480" s="1">
        <v>15642</v>
      </c>
      <c r="C480" s="1" t="str">
        <v>EED116333</v>
      </c>
      <c r="D480" s="2">
        <v>45821</v>
      </c>
      <c r="E480" s="2">
        <v>45831</v>
      </c>
      <c r="F480" s="1">
        <v>505835</v>
      </c>
      <c r="G480" s="1">
        <v>1</v>
      </c>
      <c r="H480" s="1">
        <v>1</v>
      </c>
      <c r="I480" s="1">
        <v>0</v>
      </c>
      <c r="J480" s="1" t="str">
        <v>Pune</v>
      </c>
      <c r="K480" s="1">
        <v>0</v>
      </c>
      <c r="L480" s="1">
        <f t="shared" si="21"/>
        <v>15642</v>
      </c>
      <c r="M480" s="1">
        <f t="shared" si="22"/>
        <v>15642</v>
      </c>
      <c r="N480" s="1">
        <f t="shared" si="23"/>
        <v>0</v>
      </c>
    </row>
    <row r="481" spans="1:14" x14ac:dyDescent="0.25">
      <c r="A481" s="1" t="str">
        <v>BioLegend</v>
      </c>
      <c r="B481" s="1">
        <v>18018</v>
      </c>
      <c r="C481" s="1" t="str">
        <v>EED116333</v>
      </c>
      <c r="D481" s="2">
        <v>45821</v>
      </c>
      <c r="E481" s="2">
        <v>45831</v>
      </c>
      <c r="F481" s="1">
        <v>506333</v>
      </c>
      <c r="G481" s="1">
        <v>1</v>
      </c>
      <c r="H481" s="1">
        <v>1</v>
      </c>
      <c r="I481" s="1">
        <v>0</v>
      </c>
      <c r="J481" s="1" t="str">
        <v>Delhi</v>
      </c>
      <c r="K481" s="1">
        <v>0</v>
      </c>
      <c r="L481" s="1">
        <f t="shared" si="21"/>
        <v>18018</v>
      </c>
      <c r="M481" s="1">
        <f t="shared" si="22"/>
        <v>18018</v>
      </c>
      <c r="N481" s="1">
        <f t="shared" si="23"/>
        <v>0</v>
      </c>
    </row>
    <row r="482" spans="1:14" x14ac:dyDescent="0.25">
      <c r="A482" s="1" t="str">
        <v>BioLegend</v>
      </c>
      <c r="B482" s="1">
        <v>18876</v>
      </c>
      <c r="C482" s="1" t="str">
        <v>EED116333</v>
      </c>
      <c r="D482" s="2">
        <v>45821</v>
      </c>
      <c r="E482" s="2">
        <v>45831</v>
      </c>
      <c r="F482" s="1">
        <v>506341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18876</v>
      </c>
      <c r="M482" s="1">
        <f t="shared" si="22"/>
        <v>18876</v>
      </c>
      <c r="N482" s="1">
        <f t="shared" si="23"/>
        <v>0</v>
      </c>
    </row>
    <row r="483" spans="1:14" x14ac:dyDescent="0.25">
      <c r="A483" s="1" t="str">
        <v>BioLegend</v>
      </c>
      <c r="B483" s="1">
        <v>5808</v>
      </c>
      <c r="C483" s="1" t="str">
        <v>EED116333</v>
      </c>
      <c r="D483" s="2">
        <v>45821</v>
      </c>
      <c r="E483" s="2">
        <v>45831</v>
      </c>
      <c r="F483" s="1">
        <v>506903</v>
      </c>
      <c r="G483" s="1">
        <v>1</v>
      </c>
      <c r="H483" s="1">
        <v>1</v>
      </c>
      <c r="I483" s="1">
        <v>0</v>
      </c>
      <c r="J483" s="1" t="str">
        <v>Chandigarh</v>
      </c>
      <c r="K483" s="1">
        <v>0</v>
      </c>
      <c r="L483" s="1">
        <f t="shared" si="21"/>
        <v>5808</v>
      </c>
      <c r="M483" s="1">
        <f t="shared" si="22"/>
        <v>5808</v>
      </c>
      <c r="N483" s="1">
        <f t="shared" si="23"/>
        <v>0</v>
      </c>
    </row>
    <row r="484" spans="1:14" x14ac:dyDescent="0.25">
      <c r="A484" s="1" t="str">
        <v>BioLegend</v>
      </c>
      <c r="B484" s="1">
        <v>13992</v>
      </c>
      <c r="C484" s="1" t="str">
        <v>EED116333</v>
      </c>
      <c r="D484" s="2">
        <v>45821</v>
      </c>
      <c r="E484" s="2">
        <v>45831</v>
      </c>
      <c r="F484" s="1">
        <v>506910</v>
      </c>
      <c r="G484" s="1">
        <v>1</v>
      </c>
      <c r="H484" s="1">
        <v>1</v>
      </c>
      <c r="I484" s="1">
        <v>0</v>
      </c>
      <c r="J484" s="1" t="str">
        <v>Faridabad</v>
      </c>
      <c r="K484" s="1">
        <v>0</v>
      </c>
      <c r="L484" s="1">
        <f t="shared" si="21"/>
        <v>13992</v>
      </c>
      <c r="M484" s="1">
        <f t="shared" si="22"/>
        <v>13992</v>
      </c>
      <c r="N484" s="1">
        <f t="shared" si="23"/>
        <v>0</v>
      </c>
    </row>
    <row r="485" spans="1:14" x14ac:dyDescent="0.25">
      <c r="A485" s="1" t="str">
        <v>BioLegend</v>
      </c>
      <c r="B485" s="1">
        <v>18321.599999999999</v>
      </c>
      <c r="C485" s="1" t="str">
        <v>EED116333</v>
      </c>
      <c r="D485" s="2">
        <v>45821</v>
      </c>
      <c r="E485" s="2">
        <v>45831</v>
      </c>
      <c r="F485" s="1">
        <v>506938</v>
      </c>
      <c r="G485" s="1">
        <v>1</v>
      </c>
      <c r="H485" s="1">
        <v>1</v>
      </c>
      <c r="I485" s="1">
        <v>0</v>
      </c>
      <c r="J485" s="1" t="str">
        <v>Ropar</v>
      </c>
      <c r="K485" s="1">
        <v>0</v>
      </c>
      <c r="L485" s="1">
        <f t="shared" si="21"/>
        <v>18321.599999999999</v>
      </c>
      <c r="M485" s="1">
        <f t="shared" si="22"/>
        <v>18321.599999999999</v>
      </c>
      <c r="N485" s="1">
        <f t="shared" si="23"/>
        <v>0</v>
      </c>
    </row>
    <row r="486" spans="1:14" x14ac:dyDescent="0.25">
      <c r="A486" s="1" t="str">
        <v>BioLegend</v>
      </c>
      <c r="B486" s="1">
        <v>18876</v>
      </c>
      <c r="C486" s="1" t="str">
        <v>EED116333</v>
      </c>
      <c r="D486" s="2">
        <v>45821</v>
      </c>
      <c r="E486" s="2">
        <v>45831</v>
      </c>
      <c r="F486" s="1">
        <v>506941</v>
      </c>
      <c r="G486" s="1">
        <v>1</v>
      </c>
      <c r="H486" s="1">
        <v>1</v>
      </c>
      <c r="I486" s="1">
        <v>0</v>
      </c>
      <c r="J486" s="1" t="str">
        <v>Delhi</v>
      </c>
      <c r="K486" s="1">
        <v>0</v>
      </c>
      <c r="L486" s="1">
        <f t="shared" si="21"/>
        <v>18876</v>
      </c>
      <c r="M486" s="1">
        <f t="shared" si="22"/>
        <v>18876</v>
      </c>
      <c r="N486" s="1">
        <f t="shared" si="23"/>
        <v>0</v>
      </c>
    </row>
    <row r="487" spans="1:14" x14ac:dyDescent="0.25">
      <c r="A487" s="1" t="str">
        <v>BioLegend</v>
      </c>
      <c r="B487" s="1">
        <v>6230.4</v>
      </c>
      <c r="C487" s="1" t="str">
        <v>EED116333</v>
      </c>
      <c r="D487" s="2">
        <v>45821</v>
      </c>
      <c r="E487" s="2">
        <v>45831</v>
      </c>
      <c r="F487" s="1">
        <v>613401</v>
      </c>
      <c r="G487" s="1">
        <v>1</v>
      </c>
      <c r="H487" s="1">
        <v>1</v>
      </c>
      <c r="I487" s="1">
        <v>0</v>
      </c>
      <c r="J487" s="1" t="str">
        <v>Lucknow</v>
      </c>
      <c r="K487" s="1">
        <v>0</v>
      </c>
      <c r="L487" s="1">
        <f t="shared" si="21"/>
        <v>6230.4</v>
      </c>
      <c r="M487" s="1">
        <f t="shared" si="22"/>
        <v>6230.4</v>
      </c>
      <c r="N487" s="1">
        <f t="shared" si="23"/>
        <v>0</v>
      </c>
    </row>
    <row r="488" spans="1:14" x14ac:dyDescent="0.25">
      <c r="A488" s="1" t="str">
        <v>BioLegend</v>
      </c>
      <c r="B488" s="1">
        <v>20169.599999999999</v>
      </c>
      <c r="C488" s="1" t="str">
        <v>EED116333</v>
      </c>
      <c r="D488" s="2">
        <v>45821</v>
      </c>
      <c r="E488" s="2">
        <v>45831</v>
      </c>
      <c r="F488" s="1">
        <v>644828</v>
      </c>
      <c r="G488" s="1">
        <v>1</v>
      </c>
      <c r="H488" s="1">
        <v>1</v>
      </c>
      <c r="I488" s="1">
        <v>0</v>
      </c>
      <c r="J488" s="1" t="str">
        <v>Ropar</v>
      </c>
      <c r="K488" s="1">
        <v>0</v>
      </c>
      <c r="L488" s="1">
        <f t="shared" si="21"/>
        <v>20169.599999999999</v>
      </c>
      <c r="M488" s="1">
        <f t="shared" si="22"/>
        <v>20169.599999999999</v>
      </c>
      <c r="N488" s="1">
        <f t="shared" si="23"/>
        <v>0</v>
      </c>
    </row>
    <row r="489" spans="1:14" x14ac:dyDescent="0.25">
      <c r="A489" s="1" t="str">
        <v>BioLegend</v>
      </c>
      <c r="B489" s="1">
        <v>8395.2000000000007</v>
      </c>
      <c r="C489" s="1" t="str">
        <v>EED116333</v>
      </c>
      <c r="D489" s="2">
        <v>45821</v>
      </c>
      <c r="E489" s="2">
        <v>45831</v>
      </c>
      <c r="F489" s="1">
        <v>652509</v>
      </c>
      <c r="G489" s="1">
        <v>1</v>
      </c>
      <c r="H489" s="1">
        <v>1</v>
      </c>
      <c r="I489" s="1">
        <v>0</v>
      </c>
      <c r="J489" s="1" t="str">
        <v>Delhi</v>
      </c>
      <c r="K489" s="1">
        <v>0</v>
      </c>
      <c r="L489" s="1">
        <f t="shared" si="21"/>
        <v>8395.2000000000007</v>
      </c>
      <c r="M489" s="1">
        <f t="shared" si="22"/>
        <v>8395.2000000000007</v>
      </c>
      <c r="N489" s="1">
        <f t="shared" si="23"/>
        <v>0</v>
      </c>
    </row>
    <row r="490" spans="1:14" x14ac:dyDescent="0.25">
      <c r="A490" s="1" t="str">
        <v>BioLegend</v>
      </c>
      <c r="B490" s="1">
        <v>7268.7999999999993</v>
      </c>
      <c r="C490" s="1" t="str">
        <v>EED116333</v>
      </c>
      <c r="D490" s="2">
        <v>45821</v>
      </c>
      <c r="E490" s="2">
        <v>45831</v>
      </c>
      <c r="F490" s="1">
        <v>740368</v>
      </c>
      <c r="G490" s="1">
        <v>1</v>
      </c>
      <c r="H490" s="1">
        <v>1</v>
      </c>
      <c r="I490" s="1">
        <v>0</v>
      </c>
      <c r="J490" s="1" t="str">
        <v>Mumbai</v>
      </c>
      <c r="K490" s="1">
        <v>0</v>
      </c>
      <c r="L490" s="1">
        <f t="shared" si="21"/>
        <v>7268.7999999999993</v>
      </c>
      <c r="M490" s="1">
        <f t="shared" si="22"/>
        <v>7268.7999999999993</v>
      </c>
      <c r="N490" s="1">
        <f t="shared" si="23"/>
        <v>0</v>
      </c>
    </row>
    <row r="491" spans="1:14" x14ac:dyDescent="0.25">
      <c r="A491" s="1" t="str">
        <v>BioLegend</v>
      </c>
      <c r="B491" s="1">
        <v>17688</v>
      </c>
      <c r="C491" s="1" t="str">
        <v>EED116333</v>
      </c>
      <c r="D491" s="2">
        <v>45821</v>
      </c>
      <c r="E491" s="2">
        <v>45831</v>
      </c>
      <c r="F491" s="1">
        <v>825701</v>
      </c>
      <c r="G491" s="1">
        <v>2</v>
      </c>
      <c r="H491" s="1">
        <v>2</v>
      </c>
      <c r="I491" s="1">
        <v>0</v>
      </c>
      <c r="J491" s="1" t="str">
        <v>Banglore</v>
      </c>
      <c r="K491" s="1">
        <v>0</v>
      </c>
      <c r="L491" s="1">
        <f t="shared" si="21"/>
        <v>35376</v>
      </c>
      <c r="M491" s="1">
        <f t="shared" si="22"/>
        <v>35376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CGSTV-0600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CGPTG-0601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28582.400000000001</v>
      </c>
      <c r="C494" s="1">
        <v>90228940</v>
      </c>
      <c r="D494" s="2">
        <v>45828</v>
      </c>
      <c r="E494" s="2">
        <v>45831</v>
      </c>
      <c r="F494" s="1" t="str">
        <v>A303-936A</v>
      </c>
      <c r="G494" s="1">
        <v>1</v>
      </c>
      <c r="H494" s="1">
        <v>1</v>
      </c>
      <c r="I494" s="1">
        <v>0</v>
      </c>
      <c r="J494" s="1" t="str">
        <v>Mumbai</v>
      </c>
      <c r="K494" s="1">
        <v>0</v>
      </c>
      <c r="L494" s="1">
        <f t="shared" si="21"/>
        <v>28582.400000000001</v>
      </c>
      <c r="M494" s="1">
        <f t="shared" si="22"/>
        <v>28582.400000000001</v>
      </c>
      <c r="N494" s="1">
        <f t="shared" si="23"/>
        <v>0</v>
      </c>
    </row>
    <row r="495" spans="1:14" x14ac:dyDescent="0.25">
      <c r="A495" s="1" t="str">
        <v>Dharmacon</v>
      </c>
      <c r="B495" s="1">
        <v>431800.16</v>
      </c>
      <c r="C495" s="1" t="str">
        <v>D052825IN3292836G</v>
      </c>
      <c r="D495" s="2">
        <v>45806</v>
      </c>
      <c r="E495" s="2">
        <v>45811</v>
      </c>
      <c r="F495" s="1" t="str">
        <v>CTM-1143308</v>
      </c>
      <c r="G495" s="1">
        <v>1</v>
      </c>
      <c r="H495" s="1">
        <v>1</v>
      </c>
      <c r="I495" s="1">
        <v>0</v>
      </c>
      <c r="J495" s="1" t="str">
        <v>Gujrat</v>
      </c>
      <c r="K495" s="1">
        <v>0</v>
      </c>
      <c r="L495" s="1">
        <f t="shared" si="21"/>
        <v>431800.16</v>
      </c>
      <c r="M495" s="1">
        <f t="shared" si="22"/>
        <v>431800.16</v>
      </c>
      <c r="N495" s="1">
        <f t="shared" si="23"/>
        <v>0</v>
      </c>
    </row>
    <row r="496" spans="1:14" x14ac:dyDescent="0.25">
      <c r="A496" s="1" t="str">
        <v>Dharmacon</v>
      </c>
      <c r="B496" s="1">
        <v>20820.8</v>
      </c>
      <c r="C496" s="1" t="str">
        <v>Opening Stock</v>
      </c>
      <c r="D496" s="2">
        <v>45808</v>
      </c>
      <c r="E496" s="2">
        <v>45808</v>
      </c>
      <c r="F496" s="1" t="str">
        <v>T-2001-02</v>
      </c>
      <c r="G496" s="1">
        <v>1</v>
      </c>
      <c r="H496" s="1">
        <v>1</v>
      </c>
      <c r="I496" s="1">
        <v>0</v>
      </c>
      <c r="J496" s="1" t="str">
        <v>Delhi</v>
      </c>
      <c r="K496" s="1">
        <v>0</v>
      </c>
      <c r="L496" s="1">
        <f t="shared" si="21"/>
        <v>20820.8</v>
      </c>
      <c r="M496" s="1">
        <f t="shared" si="22"/>
        <v>20820.8</v>
      </c>
      <c r="N496" s="1">
        <f t="shared" si="23"/>
        <v>0</v>
      </c>
    </row>
    <row r="497" spans="1:14" x14ac:dyDescent="0.25">
      <c r="A497" s="1" t="str">
        <v>Dharmacon</v>
      </c>
      <c r="B497" s="1">
        <v>9280.48</v>
      </c>
      <c r="C497" s="1" t="str">
        <v>0052825IN3296786G</v>
      </c>
      <c r="D497" s="2">
        <v>45807</v>
      </c>
      <c r="E497" s="2">
        <v>45814</v>
      </c>
      <c r="F497" s="1" t="str">
        <v>CTM-1150447</v>
      </c>
      <c r="G497" s="1">
        <v>1</v>
      </c>
      <c r="H497" s="1">
        <v>1</v>
      </c>
      <c r="I497" s="1">
        <v>0</v>
      </c>
      <c r="J497" s="1" t="str">
        <v>Chandigarh</v>
      </c>
      <c r="K497" s="1">
        <v>0</v>
      </c>
      <c r="L497" s="1">
        <f t="shared" si="21"/>
        <v>9280.48</v>
      </c>
      <c r="M497" s="1">
        <f t="shared" si="22"/>
        <v>9280.48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L-009935-00-0005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L-008786-00-0005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16544</v>
      </c>
      <c r="C500" s="1" t="str">
        <v>0052825IN3296786G</v>
      </c>
      <c r="D500" s="2">
        <v>45807</v>
      </c>
      <c r="E500" s="2">
        <v>45814</v>
      </c>
      <c r="F500" s="1" t="str">
        <v>D-001810-10-05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16544</v>
      </c>
      <c r="M500" s="1">
        <f t="shared" si="22"/>
        <v>16544</v>
      </c>
      <c r="N500" s="1">
        <f t="shared" si="23"/>
        <v>0</v>
      </c>
    </row>
    <row r="501" spans="1:14" x14ac:dyDescent="0.25">
      <c r="A501" s="1" t="str">
        <v>Dharmacon</v>
      </c>
      <c r="B501" s="1">
        <v>32912</v>
      </c>
      <c r="C501" s="1" t="str">
        <v>0052825IN3296786G</v>
      </c>
      <c r="D501" s="2">
        <v>45807</v>
      </c>
      <c r="E501" s="2">
        <v>45814</v>
      </c>
      <c r="F501" s="1" t="str">
        <v>L-046846-01-0005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32912</v>
      </c>
      <c r="M501" s="1">
        <f t="shared" si="22"/>
        <v>32912</v>
      </c>
      <c r="N501" s="1">
        <f t="shared" si="23"/>
        <v>0</v>
      </c>
    </row>
    <row r="502" spans="1:14" x14ac:dyDescent="0.25">
      <c r="A502" s="1" t="str">
        <v>Dharmacon</v>
      </c>
      <c r="B502" s="1">
        <v>38808</v>
      </c>
      <c r="C502" s="1" t="str">
        <v>0052825IN3296786G</v>
      </c>
      <c r="D502" s="2">
        <v>45807</v>
      </c>
      <c r="E502" s="2">
        <v>45814</v>
      </c>
      <c r="F502" s="1" t="str">
        <v>D-001810-10-20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38808</v>
      </c>
      <c r="M502" s="1">
        <f t="shared" si="22"/>
        <v>38808</v>
      </c>
      <c r="N502" s="1">
        <f t="shared" si="23"/>
        <v>0</v>
      </c>
    </row>
    <row r="503" spans="1:14" x14ac:dyDescent="0.25">
      <c r="A503" s="1" t="str">
        <v>Dharmacon</v>
      </c>
      <c r="B503" s="1">
        <v>51656</v>
      </c>
      <c r="C503" s="1" t="str">
        <v>0052825IN3296786G</v>
      </c>
      <c r="D503" s="2">
        <v>45807</v>
      </c>
      <c r="E503" s="2">
        <v>45814</v>
      </c>
      <c r="F503" s="1" t="str">
        <v>L-006068-00-0010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51656</v>
      </c>
      <c r="M503" s="1">
        <f t="shared" si="22"/>
        <v>51656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MHS6278-202807649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MHS6278-202832260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T-2001-01</v>
      </c>
      <c r="G506" s="1">
        <v>1</v>
      </c>
      <c r="H506" s="1">
        <v>1</v>
      </c>
      <c r="I506" s="1">
        <v>0</v>
      </c>
      <c r="J506" s="1" t="str">
        <v>Lucknow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T-2004-01</v>
      </c>
      <c r="G507" s="1">
        <v>1</v>
      </c>
      <c r="H507" s="1">
        <v>1</v>
      </c>
      <c r="I507" s="1">
        <v>0</v>
      </c>
      <c r="J507" s="1" t="str">
        <v>Delhi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Thane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22792</v>
      </c>
      <c r="C509" s="1" t="str">
        <v>Opening Stock</v>
      </c>
      <c r="D509" s="2">
        <v>45808</v>
      </c>
      <c r="E509" s="2">
        <v>45808</v>
      </c>
      <c r="F509" s="1" t="str">
        <v>J-004924-06-0010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22792</v>
      </c>
      <c r="M509" s="1">
        <f t="shared" si="22"/>
        <v>0</v>
      </c>
      <c r="N509" s="1">
        <f t="shared" si="23"/>
        <v>22792</v>
      </c>
    </row>
    <row r="510" spans="1:14" x14ac:dyDescent="0.25">
      <c r="A510" s="1" t="str">
        <v>Dharmacon</v>
      </c>
      <c r="B510" s="1">
        <v>6072</v>
      </c>
      <c r="C510" s="1" t="str">
        <v>Opening Stock</v>
      </c>
      <c r="D510" s="2">
        <v>45808</v>
      </c>
      <c r="E510" s="2">
        <v>45808</v>
      </c>
      <c r="F510" s="1" t="str">
        <v>B-002000-UB-100</v>
      </c>
      <c r="G510" s="1">
        <v>1</v>
      </c>
      <c r="H510" s="1">
        <v>1</v>
      </c>
      <c r="I510" s="1">
        <v>0</v>
      </c>
      <c r="J510" s="1" t="str">
        <v>Delhi</v>
      </c>
      <c r="K510" s="1">
        <v>0</v>
      </c>
      <c r="L510" s="1">
        <f t="shared" si="21"/>
        <v>6072</v>
      </c>
      <c r="M510" s="1">
        <f t="shared" si="22"/>
        <v>6072</v>
      </c>
      <c r="N510" s="1">
        <f t="shared" si="23"/>
        <v>0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1</v>
      </c>
      <c r="H511" s="1">
        <v>0</v>
      </c>
      <c r="I511" s="1">
        <v>1</v>
      </c>
      <c r="J511" s="1" t="str">
        <v>STOCK</v>
      </c>
      <c r="K511" s="1" t="str">
        <v>Stock</v>
      </c>
      <c r="L511" s="1">
        <f t="shared" si="21"/>
        <v>1971.1999999999998</v>
      </c>
      <c r="M511" s="1">
        <f t="shared" si="22"/>
        <v>0</v>
      </c>
      <c r="N511" s="1">
        <f t="shared" si="23"/>
        <v>1971.1999999999998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3942.3999999999996</v>
      </c>
      <c r="M512" s="1">
        <f t="shared" si="22"/>
        <v>3942.3999999999996</v>
      </c>
      <c r="N512" s="1">
        <f t="shared" si="23"/>
        <v>0</v>
      </c>
    </row>
    <row r="513" spans="1:14" x14ac:dyDescent="0.25">
      <c r="A513" s="1" t="str">
        <v>Dharmacon</v>
      </c>
      <c r="B513" s="1">
        <v>34619.199999999997</v>
      </c>
      <c r="C513" s="1" t="str">
        <v>Opening Stock</v>
      </c>
      <c r="D513" s="2">
        <v>45808</v>
      </c>
      <c r="E513" s="2">
        <v>45808</v>
      </c>
      <c r="F513" s="1" t="str">
        <v>T-2001-03</v>
      </c>
      <c r="G513" s="1">
        <v>1</v>
      </c>
      <c r="H513" s="1">
        <v>1</v>
      </c>
      <c r="I513" s="1">
        <v>0</v>
      </c>
      <c r="J513" s="1" t="str">
        <v>Hyderabad</v>
      </c>
      <c r="K513" s="1">
        <v>0</v>
      </c>
      <c r="L513" s="1">
        <f t="shared" si="21"/>
        <v>34619.199999999997</v>
      </c>
      <c r="M513" s="1">
        <f t="shared" si="22"/>
        <v>34619.199999999997</v>
      </c>
      <c r="N513" s="1">
        <f t="shared" si="23"/>
        <v>0</v>
      </c>
    </row>
    <row r="514" spans="1:14" x14ac:dyDescent="0.25">
      <c r="A514" s="1" t="str">
        <v>Dharmacon</v>
      </c>
      <c r="B514" s="1">
        <v>7128</v>
      </c>
      <c r="C514" s="1" t="str">
        <v>Opening Stock</v>
      </c>
      <c r="D514" s="2">
        <v>45808</v>
      </c>
      <c r="E514" s="2">
        <v>45808</v>
      </c>
      <c r="F514" s="1" t="str">
        <v>T-2001-01</v>
      </c>
      <c r="G514" s="1">
        <v>2</v>
      </c>
      <c r="H514" s="1">
        <v>2</v>
      </c>
      <c r="I514" s="1">
        <v>0</v>
      </c>
      <c r="J514" s="1" t="str">
        <v>Delhi</v>
      </c>
      <c r="K514" s="1">
        <v>0</v>
      </c>
      <c r="L514" s="1">
        <f t="shared" si="21"/>
        <v>14256</v>
      </c>
      <c r="M514" s="1">
        <f t="shared" si="22"/>
        <v>14256</v>
      </c>
      <c r="N514" s="1">
        <f t="shared" si="23"/>
        <v>0</v>
      </c>
    </row>
    <row r="515" spans="1:14" x14ac:dyDescent="0.25">
      <c r="A515" s="1" t="str">
        <v>Dharmacon</v>
      </c>
      <c r="B515" s="1">
        <v>733832</v>
      </c>
      <c r="C515" s="1" t="str">
        <v>D060925IN3292836G</v>
      </c>
      <c r="D515" s="2">
        <v>45817</v>
      </c>
      <c r="E515" s="2">
        <v>45821</v>
      </c>
      <c r="F515" s="1" t="str">
        <v>CTM-1142155</v>
      </c>
      <c r="G515" s="1">
        <v>1</v>
      </c>
      <c r="H515" s="1">
        <v>1</v>
      </c>
      <c r="I515" s="1">
        <v>0</v>
      </c>
      <c r="J515" s="1" t="str">
        <v>Gujrat</v>
      </c>
      <c r="K515" s="1">
        <v>0</v>
      </c>
      <c r="L515" s="1">
        <f t="shared" ref="L515:L578" si="24">G515*B515</f>
        <v>733832</v>
      </c>
      <c r="M515" s="1">
        <f t="shared" ref="M515:M578" si="25">H515*B515</f>
        <v>733832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16544</v>
      </c>
      <c r="C516" s="1" t="str">
        <v>D061125IN3298458G</v>
      </c>
      <c r="D516" s="2">
        <v>45820</v>
      </c>
      <c r="E516" s="2">
        <v>45826</v>
      </c>
      <c r="F516" s="1" t="str">
        <v>D-001810-10-05</v>
      </c>
      <c r="G516" s="1">
        <v>1</v>
      </c>
      <c r="H516" s="1">
        <v>1</v>
      </c>
      <c r="I516" s="1">
        <v>0</v>
      </c>
      <c r="J516" s="1" t="str">
        <v>Faridabad</v>
      </c>
      <c r="K516" s="1">
        <v>0</v>
      </c>
      <c r="L516" s="1">
        <f t="shared" si="24"/>
        <v>16544</v>
      </c>
      <c r="M516" s="1">
        <f t="shared" si="25"/>
        <v>16544</v>
      </c>
      <c r="N516" s="1">
        <f t="shared" si="26"/>
        <v>0</v>
      </c>
    </row>
    <row r="517" spans="1:14" x14ac:dyDescent="0.25">
      <c r="A517" s="1" t="str">
        <v>Dharmacon</v>
      </c>
      <c r="B517" s="1">
        <v>32912</v>
      </c>
      <c r="C517" s="1" t="str">
        <v>D061125IN3298458G</v>
      </c>
      <c r="D517" s="2">
        <v>45820</v>
      </c>
      <c r="E517" s="2">
        <v>45826</v>
      </c>
      <c r="F517" s="1" t="str">
        <v>L-003518-00-0005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32912</v>
      </c>
      <c r="M517" s="1">
        <f t="shared" si="25"/>
        <v>32912</v>
      </c>
      <c r="N517" s="1">
        <f t="shared" si="26"/>
        <v>0</v>
      </c>
    </row>
    <row r="518" spans="1:14" x14ac:dyDescent="0.25">
      <c r="A518" s="1" t="str">
        <v>Dharmacon</v>
      </c>
      <c r="B518" s="1">
        <v>64416</v>
      </c>
      <c r="C518" s="1" t="str">
        <v>D061125IN3298458G</v>
      </c>
      <c r="D518" s="2">
        <v>45820</v>
      </c>
      <c r="E518" s="2">
        <v>45826</v>
      </c>
      <c r="F518" s="1" t="str">
        <v>G-CUSTOM-1146500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64416</v>
      </c>
      <c r="M518" s="1">
        <f t="shared" si="25"/>
        <v>64416</v>
      </c>
      <c r="N518" s="1">
        <f t="shared" si="26"/>
        <v>0</v>
      </c>
    </row>
    <row r="519" spans="1:14" x14ac:dyDescent="0.25">
      <c r="A519" s="1" t="str">
        <v>Dharmacon</v>
      </c>
      <c r="B519" s="1">
        <v>11165.439999999999</v>
      </c>
      <c r="C519" s="1" t="str">
        <v>D061125IN3298458G</v>
      </c>
      <c r="D519" s="2">
        <v>45820</v>
      </c>
      <c r="E519" s="2">
        <v>45826</v>
      </c>
      <c r="F519" s="1" t="str">
        <v>CTM-1151489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11165.439999999999</v>
      </c>
      <c r="M519" s="1">
        <f t="shared" si="25"/>
        <v>11165.439999999999</v>
      </c>
      <c r="N519" s="1">
        <f t="shared" si="26"/>
        <v>0</v>
      </c>
    </row>
    <row r="520" spans="1:14" x14ac:dyDescent="0.25">
      <c r="A520" s="1" t="str">
        <v>Dharmacon</v>
      </c>
      <c r="B520" s="1">
        <v>9280.48</v>
      </c>
      <c r="C520" s="1" t="str">
        <v>D061125IN3298458G</v>
      </c>
      <c r="D520" s="2">
        <v>45820</v>
      </c>
      <c r="E520" s="2">
        <v>45826</v>
      </c>
      <c r="F520" s="1" t="str">
        <v>CTM-1151490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9280.48</v>
      </c>
      <c r="M520" s="1">
        <f t="shared" si="25"/>
        <v>9280.48</v>
      </c>
      <c r="N520" s="1">
        <f t="shared" si="26"/>
        <v>0</v>
      </c>
    </row>
    <row r="521" spans="1:14" x14ac:dyDescent="0.25">
      <c r="A521" s="1" t="str">
        <v>Dharmacon</v>
      </c>
      <c r="B521" s="1">
        <v>16896</v>
      </c>
      <c r="C521" s="1" t="str">
        <v>D061125IN3298458G</v>
      </c>
      <c r="D521" s="2">
        <v>45820</v>
      </c>
      <c r="E521" s="2">
        <v>45826</v>
      </c>
      <c r="F521" s="1" t="str">
        <v>D-001960-01-05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16896</v>
      </c>
      <c r="M521" s="1">
        <f t="shared" si="25"/>
        <v>16896</v>
      </c>
      <c r="N521" s="1">
        <f t="shared" si="26"/>
        <v>0</v>
      </c>
    </row>
    <row r="522" spans="1:14" x14ac:dyDescent="0.25">
      <c r="A522" s="1" t="str">
        <v>Dharmacon</v>
      </c>
      <c r="B522" s="1">
        <v>15664</v>
      </c>
      <c r="C522" s="1" t="str">
        <v>D061125IN3298458G</v>
      </c>
      <c r="D522" s="2">
        <v>45820</v>
      </c>
      <c r="E522" s="2">
        <v>45826</v>
      </c>
      <c r="F522" s="1" t="str">
        <v>D-001630-01-05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15664</v>
      </c>
      <c r="M522" s="1">
        <f t="shared" si="25"/>
        <v>15664</v>
      </c>
      <c r="N522" s="1">
        <f t="shared" si="26"/>
        <v>0</v>
      </c>
    </row>
    <row r="523" spans="1:14" x14ac:dyDescent="0.25">
      <c r="A523" s="1" t="str">
        <v>Dharmacon</v>
      </c>
      <c r="B523" s="1">
        <v>16858.16</v>
      </c>
      <c r="C523" s="1" t="str">
        <v>D061125IN3298458G</v>
      </c>
      <c r="D523" s="2">
        <v>45820</v>
      </c>
      <c r="E523" s="2">
        <v>45826</v>
      </c>
      <c r="F523" s="1" t="str">
        <v>CTM-1155024</v>
      </c>
      <c r="G523" s="1">
        <v>1</v>
      </c>
      <c r="H523" s="1">
        <v>1</v>
      </c>
      <c r="I523" s="1">
        <v>0</v>
      </c>
      <c r="J523" s="1" t="str">
        <v>Kerala</v>
      </c>
      <c r="K523" s="1">
        <v>0</v>
      </c>
      <c r="L523" s="1">
        <f t="shared" si="24"/>
        <v>16858.16</v>
      </c>
      <c r="M523" s="1">
        <f t="shared" si="25"/>
        <v>16858.16</v>
      </c>
      <c r="N523" s="1">
        <f t="shared" si="26"/>
        <v>0</v>
      </c>
    </row>
    <row r="524" spans="1:14" x14ac:dyDescent="0.25">
      <c r="A524" s="1" t="str">
        <v>Dharmacon</v>
      </c>
      <c r="B524" s="1">
        <v>32912</v>
      </c>
      <c r="C524" s="1" t="str">
        <v>D061125IN3298458G</v>
      </c>
      <c r="D524" s="2">
        <v>45820</v>
      </c>
      <c r="E524" s="2">
        <v>45826</v>
      </c>
      <c r="F524" s="1" t="str">
        <v>L-005125-00-0005</v>
      </c>
      <c r="G524" s="1">
        <v>1</v>
      </c>
      <c r="H524" s="1">
        <v>1</v>
      </c>
      <c r="I524" s="1">
        <v>0</v>
      </c>
      <c r="J524" s="1" t="str">
        <v>Pune</v>
      </c>
      <c r="K524" s="1">
        <v>0</v>
      </c>
      <c r="L524" s="1">
        <f t="shared" si="24"/>
        <v>32912</v>
      </c>
      <c r="M524" s="1">
        <f t="shared" si="25"/>
        <v>32912</v>
      </c>
      <c r="N524" s="1">
        <f t="shared" si="26"/>
        <v>0</v>
      </c>
    </row>
    <row r="525" spans="1:14" x14ac:dyDescent="0.25">
      <c r="A525" s="1" t="str">
        <v>Dharmacon</v>
      </c>
      <c r="B525" s="1">
        <v>27456</v>
      </c>
      <c r="C525" s="1" t="str">
        <v>D061125IN3298458G</v>
      </c>
      <c r="D525" s="2">
        <v>45820</v>
      </c>
      <c r="E525" s="2">
        <v>45826</v>
      </c>
      <c r="F525" s="1" t="str">
        <v>R-191018-00-0005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27456</v>
      </c>
      <c r="M525" s="1">
        <f t="shared" si="25"/>
        <v>27456</v>
      </c>
      <c r="N525" s="1">
        <f t="shared" si="26"/>
        <v>0</v>
      </c>
    </row>
    <row r="526" spans="1:14" x14ac:dyDescent="0.25">
      <c r="A526" s="1" t="str">
        <v>Dharmacon</v>
      </c>
      <c r="B526" s="1">
        <v>16544</v>
      </c>
      <c r="C526" s="1" t="str">
        <v>D061125IN3298458G</v>
      </c>
      <c r="D526" s="2">
        <v>45820</v>
      </c>
      <c r="E526" s="2">
        <v>45826</v>
      </c>
      <c r="F526" s="1" t="str">
        <v>D-001320-10-05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16544</v>
      </c>
      <c r="M526" s="1">
        <f t="shared" si="25"/>
        <v>16544</v>
      </c>
      <c r="N526" s="1">
        <f t="shared" si="26"/>
        <v>0</v>
      </c>
    </row>
    <row r="527" spans="1:14" x14ac:dyDescent="0.25">
      <c r="A527" s="1" t="str">
        <v>Dharmacon</v>
      </c>
      <c r="B527" s="1">
        <v>57904</v>
      </c>
      <c r="C527" s="1" t="str">
        <v>D061125IN3298458G</v>
      </c>
      <c r="D527" s="2">
        <v>45820</v>
      </c>
      <c r="E527" s="2">
        <v>45826</v>
      </c>
      <c r="F527" s="1" t="str">
        <v>EQ-172975-00-0002</v>
      </c>
      <c r="G527" s="1">
        <v>1</v>
      </c>
      <c r="H527" s="1">
        <v>1</v>
      </c>
      <c r="I527" s="1">
        <v>0</v>
      </c>
      <c r="J527" s="1" t="str">
        <v>Delhi</v>
      </c>
      <c r="K527" s="1">
        <v>0</v>
      </c>
      <c r="L527" s="1">
        <f t="shared" si="24"/>
        <v>57904</v>
      </c>
      <c r="M527" s="1">
        <f t="shared" si="25"/>
        <v>57904</v>
      </c>
      <c r="N527" s="1">
        <f t="shared" si="26"/>
        <v>0</v>
      </c>
    </row>
    <row r="528" spans="1:14" x14ac:dyDescent="0.25">
      <c r="A528" s="1" t="str">
        <v>Dharmacon</v>
      </c>
      <c r="B528" s="1">
        <v>1232</v>
      </c>
      <c r="C528" s="1" t="str">
        <v>D061125IN3298458G</v>
      </c>
      <c r="D528" s="2">
        <v>45820</v>
      </c>
      <c r="E528" s="2">
        <v>45826</v>
      </c>
      <c r="F528" s="1" t="str">
        <v>B-005000-100</v>
      </c>
      <c r="G528" s="1">
        <v>1</v>
      </c>
      <c r="H528" s="1">
        <v>1</v>
      </c>
      <c r="I528" s="1">
        <v>0</v>
      </c>
      <c r="J528" s="1" t="str">
        <v>Bhopal</v>
      </c>
      <c r="K528" s="1">
        <v>0</v>
      </c>
      <c r="L528" s="1">
        <f t="shared" si="24"/>
        <v>1232</v>
      </c>
      <c r="M528" s="1">
        <f t="shared" si="25"/>
        <v>1232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A303-069A</v>
      </c>
      <c r="G529" s="1">
        <v>1</v>
      </c>
      <c r="H529" s="1">
        <v>1</v>
      </c>
      <c r="I529" s="1">
        <v>0</v>
      </c>
      <c r="J529" s="1" t="str">
        <v>Kolkata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A303-365A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BioXcell</v>
      </c>
      <c r="B531" s="1">
        <v>33264</v>
      </c>
      <c r="C531" s="1">
        <v>173498</v>
      </c>
      <c r="D531" s="2">
        <v>45804</v>
      </c>
      <c r="E531" s="2">
        <v>45810</v>
      </c>
      <c r="F531" s="1" t="str">
        <v>BE0001-1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33264</v>
      </c>
      <c r="M531" s="1">
        <f t="shared" si="25"/>
        <v>33264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SIM0004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SIM0009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CP171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CP174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167993.76</v>
      </c>
      <c r="C536" s="1">
        <v>173498</v>
      </c>
      <c r="D536" s="2">
        <v>45804</v>
      </c>
      <c r="E536" s="2">
        <v>45810</v>
      </c>
      <c r="F536" s="1" t="str">
        <v>CP147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167993.76</v>
      </c>
      <c r="M536" s="1">
        <f t="shared" si="25"/>
        <v>167993.76</v>
      </c>
      <c r="N536" s="1">
        <f t="shared" si="26"/>
        <v>0</v>
      </c>
    </row>
    <row r="537" spans="1:14" x14ac:dyDescent="0.25">
      <c r="A537" s="1" t="str">
        <v>BioXcell</v>
      </c>
      <c r="B537" s="1">
        <v>168009.60000000001</v>
      </c>
      <c r="C537" s="1">
        <v>173498</v>
      </c>
      <c r="D537" s="2">
        <v>45804</v>
      </c>
      <c r="E537" s="2">
        <v>45810</v>
      </c>
      <c r="F537" s="1" t="str">
        <v>SIM0010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168009.60000000001</v>
      </c>
      <c r="M537" s="1">
        <f t="shared" si="25"/>
        <v>168009.60000000001</v>
      </c>
      <c r="N537" s="1">
        <f t="shared" si="26"/>
        <v>0</v>
      </c>
    </row>
    <row r="538" spans="1:14" x14ac:dyDescent="0.25">
      <c r="A538" s="1" t="str">
        <v>BioXcell</v>
      </c>
      <c r="B538" s="1">
        <v>48100.800000000003</v>
      </c>
      <c r="C538" s="1">
        <v>173498</v>
      </c>
      <c r="D538" s="2">
        <v>45804</v>
      </c>
      <c r="E538" s="2">
        <v>45810</v>
      </c>
      <c r="F538" s="1" t="str">
        <v>SIM0015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48100.800000000003</v>
      </c>
      <c r="M538" s="1">
        <f t="shared" si="25"/>
        <v>48100.800000000003</v>
      </c>
      <c r="N538" s="1">
        <f t="shared" si="26"/>
        <v>0</v>
      </c>
    </row>
    <row r="539" spans="1:14" x14ac:dyDescent="0.25">
      <c r="A539" s="1" t="str">
        <v>BioXcell</v>
      </c>
      <c r="B539" s="1">
        <v>237283.20000000001</v>
      </c>
      <c r="C539" s="1">
        <v>173779</v>
      </c>
      <c r="D539" s="2">
        <v>45812</v>
      </c>
      <c r="E539" s="2">
        <v>45815</v>
      </c>
      <c r="F539" s="1" t="str">
        <v>BE0003-1</v>
      </c>
      <c r="G539" s="1">
        <v>2</v>
      </c>
      <c r="H539" s="1">
        <v>2</v>
      </c>
      <c r="I539" s="1">
        <v>0</v>
      </c>
      <c r="J539" s="1" t="str">
        <v>Gujrat</v>
      </c>
      <c r="K539" s="1">
        <v>0</v>
      </c>
      <c r="L539" s="1">
        <f t="shared" si="24"/>
        <v>474566.40000000002</v>
      </c>
      <c r="M539" s="1">
        <f t="shared" si="25"/>
        <v>474566.40000000002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BE0234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BE0235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174008</v>
      </c>
      <c r="D542" s="2">
        <v>45814</v>
      </c>
      <c r="E542" s="2">
        <v>45818</v>
      </c>
      <c r="F542" s="1" t="str">
        <v>BE0206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12408</v>
      </c>
      <c r="C543" s="1">
        <v>174008</v>
      </c>
      <c r="D543" s="2">
        <v>45814</v>
      </c>
      <c r="E543" s="2">
        <v>45818</v>
      </c>
      <c r="F543" s="1" t="str">
        <v>SIM0003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12408</v>
      </c>
      <c r="M543" s="1">
        <f t="shared" si="25"/>
        <v>12408</v>
      </c>
      <c r="N543" s="1">
        <f t="shared" si="26"/>
        <v>0</v>
      </c>
    </row>
    <row r="544" spans="1:14" x14ac:dyDescent="0.25">
      <c r="A544" s="1" t="str">
        <v>BioXcell</v>
      </c>
      <c r="B544" s="1">
        <v>33264</v>
      </c>
      <c r="C544" s="1">
        <v>174008</v>
      </c>
      <c r="D544" s="2">
        <v>45814</v>
      </c>
      <c r="E544" s="2">
        <v>45818</v>
      </c>
      <c r="F544" s="1" t="str">
        <v>BE0207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33264</v>
      </c>
      <c r="M544" s="1">
        <f t="shared" si="25"/>
        <v>33264</v>
      </c>
      <c r="N544" s="1">
        <f t="shared" si="26"/>
        <v>0</v>
      </c>
    </row>
    <row r="545" spans="1:14" x14ac:dyDescent="0.25">
      <c r="A545" s="1" t="str">
        <v>BioXcell</v>
      </c>
      <c r="B545" s="1">
        <v>35654.080000000002</v>
      </c>
      <c r="C545" s="1">
        <v>174509</v>
      </c>
      <c r="D545" s="2">
        <v>45824</v>
      </c>
      <c r="E545" s="2">
        <v>45828</v>
      </c>
      <c r="F545" s="1" t="str">
        <v>BE0101</v>
      </c>
      <c r="G545" s="1">
        <v>2</v>
      </c>
      <c r="H545" s="1">
        <v>2</v>
      </c>
      <c r="I545" s="1">
        <v>0</v>
      </c>
      <c r="J545" s="1" t="str">
        <v>Hyderabad</v>
      </c>
      <c r="K545" s="1">
        <v>0</v>
      </c>
      <c r="L545" s="1">
        <f t="shared" si="24"/>
        <v>71308.160000000003</v>
      </c>
      <c r="M545" s="1">
        <f t="shared" si="25"/>
        <v>71308.160000000003</v>
      </c>
      <c r="N545" s="1">
        <f t="shared" si="26"/>
        <v>0</v>
      </c>
    </row>
    <row r="546" spans="1:14" x14ac:dyDescent="0.25">
      <c r="A546" s="1" t="str">
        <v>BioXcell</v>
      </c>
      <c r="B546" s="1">
        <v>14502.400000000001</v>
      </c>
      <c r="C546" s="1">
        <v>174509</v>
      </c>
      <c r="D546" s="2">
        <v>45824</v>
      </c>
      <c r="E546" s="2">
        <v>45828</v>
      </c>
      <c r="F546" s="1" t="str">
        <v>CS010-RCUS</v>
      </c>
      <c r="G546" s="1">
        <v>1</v>
      </c>
      <c r="H546" s="1">
        <v>1</v>
      </c>
      <c r="I546" s="1">
        <v>0</v>
      </c>
      <c r="J546" s="1" t="str">
        <v>Lucknow</v>
      </c>
      <c r="K546" s="1">
        <v>0</v>
      </c>
      <c r="L546" s="1">
        <f t="shared" si="24"/>
        <v>14502.400000000001</v>
      </c>
      <c r="M546" s="1">
        <f t="shared" si="25"/>
        <v>14502.400000000001</v>
      </c>
      <c r="N546" s="1">
        <f t="shared" si="26"/>
        <v>0</v>
      </c>
    </row>
    <row r="547" spans="1:14" x14ac:dyDescent="0.25">
      <c r="A547" s="1" t="str">
        <v>MyBioSource</v>
      </c>
      <c r="B547" s="1">
        <v>24310</v>
      </c>
      <c r="C547" s="1" t="str">
        <v>Opening Stock</v>
      </c>
      <c r="D547" s="2">
        <v>45808</v>
      </c>
      <c r="E547" s="2">
        <v>45808</v>
      </c>
      <c r="F547" s="1" t="str">
        <v>MBS1200699</v>
      </c>
      <c r="G547" s="1">
        <v>1</v>
      </c>
      <c r="H547" s="1">
        <v>1</v>
      </c>
      <c r="I547" s="1">
        <v>0</v>
      </c>
      <c r="J547" s="1" t="str">
        <v>Kolkata</v>
      </c>
      <c r="K547" s="1">
        <v>0</v>
      </c>
      <c r="L547" s="1">
        <f t="shared" si="24"/>
        <v>24310</v>
      </c>
      <c r="M547" s="1">
        <f t="shared" si="25"/>
        <v>24310</v>
      </c>
      <c r="N547" s="1">
        <f t="shared" si="26"/>
        <v>0</v>
      </c>
    </row>
    <row r="548" spans="1:14" x14ac:dyDescent="0.25">
      <c r="A548" s="1" t="str">
        <v>MyBioSource</v>
      </c>
      <c r="B548" s="1">
        <v>47124</v>
      </c>
      <c r="C548" s="1">
        <v>919364</v>
      </c>
      <c r="D548" s="2">
        <v>45814</v>
      </c>
      <c r="E548" s="2">
        <v>45818</v>
      </c>
      <c r="F548" s="1" t="str">
        <v>MBS706667</v>
      </c>
      <c r="G548" s="1">
        <v>1</v>
      </c>
      <c r="H548" s="1">
        <v>1</v>
      </c>
      <c r="I548" s="1">
        <v>0</v>
      </c>
      <c r="J548" s="1" t="str">
        <v>Hawrah, West Bengal</v>
      </c>
      <c r="K548" s="1">
        <v>0</v>
      </c>
      <c r="L548" s="1">
        <f t="shared" si="24"/>
        <v>47124</v>
      </c>
      <c r="M548" s="1">
        <f t="shared" si="25"/>
        <v>47124</v>
      </c>
      <c r="N548" s="1">
        <f t="shared" si="26"/>
        <v>0</v>
      </c>
    </row>
    <row r="549" spans="1:14" x14ac:dyDescent="0.25">
      <c r="A549" s="1" t="str">
        <v>MyBioSource</v>
      </c>
      <c r="B549" s="1">
        <v>53856</v>
      </c>
      <c r="C549" s="1">
        <v>919467</v>
      </c>
      <c r="D549" s="2">
        <v>45814</v>
      </c>
      <c r="E549" s="2">
        <v>45818</v>
      </c>
      <c r="F549" s="1" t="str">
        <v>MBS760229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107712</v>
      </c>
      <c r="M549" s="1">
        <f t="shared" si="25"/>
        <v>107712</v>
      </c>
      <c r="N549" s="1">
        <f t="shared" si="26"/>
        <v>0</v>
      </c>
    </row>
    <row r="550" spans="1:14" x14ac:dyDescent="0.25">
      <c r="A550" s="1" t="str">
        <v>MyBioSource</v>
      </c>
      <c r="B550" s="1">
        <v>77792</v>
      </c>
      <c r="C550" s="1">
        <v>919467</v>
      </c>
      <c r="D550" s="2">
        <v>45814</v>
      </c>
      <c r="E550" s="2">
        <v>45818</v>
      </c>
      <c r="F550" s="1" t="str">
        <v>MBS704061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155584</v>
      </c>
      <c r="M550" s="1">
        <f t="shared" si="25"/>
        <v>155584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MBS568997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MBS568995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64702</v>
      </c>
      <c r="C553" s="1" t="str">
        <v>919467A</v>
      </c>
      <c r="D553" s="2">
        <v>45821</v>
      </c>
      <c r="E553" s="2">
        <v>45828</v>
      </c>
      <c r="F553" s="1" t="str">
        <v>MBS163838</v>
      </c>
      <c r="G553" s="1">
        <v>2</v>
      </c>
      <c r="H553" s="1">
        <v>2</v>
      </c>
      <c r="I553" s="1">
        <v>0</v>
      </c>
      <c r="J553" s="1" t="str">
        <v>Pune</v>
      </c>
      <c r="K553" s="1">
        <v>0</v>
      </c>
      <c r="L553" s="1">
        <f t="shared" si="24"/>
        <v>129404</v>
      </c>
      <c r="M553" s="1">
        <f t="shared" si="25"/>
        <v>129404</v>
      </c>
      <c r="N553" s="1">
        <f t="shared" si="26"/>
        <v>0</v>
      </c>
    </row>
    <row r="554" spans="1:14" x14ac:dyDescent="0.25">
      <c r="A554" s="1" t="str">
        <v>MyBioSource</v>
      </c>
      <c r="B554" s="1">
        <v>19448</v>
      </c>
      <c r="C554" s="1">
        <v>919889</v>
      </c>
      <c r="D554" s="2">
        <v>45821</v>
      </c>
      <c r="E554" s="2">
        <v>45828</v>
      </c>
      <c r="F554" s="1" t="str">
        <v>MBS560259</v>
      </c>
      <c r="G554" s="1">
        <v>1</v>
      </c>
      <c r="H554" s="1">
        <v>1</v>
      </c>
      <c r="I554" s="1">
        <v>0</v>
      </c>
      <c r="J554" s="1" t="str">
        <v>Delhi</v>
      </c>
      <c r="K554" s="1">
        <v>0</v>
      </c>
      <c r="L554" s="1">
        <f t="shared" si="24"/>
        <v>19448</v>
      </c>
      <c r="M554" s="1">
        <f t="shared" si="25"/>
        <v>19448</v>
      </c>
      <c r="N554" s="1">
        <f t="shared" si="26"/>
        <v>0</v>
      </c>
    </row>
    <row r="555" spans="1:14" x14ac:dyDescent="0.25">
      <c r="A555" s="1" t="str">
        <v>BPS</v>
      </c>
      <c r="B555" s="1">
        <v>107976</v>
      </c>
      <c r="C555" s="1" t="str">
        <v>INV5218</v>
      </c>
      <c r="D555" s="2">
        <v>45806</v>
      </c>
      <c r="E555" s="2">
        <v>45811</v>
      </c>
      <c r="F555" s="1">
        <v>78383</v>
      </c>
      <c r="G555" s="1">
        <v>1</v>
      </c>
      <c r="H555" s="1">
        <v>1</v>
      </c>
      <c r="I555" s="1">
        <v>0</v>
      </c>
      <c r="J555" s="1" t="str">
        <v>Haridwar</v>
      </c>
      <c r="K555" s="1">
        <v>0</v>
      </c>
      <c r="L555" s="1">
        <f t="shared" si="24"/>
        <v>107976</v>
      </c>
      <c r="M555" s="1">
        <f t="shared" si="25"/>
        <v>107976</v>
      </c>
      <c r="N555" s="1">
        <f t="shared" si="26"/>
        <v>0</v>
      </c>
    </row>
    <row r="556" spans="1:14" x14ac:dyDescent="0.25">
      <c r="A556" s="1" t="str">
        <v>BPS</v>
      </c>
      <c r="B556" s="1">
        <v>70752</v>
      </c>
      <c r="C556" s="1" t="str">
        <v>INV5230</v>
      </c>
      <c r="D556" s="2">
        <v>45806</v>
      </c>
      <c r="E556" s="2">
        <v>45811</v>
      </c>
      <c r="F556" s="1">
        <v>79326</v>
      </c>
      <c r="G556" s="1">
        <v>1</v>
      </c>
      <c r="H556" s="1">
        <v>1</v>
      </c>
      <c r="I556" s="1">
        <v>0</v>
      </c>
      <c r="J556" s="1" t="str">
        <v>Chandigarh</v>
      </c>
      <c r="K556" s="1">
        <v>0</v>
      </c>
      <c r="L556" s="1">
        <f t="shared" si="24"/>
        <v>70752</v>
      </c>
      <c r="M556" s="1">
        <f t="shared" si="25"/>
        <v>70752</v>
      </c>
      <c r="N556" s="1">
        <f t="shared" si="26"/>
        <v>0</v>
      </c>
    </row>
    <row r="557" spans="1:14" x14ac:dyDescent="0.25">
      <c r="A557" s="1" t="str">
        <v>BPS</v>
      </c>
      <c r="B557" s="1">
        <v>0.88</v>
      </c>
      <c r="C557" s="1" t="str">
        <v>INV5212</v>
      </c>
      <c r="D557" s="2">
        <v>45806</v>
      </c>
      <c r="E557" s="2">
        <v>45811</v>
      </c>
      <c r="F557" s="1">
        <v>27003</v>
      </c>
      <c r="G557" s="1">
        <v>1</v>
      </c>
      <c r="H557" s="1">
        <v>1</v>
      </c>
      <c r="I557" s="1">
        <v>0</v>
      </c>
      <c r="J557" s="1" t="str">
        <v>Guwahati</v>
      </c>
      <c r="K557" s="1">
        <v>0</v>
      </c>
      <c r="L557" s="1">
        <f t="shared" si="24"/>
        <v>0.88</v>
      </c>
      <c r="M557" s="1">
        <f t="shared" si="25"/>
        <v>0.88</v>
      </c>
      <c r="N557" s="1">
        <f t="shared" si="26"/>
        <v>0</v>
      </c>
    </row>
    <row r="558" spans="1:14" x14ac:dyDescent="0.25">
      <c r="A558" s="1" t="str">
        <v>BPS</v>
      </c>
      <c r="B558" s="1">
        <v>31152</v>
      </c>
      <c r="C558" s="1" t="str">
        <v>INV5388</v>
      </c>
      <c r="D558" s="2">
        <v>45814</v>
      </c>
      <c r="E558" s="2">
        <v>45818</v>
      </c>
      <c r="F558" s="1">
        <v>40321</v>
      </c>
      <c r="G558" s="1">
        <v>2</v>
      </c>
      <c r="H558" s="1">
        <v>2</v>
      </c>
      <c r="I558" s="1">
        <v>0</v>
      </c>
      <c r="J558" s="1" t="str">
        <v>Delhi</v>
      </c>
      <c r="K558" s="1">
        <v>0</v>
      </c>
      <c r="L558" s="1">
        <f t="shared" si="24"/>
        <v>62304</v>
      </c>
      <c r="M558" s="1">
        <f t="shared" si="25"/>
        <v>62304</v>
      </c>
      <c r="N558" s="1">
        <f t="shared" si="26"/>
        <v>0</v>
      </c>
    </row>
    <row r="559" spans="1:14" x14ac:dyDescent="0.25">
      <c r="A559" s="1" t="str">
        <v>Biotium</v>
      </c>
      <c r="B559" s="1">
        <v>6828.7999999999993</v>
      </c>
      <c r="C559" s="1" t="str">
        <v>Opening Stock</v>
      </c>
      <c r="D559" s="2">
        <v>45808</v>
      </c>
      <c r="E559" s="2">
        <v>45808</v>
      </c>
      <c r="F559" s="1">
        <v>41010</v>
      </c>
      <c r="G559" s="1">
        <v>1</v>
      </c>
      <c r="H559" s="1">
        <v>1</v>
      </c>
      <c r="I559" s="1">
        <v>0</v>
      </c>
      <c r="J559" s="1" t="str">
        <v>Banglore</v>
      </c>
      <c r="K559" s="1">
        <v>0</v>
      </c>
      <c r="L559" s="1">
        <f t="shared" si="24"/>
        <v>6828.7999999999993</v>
      </c>
      <c r="M559" s="1">
        <f t="shared" si="25"/>
        <v>6828.7999999999993</v>
      </c>
      <c r="N559" s="1">
        <f t="shared" si="26"/>
        <v>0</v>
      </c>
    </row>
    <row r="560" spans="1:14" x14ac:dyDescent="0.25">
      <c r="A560" s="1" t="str">
        <v>SouthernBiotech</v>
      </c>
      <c r="B560" s="1">
        <v>13728</v>
      </c>
      <c r="C560" s="1">
        <v>3305058</v>
      </c>
      <c r="D560" s="2">
        <v>45807</v>
      </c>
      <c r="E560" s="2">
        <v>45813</v>
      </c>
      <c r="F560" s="1" t="str">
        <v>9042-08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27456</v>
      </c>
      <c r="M560" s="1">
        <f t="shared" si="25"/>
        <v>27456</v>
      </c>
      <c r="N560" s="1">
        <f t="shared" si="26"/>
        <v>0</v>
      </c>
    </row>
    <row r="561" spans="1:14" x14ac:dyDescent="0.25">
      <c r="A561" s="1" t="str">
        <v>SouthernBiotech</v>
      </c>
      <c r="B561" s="1">
        <v>13398</v>
      </c>
      <c r="C561" s="1">
        <v>3305058</v>
      </c>
      <c r="D561" s="2">
        <v>45807</v>
      </c>
      <c r="E561" s="2">
        <v>45813</v>
      </c>
      <c r="F561" s="1" t="str">
        <v>9200-08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26796</v>
      </c>
      <c r="M561" s="1">
        <f t="shared" si="25"/>
        <v>26796</v>
      </c>
      <c r="N561" s="1">
        <f t="shared" si="26"/>
        <v>0</v>
      </c>
    </row>
    <row r="562" spans="1:14" x14ac:dyDescent="0.25">
      <c r="A562" s="1" t="str">
        <v>SouthernBiotech</v>
      </c>
      <c r="B562" s="1">
        <v>16038</v>
      </c>
      <c r="C562" s="1">
        <v>335866</v>
      </c>
      <c r="D562" s="2">
        <v>45828</v>
      </c>
      <c r="E562" s="2">
        <v>45833</v>
      </c>
      <c r="F562" s="1" t="str">
        <v>1200-01S</v>
      </c>
      <c r="G562" s="1">
        <v>1</v>
      </c>
      <c r="H562" s="1">
        <v>1</v>
      </c>
      <c r="I562" s="1">
        <v>0</v>
      </c>
      <c r="J562" s="1" t="str">
        <v>Pune</v>
      </c>
      <c r="K562" s="1">
        <v>0</v>
      </c>
      <c r="L562" s="1">
        <f t="shared" si="24"/>
        <v>16038</v>
      </c>
      <c r="M562" s="1">
        <f t="shared" si="25"/>
        <v>16038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T7340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T6979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T17190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10507.2</v>
      </c>
      <c r="C566" s="1" t="str">
        <v>INV250606-006</v>
      </c>
      <c r="D566" s="2">
        <v>45814</v>
      </c>
      <c r="E566" s="2">
        <v>45817</v>
      </c>
      <c r="F566" s="1" t="str">
        <v>TN4424</v>
      </c>
      <c r="G566" s="1">
        <v>1</v>
      </c>
      <c r="H566" s="1">
        <v>1</v>
      </c>
      <c r="I566" s="1">
        <v>0</v>
      </c>
      <c r="J566" s="1" t="str">
        <v>Pondicheri</v>
      </c>
      <c r="K566" s="1">
        <v>0</v>
      </c>
      <c r="L566" s="1">
        <f t="shared" si="24"/>
        <v>10507.2</v>
      </c>
      <c r="M566" s="1">
        <f t="shared" si="25"/>
        <v>10507.2</v>
      </c>
      <c r="N566" s="1">
        <f t="shared" si="26"/>
        <v>0</v>
      </c>
    </row>
    <row r="567" spans="1:14" x14ac:dyDescent="0.25">
      <c r="A567" s="1" t="str">
        <v>TargetMol</v>
      </c>
      <c r="B567" s="1">
        <v>17001.599999999999</v>
      </c>
      <c r="C567" s="1" t="str">
        <v>INV250606-005</v>
      </c>
      <c r="D567" s="2">
        <v>45814</v>
      </c>
      <c r="E567" s="2">
        <v>45817</v>
      </c>
      <c r="F567" s="1" t="str">
        <v>T9267</v>
      </c>
      <c r="G567" s="1">
        <v>1</v>
      </c>
      <c r="H567" s="1">
        <v>1</v>
      </c>
      <c r="I567" s="1">
        <v>0</v>
      </c>
      <c r="J567" s="1" t="str">
        <v>Mumbai</v>
      </c>
      <c r="K567" s="1">
        <v>0</v>
      </c>
      <c r="L567" s="1">
        <f t="shared" si="24"/>
        <v>17001.599999999999</v>
      </c>
      <c r="M567" s="1">
        <f t="shared" si="25"/>
        <v>17001.599999999999</v>
      </c>
      <c r="N567" s="1">
        <f t="shared" si="26"/>
        <v>0</v>
      </c>
    </row>
    <row r="568" spans="1:14" x14ac:dyDescent="0.25">
      <c r="A568" s="1" t="str">
        <v>TargetMol</v>
      </c>
      <c r="B568" s="1">
        <v>22123.200000000001</v>
      </c>
      <c r="C568" s="1" t="str">
        <v>INV250613-069</v>
      </c>
      <c r="D568" s="2">
        <v>45821</v>
      </c>
      <c r="E568" s="2">
        <v>45826</v>
      </c>
      <c r="F568" s="1" t="str">
        <v>TN2346</v>
      </c>
      <c r="G568" s="1">
        <v>1</v>
      </c>
      <c r="H568" s="1">
        <v>1</v>
      </c>
      <c r="I568" s="1">
        <v>0</v>
      </c>
      <c r="J568" s="1" t="str">
        <v>Dehradoon</v>
      </c>
      <c r="K568" s="1">
        <v>0</v>
      </c>
      <c r="L568" s="1">
        <f t="shared" si="24"/>
        <v>22123.200000000001</v>
      </c>
      <c r="M568" s="1">
        <f t="shared" si="25"/>
        <v>22123.200000000001</v>
      </c>
      <c r="N568" s="1">
        <f t="shared" si="26"/>
        <v>0</v>
      </c>
    </row>
    <row r="569" spans="1:14" x14ac:dyDescent="0.25">
      <c r="A569" s="1" t="str">
        <v>TargetMol</v>
      </c>
      <c r="B569" s="1">
        <v>7180.7999999999993</v>
      </c>
      <c r="C569" s="1" t="str">
        <v>INV250613-068</v>
      </c>
      <c r="D569" s="2">
        <v>45821</v>
      </c>
      <c r="E569" s="2">
        <v>45826</v>
      </c>
      <c r="F569" s="1" t="str">
        <v>TMPY-01864</v>
      </c>
      <c r="G569" s="1">
        <v>1</v>
      </c>
      <c r="H569" s="1">
        <v>1</v>
      </c>
      <c r="I569" s="1">
        <v>0</v>
      </c>
      <c r="J569" s="1" t="str">
        <v>Banglore</v>
      </c>
      <c r="K569" s="1">
        <v>0</v>
      </c>
      <c r="L569" s="1">
        <f t="shared" si="24"/>
        <v>7180.7999999999993</v>
      </c>
      <c r="M569" s="1">
        <f t="shared" si="25"/>
        <v>7180.7999999999993</v>
      </c>
      <c r="N569" s="1">
        <f t="shared" si="26"/>
        <v>0</v>
      </c>
    </row>
    <row r="570" spans="1:14" x14ac:dyDescent="0.25">
      <c r="A570" s="1" t="str">
        <v>TargetMol</v>
      </c>
      <c r="B570" s="1">
        <v>2640</v>
      </c>
      <c r="C570" s="1" t="str">
        <v>INV250613-068</v>
      </c>
      <c r="D570" s="2">
        <v>45821</v>
      </c>
      <c r="E570" s="2">
        <v>45826</v>
      </c>
      <c r="F570" s="1" t="str">
        <v>T2802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2640</v>
      </c>
      <c r="M570" s="1">
        <f t="shared" si="25"/>
        <v>2640</v>
      </c>
      <c r="N570" s="1">
        <f t="shared" si="26"/>
        <v>0</v>
      </c>
    </row>
    <row r="571" spans="1:14" x14ac:dyDescent="0.25">
      <c r="A571" s="1" t="str">
        <v>TargetMol</v>
      </c>
      <c r="B571" s="1">
        <v>2851.2</v>
      </c>
      <c r="C571" s="1" t="str">
        <v>INV250613-068</v>
      </c>
      <c r="D571" s="2">
        <v>45821</v>
      </c>
      <c r="E571" s="2">
        <v>45826</v>
      </c>
      <c r="F571" s="1" t="str">
        <v>T6276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2851.2</v>
      </c>
      <c r="M571" s="1">
        <f t="shared" si="25"/>
        <v>2851.2</v>
      </c>
      <c r="N571" s="1">
        <f t="shared" si="26"/>
        <v>0</v>
      </c>
    </row>
    <row r="572" spans="1:14" x14ac:dyDescent="0.25">
      <c r="A572" s="1" t="str">
        <v>TargetMol</v>
      </c>
      <c r="B572" s="1">
        <v>2428.8000000000002</v>
      </c>
      <c r="C572" s="1" t="str">
        <v>INV250613-068</v>
      </c>
      <c r="D572" s="2">
        <v>45821</v>
      </c>
      <c r="E572" s="2">
        <v>45826</v>
      </c>
      <c r="F572" s="1" t="str">
        <v>T1724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2428.8000000000002</v>
      </c>
      <c r="M572" s="1">
        <f t="shared" si="25"/>
        <v>2428.8000000000002</v>
      </c>
      <c r="N572" s="1">
        <f t="shared" si="26"/>
        <v>0</v>
      </c>
    </row>
    <row r="573" spans="1:14" x14ac:dyDescent="0.25">
      <c r="A573" s="1" t="str">
        <v>TargetMol</v>
      </c>
      <c r="B573" s="1">
        <v>3801.6000000000004</v>
      </c>
      <c r="C573" s="1" t="str">
        <v>INV250613-068</v>
      </c>
      <c r="D573" s="2">
        <v>45821</v>
      </c>
      <c r="E573" s="2">
        <v>45826</v>
      </c>
      <c r="F573" s="1" t="str">
        <v>T6972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3801.6000000000004</v>
      </c>
      <c r="M573" s="1">
        <f t="shared" si="25"/>
        <v>3801.6000000000004</v>
      </c>
      <c r="N573" s="1">
        <f t="shared" si="26"/>
        <v>0</v>
      </c>
    </row>
    <row r="574" spans="1:14" x14ac:dyDescent="0.25">
      <c r="A574" s="1" t="str">
        <v>TargetMol</v>
      </c>
      <c r="B574" s="1">
        <v>1584</v>
      </c>
      <c r="C574" s="1" t="str">
        <v>INV250613-068</v>
      </c>
      <c r="D574" s="2">
        <v>45821</v>
      </c>
      <c r="E574" s="2">
        <v>45826</v>
      </c>
      <c r="F574" s="1" t="str">
        <v>T1508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1584</v>
      </c>
      <c r="M574" s="1">
        <f t="shared" si="25"/>
        <v>1584</v>
      </c>
      <c r="N574" s="1">
        <f t="shared" si="26"/>
        <v>0</v>
      </c>
    </row>
    <row r="575" spans="1:14" x14ac:dyDescent="0.25">
      <c r="A575" s="1" t="str">
        <v>TargetMol</v>
      </c>
      <c r="B575" s="1">
        <v>6283.2000000000007</v>
      </c>
      <c r="C575" s="1" t="str">
        <v>INV250613-068</v>
      </c>
      <c r="D575" s="2">
        <v>45821</v>
      </c>
      <c r="E575" s="2">
        <v>45826</v>
      </c>
      <c r="F575" s="1" t="str">
        <v>T2038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6283.2000000000007</v>
      </c>
      <c r="M575" s="1">
        <f t="shared" si="25"/>
        <v>6283.2000000000007</v>
      </c>
      <c r="N575" s="1">
        <f t="shared" si="26"/>
        <v>0</v>
      </c>
    </row>
    <row r="576" spans="1:14" x14ac:dyDescent="0.25">
      <c r="A576" s="1" t="str">
        <v>TargetMol</v>
      </c>
      <c r="B576" s="1">
        <v>6441.6</v>
      </c>
      <c r="C576" s="1" t="str">
        <v>INV250613-068</v>
      </c>
      <c r="D576" s="2">
        <v>45821</v>
      </c>
      <c r="E576" s="2">
        <v>45826</v>
      </c>
      <c r="F576" s="1" t="str">
        <v>T11469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6441.6</v>
      </c>
      <c r="M576" s="1">
        <f t="shared" si="25"/>
        <v>6441.6</v>
      </c>
      <c r="N576" s="1">
        <f t="shared" si="26"/>
        <v>0</v>
      </c>
    </row>
    <row r="577" spans="1:14" x14ac:dyDescent="0.25">
      <c r="A577" s="1" t="str">
        <v>TargetMol</v>
      </c>
      <c r="B577" s="1">
        <v>25977.599999999999</v>
      </c>
      <c r="C577" s="1" t="str">
        <v>INV250613-067</v>
      </c>
      <c r="D577" s="2">
        <v>45821</v>
      </c>
      <c r="E577" s="2">
        <v>45826</v>
      </c>
      <c r="F577" s="1" t="str">
        <v>TN1597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25977.599999999999</v>
      </c>
      <c r="M577" s="1">
        <f t="shared" si="25"/>
        <v>25977.599999999999</v>
      </c>
      <c r="N577" s="1">
        <f t="shared" si="26"/>
        <v>0</v>
      </c>
    </row>
    <row r="578" spans="1:14" x14ac:dyDescent="0.25">
      <c r="A578" s="1" t="str">
        <v>TargetMol</v>
      </c>
      <c r="B578" s="1">
        <v>6864</v>
      </c>
      <c r="C578" s="1" t="str">
        <v>INV250613-067</v>
      </c>
      <c r="D578" s="2">
        <v>45821</v>
      </c>
      <c r="E578" s="2">
        <v>45826</v>
      </c>
      <c r="F578" s="1" t="str">
        <v>T4964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6864</v>
      </c>
      <c r="M578" s="1">
        <f t="shared" si="25"/>
        <v>6864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10</v>
      </c>
      <c r="H579" s="1">
        <v>10</v>
      </c>
      <c r="I579" s="1">
        <v>0</v>
      </c>
      <c r="J579" s="1" t="str">
        <v>Banglore</v>
      </c>
      <c r="K579" s="1">
        <v>0</v>
      </c>
      <c r="L579" s="1">
        <f t="shared" ref="L579:L642" si="27">G579*B579</f>
        <v>120384.00000000001</v>
      </c>
      <c r="M579" s="1">
        <f t="shared" ref="M579:M642" si="28">H579*B579</f>
        <v>120384.00000000001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5</v>
      </c>
      <c r="H580" s="1">
        <v>5</v>
      </c>
      <c r="I580" s="1">
        <v>0</v>
      </c>
      <c r="J580" s="1" t="str">
        <v>Gujrat</v>
      </c>
      <c r="K580" s="1">
        <v>0</v>
      </c>
      <c r="L580" s="1">
        <f t="shared" si="27"/>
        <v>60192.000000000007</v>
      </c>
      <c r="M580" s="1">
        <f t="shared" si="28"/>
        <v>60192.000000000007</v>
      </c>
      <c r="N580" s="1">
        <f t="shared" si="29"/>
        <v>0</v>
      </c>
    </row>
    <row r="581" spans="1:14" x14ac:dyDescent="0.25">
      <c r="A581" s="1" t="str">
        <v>Affinity</v>
      </c>
      <c r="B581" s="1">
        <v>4400</v>
      </c>
      <c r="C581" s="1" t="str">
        <v>250530IN-BI</v>
      </c>
      <c r="D581" s="2">
        <v>45812</v>
      </c>
      <c r="E581" s="2">
        <v>45820</v>
      </c>
      <c r="F581" s="1" t="str">
        <v>DF12204</v>
      </c>
      <c r="G581" s="1">
        <v>1</v>
      </c>
      <c r="H581" s="1">
        <v>1</v>
      </c>
      <c r="I581" s="1">
        <v>0</v>
      </c>
      <c r="J581" s="1" t="str">
        <v>Odisha</v>
      </c>
      <c r="K581" s="1">
        <v>0</v>
      </c>
      <c r="L581" s="1">
        <f t="shared" si="27"/>
        <v>4400</v>
      </c>
      <c r="M581" s="1">
        <f t="shared" si="28"/>
        <v>4400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250530IN-BI</v>
      </c>
      <c r="D582" s="2">
        <v>45812</v>
      </c>
      <c r="E582" s="2">
        <v>45820</v>
      </c>
      <c r="F582" s="1" t="str">
        <v>DF8506</v>
      </c>
      <c r="G582" s="1">
        <v>1</v>
      </c>
      <c r="H582" s="1">
        <v>1</v>
      </c>
      <c r="I582" s="1">
        <v>0</v>
      </c>
      <c r="J582" s="1" t="str">
        <v>Kolkata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DF10308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DF12304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11000</v>
      </c>
      <c r="C585" s="1" t="str">
        <v>250604IN-BI</v>
      </c>
      <c r="D585" s="2">
        <v>45812</v>
      </c>
      <c r="E585" s="2">
        <v>45820</v>
      </c>
      <c r="F585" s="1" t="str">
        <v>AF7011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11000</v>
      </c>
      <c r="M585" s="1">
        <f t="shared" si="28"/>
        <v>11000</v>
      </c>
      <c r="N585" s="1">
        <f t="shared" si="29"/>
        <v>0</v>
      </c>
    </row>
    <row r="586" spans="1:14" x14ac:dyDescent="0.25">
      <c r="A586" s="1" t="str">
        <v>Affinity</v>
      </c>
      <c r="B586" s="1">
        <v>15400</v>
      </c>
      <c r="C586" s="1" t="str">
        <v>250604IN-BI</v>
      </c>
      <c r="D586" s="2">
        <v>45812</v>
      </c>
      <c r="E586" s="2">
        <v>45820</v>
      </c>
      <c r="F586" s="1" t="str">
        <v>S0001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15400</v>
      </c>
      <c r="M586" s="1">
        <f t="shared" si="28"/>
        <v>15400</v>
      </c>
      <c r="N586" s="1">
        <f t="shared" si="29"/>
        <v>0</v>
      </c>
    </row>
    <row r="587" spans="1:14" x14ac:dyDescent="0.25">
      <c r="A587" s="1" t="str">
        <v>Cytoskeleton</v>
      </c>
      <c r="B587" s="1">
        <v>45742.399999999994</v>
      </c>
      <c r="C587" s="1">
        <v>19795</v>
      </c>
      <c r="D587" s="2">
        <v>45819</v>
      </c>
      <c r="E587" s="2">
        <v>45824</v>
      </c>
      <c r="F587" s="1" t="str">
        <v>CY-SC001</v>
      </c>
      <c r="G587" s="1">
        <v>1</v>
      </c>
      <c r="H587" s="1">
        <v>1</v>
      </c>
      <c r="I587" s="1">
        <v>0</v>
      </c>
      <c r="J587" s="1" t="str">
        <v>Odisha</v>
      </c>
      <c r="K587" s="1">
        <v>0</v>
      </c>
      <c r="L587" s="1">
        <f t="shared" si="27"/>
        <v>45742.399999999994</v>
      </c>
      <c r="M587" s="1">
        <f t="shared" si="28"/>
        <v>45742.399999999994</v>
      </c>
      <c r="N587" s="1">
        <f t="shared" si="29"/>
        <v>0</v>
      </c>
    </row>
    <row r="588" spans="1:14" x14ac:dyDescent="0.25">
      <c r="A588" s="1" t="str">
        <v>4Axis</v>
      </c>
      <c r="B588" s="1">
        <v>9024</v>
      </c>
      <c r="C588" s="1" t="str">
        <v>INV/2526/278</v>
      </c>
      <c r="D588" s="2">
        <v>45831</v>
      </c>
      <c r="E588" s="2">
        <v>45831</v>
      </c>
      <c r="F588" s="1" t="str">
        <v>R0539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9024</v>
      </c>
      <c r="M588" s="1">
        <f t="shared" si="28"/>
        <v>9024</v>
      </c>
      <c r="N588" s="1">
        <f t="shared" si="29"/>
        <v>0</v>
      </c>
    </row>
    <row r="589" spans="1:14" x14ac:dyDescent="0.25">
      <c r="A589" s="1" t="str">
        <v>4Axis</v>
      </c>
      <c r="B589" s="1">
        <v>8008.8</v>
      </c>
      <c r="C589" s="1" t="str">
        <v>INV/2526/278</v>
      </c>
      <c r="D589" s="2">
        <v>45831</v>
      </c>
      <c r="E589" s="2">
        <v>45831</v>
      </c>
      <c r="F589" s="1" t="str">
        <v>R0136S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8008.8</v>
      </c>
      <c r="M589" s="1">
        <f t="shared" si="28"/>
        <v>8008.8</v>
      </c>
      <c r="N589" s="1">
        <f t="shared" si="29"/>
        <v>0</v>
      </c>
    </row>
    <row r="590" spans="1:14" x14ac:dyDescent="0.25">
      <c r="A590" s="1" t="str">
        <v>4Axis</v>
      </c>
      <c r="B590" s="1">
        <v>8911.2000000000007</v>
      </c>
      <c r="C590" s="1" t="str">
        <v>INV/2526/278</v>
      </c>
      <c r="D590" s="2">
        <v>45831</v>
      </c>
      <c r="E590" s="2">
        <v>45831</v>
      </c>
      <c r="F590" s="1" t="str">
        <v>R0146S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8911.2000000000007</v>
      </c>
      <c r="M590" s="1">
        <f t="shared" si="28"/>
        <v>8911.2000000000007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R3104S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R3101S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MyBioSource</v>
      </c>
      <c r="B593" s="1">
        <v>81532</v>
      </c>
      <c r="C593" s="1" t="str">
        <v>919467B</v>
      </c>
      <c r="D593" s="2">
        <v>45827</v>
      </c>
      <c r="E593" s="2">
        <v>45834</v>
      </c>
      <c r="F593" s="1" t="str">
        <v>MBS722456</v>
      </c>
      <c r="G593" s="1">
        <v>2</v>
      </c>
      <c r="H593" s="1">
        <v>2</v>
      </c>
      <c r="I593" s="1">
        <v>0</v>
      </c>
      <c r="J593" s="1" t="str">
        <v>Pune</v>
      </c>
      <c r="K593" s="1">
        <v>0</v>
      </c>
      <c r="L593" s="1">
        <f t="shared" si="27"/>
        <v>163064</v>
      </c>
      <c r="M593" s="1">
        <f t="shared" si="28"/>
        <v>163064</v>
      </c>
      <c r="N593" s="1">
        <f t="shared" si="29"/>
        <v>0</v>
      </c>
    </row>
    <row r="594" spans="1:14" x14ac:dyDescent="0.25">
      <c r="A594" s="1" t="str">
        <v>BioLegend</v>
      </c>
      <c r="B594" s="1">
        <v>11668.8</v>
      </c>
      <c r="C594" s="1" t="str">
        <v>EED116563</v>
      </c>
      <c r="D594" s="2">
        <v>45828</v>
      </c>
      <c r="E594" s="2">
        <v>45834</v>
      </c>
      <c r="F594" s="1">
        <v>100209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11668.8</v>
      </c>
      <c r="M594" s="1">
        <f t="shared" si="28"/>
        <v>11668.8</v>
      </c>
      <c r="N594" s="1">
        <f t="shared" si="29"/>
        <v>0</v>
      </c>
    </row>
    <row r="595" spans="1:14" x14ac:dyDescent="0.25">
      <c r="A595" s="1" t="str">
        <v>BioLegend</v>
      </c>
      <c r="B595" s="1">
        <v>12091.2</v>
      </c>
      <c r="C595" s="1" t="str">
        <v>EED116563</v>
      </c>
      <c r="D595" s="2">
        <v>45828</v>
      </c>
      <c r="E595" s="2">
        <v>45834</v>
      </c>
      <c r="F595" s="1">
        <v>100210</v>
      </c>
      <c r="G595" s="1">
        <v>1</v>
      </c>
      <c r="H595" s="1">
        <v>1</v>
      </c>
      <c r="I595" s="1">
        <v>0</v>
      </c>
      <c r="J595" s="1" t="str">
        <v>Kolkata</v>
      </c>
      <c r="K595" s="1">
        <v>0</v>
      </c>
      <c r="L595" s="1">
        <f t="shared" si="27"/>
        <v>12091.2</v>
      </c>
      <c r="M595" s="1">
        <f t="shared" si="28"/>
        <v>12091.2</v>
      </c>
      <c r="N595" s="1">
        <f t="shared" si="29"/>
        <v>0</v>
      </c>
    </row>
    <row r="596" spans="1:14" x14ac:dyDescent="0.25">
      <c r="A596" s="1" t="str">
        <v>BioLegend</v>
      </c>
      <c r="B596" s="1">
        <v>14520</v>
      </c>
      <c r="C596" s="1" t="str">
        <v>EED116563</v>
      </c>
      <c r="D596" s="2">
        <v>45828</v>
      </c>
      <c r="E596" s="2">
        <v>45834</v>
      </c>
      <c r="F596" s="1">
        <v>100229</v>
      </c>
      <c r="G596" s="1">
        <v>1</v>
      </c>
      <c r="H596" s="1">
        <v>1</v>
      </c>
      <c r="I596" s="1">
        <v>0</v>
      </c>
      <c r="J596" s="1" t="str">
        <v>Bhuvneshwar</v>
      </c>
      <c r="K596" s="1">
        <v>0</v>
      </c>
      <c r="L596" s="1">
        <f t="shared" si="27"/>
        <v>14520</v>
      </c>
      <c r="M596" s="1">
        <f t="shared" si="28"/>
        <v>14520</v>
      </c>
      <c r="N596" s="1">
        <f t="shared" si="29"/>
        <v>0</v>
      </c>
    </row>
    <row r="597" spans="1:14" x14ac:dyDescent="0.25">
      <c r="A597" s="1" t="str">
        <v>BioLegend</v>
      </c>
      <c r="B597" s="1">
        <v>10454.4</v>
      </c>
      <c r="C597" s="1" t="str">
        <v>EED116563</v>
      </c>
      <c r="D597" s="2">
        <v>45828</v>
      </c>
      <c r="E597" s="2">
        <v>45834</v>
      </c>
      <c r="F597" s="1">
        <v>100320</v>
      </c>
      <c r="G597" s="1">
        <v>1</v>
      </c>
      <c r="H597" s="1">
        <v>1</v>
      </c>
      <c r="I597" s="1">
        <v>0</v>
      </c>
      <c r="J597" s="1" t="str">
        <v>Banglore</v>
      </c>
      <c r="K597" s="1">
        <v>0</v>
      </c>
      <c r="L597" s="1">
        <f t="shared" si="27"/>
        <v>10454.4</v>
      </c>
      <c r="M597" s="1">
        <f t="shared" si="28"/>
        <v>10454.4</v>
      </c>
      <c r="N597" s="1">
        <f t="shared" si="29"/>
        <v>0</v>
      </c>
    </row>
    <row r="598" spans="1:14" x14ac:dyDescent="0.25">
      <c r="A598" s="1" t="str">
        <v>BioLegend</v>
      </c>
      <c r="B598" s="1">
        <v>8659.2000000000007</v>
      </c>
      <c r="C598" s="1" t="str">
        <v>EED116563</v>
      </c>
      <c r="D598" s="2">
        <v>45828</v>
      </c>
      <c r="E598" s="2">
        <v>45834</v>
      </c>
      <c r="F598" s="1">
        <v>100340</v>
      </c>
      <c r="G598" s="1">
        <v>1</v>
      </c>
      <c r="H598" s="1">
        <v>1</v>
      </c>
      <c r="I598" s="1">
        <v>0</v>
      </c>
      <c r="J598" s="1" t="str">
        <v>Kerala</v>
      </c>
      <c r="K598" s="1">
        <v>0</v>
      </c>
      <c r="L598" s="1">
        <f t="shared" si="27"/>
        <v>8659.2000000000007</v>
      </c>
      <c r="M598" s="1">
        <f t="shared" si="28"/>
        <v>8659.2000000000007</v>
      </c>
      <c r="N598" s="1">
        <f t="shared" si="29"/>
        <v>0</v>
      </c>
    </row>
    <row r="599" spans="1:14" x14ac:dyDescent="0.25">
      <c r="A599" s="1" t="str">
        <v>BioLegend</v>
      </c>
      <c r="B599" s="1">
        <v>15206.400000000001</v>
      </c>
      <c r="C599" s="1" t="str">
        <v>EED116563</v>
      </c>
      <c r="D599" s="2">
        <v>45828</v>
      </c>
      <c r="E599" s="2">
        <v>45834</v>
      </c>
      <c r="F599" s="1">
        <v>100432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15206.400000000001</v>
      </c>
      <c r="M599" s="1">
        <f t="shared" si="28"/>
        <v>15206.400000000001</v>
      </c>
      <c r="N599" s="1">
        <f t="shared" si="29"/>
        <v>0</v>
      </c>
    </row>
    <row r="600" spans="1:14" x14ac:dyDescent="0.25">
      <c r="A600" s="1" t="str">
        <v>BioLegend</v>
      </c>
      <c r="B600" s="1">
        <v>37171.199999999997</v>
      </c>
      <c r="C600" s="1" t="str">
        <v>EED116563</v>
      </c>
      <c r="D600" s="2">
        <v>45828</v>
      </c>
      <c r="E600" s="2">
        <v>45834</v>
      </c>
      <c r="F600" s="1">
        <v>100527</v>
      </c>
      <c r="G600" s="1">
        <v>8</v>
      </c>
      <c r="H600" s="1">
        <v>8</v>
      </c>
      <c r="I600" s="1">
        <v>0</v>
      </c>
      <c r="J600" s="1" t="str">
        <v>Hyderabad</v>
      </c>
      <c r="K600" s="1">
        <v>0</v>
      </c>
      <c r="L600" s="1">
        <f t="shared" si="27"/>
        <v>297369.59999999998</v>
      </c>
      <c r="M600" s="1">
        <f t="shared" si="28"/>
        <v>297369.59999999998</v>
      </c>
      <c r="N600" s="1">
        <f t="shared" si="29"/>
        <v>0</v>
      </c>
    </row>
    <row r="601" spans="1:14" x14ac:dyDescent="0.25">
      <c r="A601" s="1" t="str">
        <v>BioLegend</v>
      </c>
      <c r="B601" s="1">
        <v>4540.8</v>
      </c>
      <c r="C601" s="1" t="str">
        <v>EED116563</v>
      </c>
      <c r="D601" s="2">
        <v>45828</v>
      </c>
      <c r="E601" s="2">
        <v>45834</v>
      </c>
      <c r="F601" s="1">
        <v>100607</v>
      </c>
      <c r="G601" s="1">
        <v>1</v>
      </c>
      <c r="H601" s="1">
        <v>1</v>
      </c>
      <c r="I601" s="1">
        <v>0</v>
      </c>
      <c r="J601" s="1" t="str">
        <v>Kolkata</v>
      </c>
      <c r="K601" s="1">
        <v>0</v>
      </c>
      <c r="L601" s="1">
        <f t="shared" si="27"/>
        <v>4540.8</v>
      </c>
      <c r="M601" s="1">
        <f t="shared" si="28"/>
        <v>4540.8</v>
      </c>
      <c r="N601" s="1">
        <f t="shared" si="29"/>
        <v>0</v>
      </c>
    </row>
    <row r="602" spans="1:14" x14ac:dyDescent="0.25">
      <c r="A602" s="1" t="str">
        <v>BioLegend</v>
      </c>
      <c r="B602" s="1">
        <v>7339.2000000000007</v>
      </c>
      <c r="C602" s="1" t="str">
        <v>EED116563</v>
      </c>
      <c r="D602" s="2">
        <v>45828</v>
      </c>
      <c r="E602" s="2">
        <v>45834</v>
      </c>
      <c r="F602" s="1">
        <v>100761</v>
      </c>
      <c r="G602" s="1">
        <v>1</v>
      </c>
      <c r="H602" s="1">
        <v>1</v>
      </c>
      <c r="I602" s="1">
        <v>0</v>
      </c>
      <c r="J602" s="1" t="str">
        <v>Bhuvneshwar</v>
      </c>
      <c r="K602" s="1">
        <v>0</v>
      </c>
      <c r="L602" s="1">
        <f t="shared" si="27"/>
        <v>7339.2000000000007</v>
      </c>
      <c r="M602" s="1">
        <f t="shared" si="28"/>
        <v>7339.2000000000007</v>
      </c>
      <c r="N602" s="1">
        <f t="shared" si="29"/>
        <v>0</v>
      </c>
    </row>
    <row r="603" spans="1:14" x14ac:dyDescent="0.25">
      <c r="A603" s="1" t="str">
        <v>BioLegend</v>
      </c>
      <c r="B603" s="1">
        <v>5544</v>
      </c>
      <c r="C603" s="1" t="str">
        <v>EED116563</v>
      </c>
      <c r="D603" s="2">
        <v>45828</v>
      </c>
      <c r="E603" s="2">
        <v>45834</v>
      </c>
      <c r="F603" s="1">
        <v>101212</v>
      </c>
      <c r="G603" s="1">
        <v>1</v>
      </c>
      <c r="H603" s="1">
        <v>1</v>
      </c>
      <c r="I603" s="1">
        <v>0</v>
      </c>
      <c r="J603" s="1" t="str">
        <v>Delhi</v>
      </c>
      <c r="K603" s="1">
        <v>0</v>
      </c>
      <c r="L603" s="1">
        <f t="shared" si="27"/>
        <v>5544</v>
      </c>
      <c r="M603" s="1">
        <f t="shared" si="28"/>
        <v>5544</v>
      </c>
      <c r="N603" s="1">
        <f t="shared" si="29"/>
        <v>0</v>
      </c>
    </row>
    <row r="604" spans="1:14" x14ac:dyDescent="0.25">
      <c r="A604" s="1" t="str">
        <v>BioLegend</v>
      </c>
      <c r="B604" s="1">
        <v>21780</v>
      </c>
      <c r="C604" s="1" t="str">
        <v>EED116563</v>
      </c>
      <c r="D604" s="2">
        <v>45828</v>
      </c>
      <c r="E604" s="2">
        <v>45834</v>
      </c>
      <c r="F604" s="1">
        <v>101245</v>
      </c>
      <c r="G604" s="1">
        <v>2</v>
      </c>
      <c r="H604" s="1">
        <v>2</v>
      </c>
      <c r="I604" s="1">
        <v>0</v>
      </c>
      <c r="J604" s="1" t="str">
        <v>Mumbai</v>
      </c>
      <c r="K604" s="1">
        <v>0</v>
      </c>
      <c r="L604" s="1">
        <f t="shared" si="27"/>
        <v>43560</v>
      </c>
      <c r="M604" s="1">
        <f t="shared" si="28"/>
        <v>43560</v>
      </c>
      <c r="N604" s="1">
        <f t="shared" si="29"/>
        <v>0</v>
      </c>
    </row>
    <row r="605" spans="1:14" x14ac:dyDescent="0.25">
      <c r="A605" s="1" t="str">
        <v>BioLegend</v>
      </c>
      <c r="B605" s="1">
        <v>6652.7999999999993</v>
      </c>
      <c r="C605" s="1" t="str">
        <v>EED116563</v>
      </c>
      <c r="D605" s="2">
        <v>45828</v>
      </c>
      <c r="E605" s="2">
        <v>45834</v>
      </c>
      <c r="F605" s="1">
        <v>101255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6652.7999999999993</v>
      </c>
      <c r="M605" s="1">
        <f t="shared" si="28"/>
        <v>6652.7999999999993</v>
      </c>
      <c r="N605" s="1">
        <f t="shared" si="29"/>
        <v>0</v>
      </c>
    </row>
    <row r="606" spans="1:14" x14ac:dyDescent="0.25">
      <c r="A606" s="1" t="str">
        <v>BioLegend</v>
      </c>
      <c r="B606" s="1">
        <v>12249.599999999999</v>
      </c>
      <c r="C606" s="1" t="str">
        <v>EED116563</v>
      </c>
      <c r="D606" s="2">
        <v>45828</v>
      </c>
      <c r="E606" s="2">
        <v>45834</v>
      </c>
      <c r="F606" s="1">
        <v>101620</v>
      </c>
      <c r="G606" s="1">
        <v>1</v>
      </c>
      <c r="H606" s="1">
        <v>1</v>
      </c>
      <c r="I606" s="1">
        <v>0</v>
      </c>
      <c r="J606" s="1" t="str">
        <v>Kolkata</v>
      </c>
      <c r="K606" s="1">
        <v>0</v>
      </c>
      <c r="L606" s="1">
        <f t="shared" si="27"/>
        <v>12249.599999999999</v>
      </c>
      <c r="M606" s="1">
        <f t="shared" si="28"/>
        <v>12249.599999999999</v>
      </c>
      <c r="N606" s="1">
        <f t="shared" si="29"/>
        <v>0</v>
      </c>
    </row>
    <row r="607" spans="1:14" x14ac:dyDescent="0.25">
      <c r="A607" s="1" t="str">
        <v>BioLegend</v>
      </c>
      <c r="B607" s="1">
        <v>5913.6</v>
      </c>
      <c r="C607" s="1" t="str">
        <v>EED116563</v>
      </c>
      <c r="D607" s="2">
        <v>45828</v>
      </c>
      <c r="E607" s="2">
        <v>45834</v>
      </c>
      <c r="F607" s="1">
        <v>102227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5913.6</v>
      </c>
      <c r="M607" s="1">
        <f t="shared" si="28"/>
        <v>5913.6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102405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102705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2481.6</v>
      </c>
      <c r="C610" s="1" t="str">
        <v>EED116563</v>
      </c>
      <c r="D610" s="2">
        <v>45828</v>
      </c>
      <c r="E610" s="2">
        <v>45834</v>
      </c>
      <c r="F610" s="1">
        <v>103005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2481.6</v>
      </c>
      <c r="M610" s="1">
        <f t="shared" si="28"/>
        <v>2481.6</v>
      </c>
      <c r="N610" s="1">
        <f t="shared" si="29"/>
        <v>0</v>
      </c>
    </row>
    <row r="611" spans="1:14" x14ac:dyDescent="0.25">
      <c r="A611" s="1" t="str">
        <v>BioLegend</v>
      </c>
      <c r="B611" s="1">
        <v>1900.8000000000002</v>
      </c>
      <c r="C611" s="1" t="str">
        <v>EED116563</v>
      </c>
      <c r="D611" s="2">
        <v>45828</v>
      </c>
      <c r="E611" s="2">
        <v>45834</v>
      </c>
      <c r="F611" s="1">
        <v>103107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1900.8000000000002</v>
      </c>
      <c r="M611" s="1">
        <f t="shared" si="28"/>
        <v>1900.8000000000002</v>
      </c>
      <c r="N611" s="1">
        <f t="shared" si="29"/>
        <v>0</v>
      </c>
    </row>
    <row r="612" spans="1:14" x14ac:dyDescent="0.25">
      <c r="A612" s="1" t="str">
        <v>BioLegend</v>
      </c>
      <c r="B612" s="1">
        <v>4382.3999999999996</v>
      </c>
      <c r="C612" s="1" t="str">
        <v>EED116563</v>
      </c>
      <c r="D612" s="2">
        <v>45828</v>
      </c>
      <c r="E612" s="2">
        <v>45834</v>
      </c>
      <c r="F612" s="1">
        <v>103605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4382.3999999999996</v>
      </c>
      <c r="M612" s="1">
        <f t="shared" si="28"/>
        <v>4382.3999999999996</v>
      </c>
      <c r="N612" s="1">
        <f t="shared" si="29"/>
        <v>0</v>
      </c>
    </row>
    <row r="613" spans="1:14" x14ac:dyDescent="0.25">
      <c r="A613" s="1" t="str">
        <v>BioLegend</v>
      </c>
      <c r="B613" s="1">
        <v>18018</v>
      </c>
      <c r="C613" s="1" t="str">
        <v>EED116563</v>
      </c>
      <c r="D613" s="2">
        <v>45828</v>
      </c>
      <c r="E613" s="2">
        <v>45834</v>
      </c>
      <c r="F613" s="1" t="str">
        <v>104453</v>
      </c>
      <c r="G613" s="1">
        <v>1</v>
      </c>
      <c r="H613" s="1">
        <v>1</v>
      </c>
      <c r="I613" s="1">
        <v>0</v>
      </c>
      <c r="J613" s="1" t="str">
        <v>Bhuvneshwar</v>
      </c>
      <c r="K613" s="1">
        <v>0</v>
      </c>
      <c r="L613" s="1">
        <f t="shared" si="27"/>
        <v>18018</v>
      </c>
      <c r="M613" s="1">
        <f t="shared" si="28"/>
        <v>18018</v>
      </c>
      <c r="N613" s="1">
        <f t="shared" si="29"/>
        <v>0</v>
      </c>
    </row>
    <row r="614" spans="1:14" x14ac:dyDescent="0.25">
      <c r="A614" s="1" t="str">
        <v>BioLegend</v>
      </c>
      <c r="B614" s="1">
        <v>3748.8</v>
      </c>
      <c r="C614" s="1" t="str">
        <v>EED116563</v>
      </c>
      <c r="D614" s="2">
        <v>45828</v>
      </c>
      <c r="E614" s="2">
        <v>45834</v>
      </c>
      <c r="F614" s="1">
        <v>104705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3748.8</v>
      </c>
      <c r="M614" s="1">
        <f t="shared" si="28"/>
        <v>3748.8</v>
      </c>
      <c r="N614" s="1">
        <f t="shared" si="29"/>
        <v>0</v>
      </c>
    </row>
    <row r="615" spans="1:14" x14ac:dyDescent="0.25">
      <c r="A615" s="1" t="str">
        <v>BioLegend</v>
      </c>
      <c r="B615" s="1">
        <v>5068.8</v>
      </c>
      <c r="C615" s="1" t="str">
        <v>EED116563</v>
      </c>
      <c r="D615" s="2">
        <v>45828</v>
      </c>
      <c r="E615" s="2">
        <v>45834</v>
      </c>
      <c r="F615" s="1">
        <v>105011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5068.8</v>
      </c>
      <c r="M615" s="1">
        <f t="shared" si="28"/>
        <v>5068.8</v>
      </c>
      <c r="N615" s="1">
        <f t="shared" si="29"/>
        <v>0</v>
      </c>
    </row>
    <row r="616" spans="1:14" x14ac:dyDescent="0.25">
      <c r="A616" s="1" t="str">
        <v>BioLegend</v>
      </c>
      <c r="B616" s="1">
        <v>5808</v>
      </c>
      <c r="C616" s="1" t="str">
        <v>EED116563</v>
      </c>
      <c r="D616" s="2">
        <v>45828</v>
      </c>
      <c r="E616" s="2">
        <v>45834</v>
      </c>
      <c r="F616" s="1">
        <v>106305</v>
      </c>
      <c r="G616" s="1">
        <v>1</v>
      </c>
      <c r="H616" s="1">
        <v>1</v>
      </c>
      <c r="I616" s="1">
        <v>0</v>
      </c>
      <c r="J616" s="1" t="str">
        <v>Bhuvneshwar</v>
      </c>
      <c r="K616" s="1">
        <v>0</v>
      </c>
      <c r="L616" s="1">
        <f t="shared" si="27"/>
        <v>5808</v>
      </c>
      <c r="M616" s="1">
        <f t="shared" si="28"/>
        <v>5808</v>
      </c>
      <c r="N616" s="1">
        <f t="shared" si="29"/>
        <v>0</v>
      </c>
    </row>
    <row r="617" spans="1:14" x14ac:dyDescent="0.25">
      <c r="A617" s="1" t="str">
        <v>BioLegend</v>
      </c>
      <c r="B617" s="1">
        <v>15417.599999999999</v>
      </c>
      <c r="C617" s="1" t="str">
        <v>EED116563</v>
      </c>
      <c r="D617" s="2">
        <v>45828</v>
      </c>
      <c r="E617" s="2">
        <v>45834</v>
      </c>
      <c r="F617" s="1">
        <v>107628</v>
      </c>
      <c r="G617" s="1">
        <v>1</v>
      </c>
      <c r="H617" s="1">
        <v>1</v>
      </c>
      <c r="I617" s="1">
        <v>0</v>
      </c>
      <c r="J617" s="1" t="str">
        <v>Mumbai</v>
      </c>
      <c r="K617" s="1">
        <v>0</v>
      </c>
      <c r="L617" s="1">
        <f t="shared" si="27"/>
        <v>15417.599999999999</v>
      </c>
      <c r="M617" s="1">
        <f t="shared" si="28"/>
        <v>15417.599999999999</v>
      </c>
      <c r="N617" s="1">
        <f t="shared" si="29"/>
        <v>0</v>
      </c>
    </row>
    <row r="618" spans="1:14" x14ac:dyDescent="0.25">
      <c r="A618" s="1" t="str">
        <v>BioLegend</v>
      </c>
      <c r="B618" s="1">
        <v>4382.3999999999996</v>
      </c>
      <c r="C618" s="1" t="str">
        <v>EED116563</v>
      </c>
      <c r="D618" s="2">
        <v>45828</v>
      </c>
      <c r="E618" s="2">
        <v>45834</v>
      </c>
      <c r="F618" s="1">
        <v>108111</v>
      </c>
      <c r="G618" s="1">
        <v>1</v>
      </c>
      <c r="H618" s="1">
        <v>1</v>
      </c>
      <c r="I618" s="1">
        <v>0</v>
      </c>
      <c r="J618" s="1" t="str">
        <v>Hyderabad</v>
      </c>
      <c r="K618" s="1">
        <v>0</v>
      </c>
      <c r="L618" s="1">
        <f t="shared" si="27"/>
        <v>4382.3999999999996</v>
      </c>
      <c r="M618" s="1">
        <f t="shared" si="28"/>
        <v>4382.3999999999996</v>
      </c>
      <c r="N618" s="1">
        <f t="shared" si="29"/>
        <v>0</v>
      </c>
    </row>
    <row r="619" spans="1:14" x14ac:dyDescent="0.25">
      <c r="A619" s="1" t="str">
        <v>BioLegend</v>
      </c>
      <c r="B619" s="1">
        <v>4699.2</v>
      </c>
      <c r="C619" s="1" t="str">
        <v>EED116563</v>
      </c>
      <c r="D619" s="2">
        <v>45828</v>
      </c>
      <c r="E619" s="2">
        <v>45834</v>
      </c>
      <c r="F619" s="1">
        <v>115533</v>
      </c>
      <c r="G619" s="1">
        <v>1</v>
      </c>
      <c r="H619" s="1">
        <v>1</v>
      </c>
      <c r="I619" s="1">
        <v>0</v>
      </c>
      <c r="J619" s="1" t="str">
        <v>Kolkata</v>
      </c>
      <c r="K619" s="1">
        <v>0</v>
      </c>
      <c r="L619" s="1">
        <f t="shared" si="27"/>
        <v>4699.2</v>
      </c>
      <c r="M619" s="1">
        <f t="shared" si="28"/>
        <v>4699.2</v>
      </c>
      <c r="N619" s="1">
        <f t="shared" si="29"/>
        <v>0</v>
      </c>
    </row>
    <row r="620" spans="1:14" x14ac:dyDescent="0.25">
      <c r="A620" s="1" t="str">
        <v>BioLegend</v>
      </c>
      <c r="B620" s="1">
        <v>19272</v>
      </c>
      <c r="C620" s="1" t="str">
        <v>EED116563</v>
      </c>
      <c r="D620" s="2">
        <v>45828</v>
      </c>
      <c r="E620" s="2">
        <v>45834</v>
      </c>
      <c r="F620" s="1">
        <v>117339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19272</v>
      </c>
      <c r="M620" s="1">
        <f t="shared" si="28"/>
        <v>19272</v>
      </c>
      <c r="N620" s="1">
        <f t="shared" si="29"/>
        <v>0</v>
      </c>
    </row>
    <row r="621" spans="1:14" x14ac:dyDescent="0.25">
      <c r="A621" s="1" t="str">
        <v>BioLegend</v>
      </c>
      <c r="B621" s="1">
        <v>5016</v>
      </c>
      <c r="C621" s="1" t="str">
        <v>EED116563</v>
      </c>
      <c r="D621" s="2">
        <v>45828</v>
      </c>
      <c r="E621" s="2">
        <v>45834</v>
      </c>
      <c r="F621" s="1">
        <v>119309</v>
      </c>
      <c r="G621" s="1">
        <v>1</v>
      </c>
      <c r="H621" s="1">
        <v>1</v>
      </c>
      <c r="I621" s="1">
        <v>0</v>
      </c>
      <c r="J621" s="1" t="str">
        <v>Hyderabad</v>
      </c>
      <c r="K621" s="1">
        <v>0</v>
      </c>
      <c r="L621" s="1">
        <f t="shared" si="27"/>
        <v>5016</v>
      </c>
      <c r="M621" s="1">
        <f t="shared" si="28"/>
        <v>5016</v>
      </c>
      <c r="N621" s="1">
        <f t="shared" si="29"/>
        <v>0</v>
      </c>
    </row>
    <row r="622" spans="1:14" x14ac:dyDescent="0.25">
      <c r="A622" s="1" t="str">
        <v>BioLegend</v>
      </c>
      <c r="B622" s="1">
        <v>6547.2000000000007</v>
      </c>
      <c r="C622" s="1" t="str">
        <v>EED116563</v>
      </c>
      <c r="D622" s="2">
        <v>45828</v>
      </c>
      <c r="E622" s="2">
        <v>45834</v>
      </c>
      <c r="F622" s="1">
        <v>119715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6547.2000000000007</v>
      </c>
      <c r="M622" s="1">
        <f t="shared" si="28"/>
        <v>6547.2000000000007</v>
      </c>
      <c r="N622" s="1">
        <f t="shared" si="29"/>
        <v>0</v>
      </c>
    </row>
    <row r="623" spans="1:14" x14ac:dyDescent="0.25">
      <c r="A623" s="1" t="str">
        <v>BioLegend</v>
      </c>
      <c r="B623" s="1">
        <v>2270.4</v>
      </c>
      <c r="C623" s="1" t="str">
        <v>EED116563</v>
      </c>
      <c r="D623" s="2">
        <v>45828</v>
      </c>
      <c r="E623" s="2">
        <v>45834</v>
      </c>
      <c r="F623" s="1">
        <v>123109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2270.4</v>
      </c>
      <c r="M623" s="1">
        <f t="shared" si="28"/>
        <v>2270.4</v>
      </c>
      <c r="N623" s="1">
        <f t="shared" si="29"/>
        <v>0</v>
      </c>
    </row>
    <row r="624" spans="1:14" x14ac:dyDescent="0.25">
      <c r="A624" s="1" t="str">
        <v>BioLegend</v>
      </c>
      <c r="B624" s="1">
        <v>7761.6</v>
      </c>
      <c r="C624" s="1" t="str">
        <v>EED116563</v>
      </c>
      <c r="D624" s="2">
        <v>45828</v>
      </c>
      <c r="E624" s="2">
        <v>45834</v>
      </c>
      <c r="F624" s="1">
        <v>124225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7761.6</v>
      </c>
      <c r="M624" s="1">
        <f t="shared" si="28"/>
        <v>7761.6</v>
      </c>
      <c r="N624" s="1">
        <f t="shared" si="29"/>
        <v>0</v>
      </c>
    </row>
    <row r="625" spans="1:14" x14ac:dyDescent="0.25">
      <c r="A625" s="1" t="str">
        <v>BioLegend</v>
      </c>
      <c r="B625" s="1">
        <v>5227.2</v>
      </c>
      <c r="C625" s="1" t="str">
        <v>EED116563</v>
      </c>
      <c r="D625" s="2">
        <v>45828</v>
      </c>
      <c r="E625" s="2">
        <v>45834</v>
      </c>
      <c r="F625" s="1">
        <v>127617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5227.2</v>
      </c>
      <c r="M625" s="1">
        <f t="shared" si="28"/>
        <v>5227.2</v>
      </c>
      <c r="N625" s="1">
        <f t="shared" si="29"/>
        <v>0</v>
      </c>
    </row>
    <row r="626" spans="1:14" x14ac:dyDescent="0.25">
      <c r="A626" s="1" t="str">
        <v>BioLegend</v>
      </c>
      <c r="B626" s="1">
        <v>15998.400000000001</v>
      </c>
      <c r="C626" s="1" t="str">
        <v>EED116563</v>
      </c>
      <c r="D626" s="2">
        <v>45828</v>
      </c>
      <c r="E626" s="2">
        <v>45834</v>
      </c>
      <c r="F626" s="1">
        <v>127624</v>
      </c>
      <c r="G626" s="1">
        <v>1</v>
      </c>
      <c r="H626" s="1">
        <v>1</v>
      </c>
      <c r="I626" s="1">
        <v>0</v>
      </c>
      <c r="J626" s="1" t="str">
        <v>Mumbai</v>
      </c>
      <c r="K626" s="1">
        <v>0</v>
      </c>
      <c r="L626" s="1">
        <f t="shared" si="27"/>
        <v>15998.400000000001</v>
      </c>
      <c r="M626" s="1">
        <f t="shared" si="28"/>
        <v>15998.400000000001</v>
      </c>
      <c r="N626" s="1">
        <f t="shared" si="29"/>
        <v>0</v>
      </c>
    </row>
    <row r="627" spans="1:14" x14ac:dyDescent="0.25">
      <c r="A627" s="1" t="str">
        <v>BioLegend</v>
      </c>
      <c r="B627" s="1">
        <v>7444.7999999999993</v>
      </c>
      <c r="C627" s="1" t="str">
        <v>EED116563</v>
      </c>
      <c r="D627" s="2">
        <v>45828</v>
      </c>
      <c r="E627" s="2">
        <v>45834</v>
      </c>
      <c r="F627" s="1">
        <v>128011</v>
      </c>
      <c r="G627" s="1">
        <v>1</v>
      </c>
      <c r="H627" s="1">
        <v>1</v>
      </c>
      <c r="I627" s="1">
        <v>0</v>
      </c>
      <c r="J627" s="1" t="str">
        <v>Hyderabad</v>
      </c>
      <c r="K627" s="1">
        <v>0</v>
      </c>
      <c r="L627" s="1">
        <f t="shared" si="27"/>
        <v>7444.7999999999993</v>
      </c>
      <c r="M627" s="1">
        <f t="shared" si="28"/>
        <v>7444.7999999999993</v>
      </c>
      <c r="N627" s="1">
        <f t="shared" si="29"/>
        <v>0</v>
      </c>
    </row>
    <row r="628" spans="1:14" x14ac:dyDescent="0.25">
      <c r="A628" s="1" t="str">
        <v>BioLegend</v>
      </c>
      <c r="B628" s="1">
        <v>6811.2000000000007</v>
      </c>
      <c r="C628" s="1" t="str">
        <v>EED116563</v>
      </c>
      <c r="D628" s="2">
        <v>45828</v>
      </c>
      <c r="E628" s="2">
        <v>45834</v>
      </c>
      <c r="F628" s="1">
        <v>128025</v>
      </c>
      <c r="G628" s="1">
        <v>1</v>
      </c>
      <c r="H628" s="1">
        <v>1</v>
      </c>
      <c r="I628" s="1">
        <v>0</v>
      </c>
      <c r="J628" s="1" t="str">
        <v>Bhuvneshwar</v>
      </c>
      <c r="K628" s="1">
        <v>0</v>
      </c>
      <c r="L628" s="1">
        <f t="shared" si="27"/>
        <v>6811.2000000000007</v>
      </c>
      <c r="M628" s="1">
        <f t="shared" si="28"/>
        <v>6811.2000000000007</v>
      </c>
      <c r="N628" s="1">
        <f t="shared" si="29"/>
        <v>0</v>
      </c>
    </row>
    <row r="629" spans="1:14" x14ac:dyDescent="0.25">
      <c r="A629" s="1" t="str">
        <v>BioLegend</v>
      </c>
      <c r="B629" s="1">
        <v>26136</v>
      </c>
      <c r="C629" s="1" t="str">
        <v>EED116563</v>
      </c>
      <c r="D629" s="2">
        <v>45828</v>
      </c>
      <c r="E629" s="2">
        <v>45834</v>
      </c>
      <c r="F629" s="1">
        <v>128032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26136</v>
      </c>
      <c r="M629" s="1">
        <f t="shared" si="28"/>
        <v>26136</v>
      </c>
      <c r="N629" s="1">
        <f t="shared" si="29"/>
        <v>0</v>
      </c>
    </row>
    <row r="630" spans="1:14" x14ac:dyDescent="0.25">
      <c r="A630" s="1" t="str">
        <v>BioLegend</v>
      </c>
      <c r="B630" s="1">
        <v>6177.6</v>
      </c>
      <c r="C630" s="1" t="str">
        <v>EED116563</v>
      </c>
      <c r="D630" s="2">
        <v>45828</v>
      </c>
      <c r="E630" s="2">
        <v>45834</v>
      </c>
      <c r="F630" s="1">
        <v>135505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6177.6</v>
      </c>
      <c r="M630" s="1">
        <f t="shared" si="28"/>
        <v>6177.6</v>
      </c>
      <c r="N630" s="1">
        <f t="shared" si="29"/>
        <v>0</v>
      </c>
    </row>
    <row r="631" spans="1:14" x14ac:dyDescent="0.25">
      <c r="A631" s="1" t="str">
        <v>BioLegend</v>
      </c>
      <c r="B631" s="1">
        <v>19219.2</v>
      </c>
      <c r="C631" s="1" t="str">
        <v>EED116563</v>
      </c>
      <c r="D631" s="2">
        <v>45828</v>
      </c>
      <c r="E631" s="2">
        <v>45834</v>
      </c>
      <c r="F631" s="1">
        <v>137618</v>
      </c>
      <c r="G631" s="1">
        <v>1</v>
      </c>
      <c r="H631" s="1">
        <v>1</v>
      </c>
      <c r="I631" s="1">
        <v>0</v>
      </c>
      <c r="J631" s="1" t="str">
        <v>Mumbai</v>
      </c>
      <c r="K631" s="1">
        <v>0</v>
      </c>
      <c r="L631" s="1">
        <f t="shared" si="27"/>
        <v>19219.2</v>
      </c>
      <c r="M631" s="1">
        <f t="shared" si="28"/>
        <v>19219.2</v>
      </c>
      <c r="N631" s="1">
        <f t="shared" si="29"/>
        <v>0</v>
      </c>
    </row>
    <row r="632" spans="1:14" x14ac:dyDescent="0.25">
      <c r="A632" s="1" t="str">
        <v>BioLegend</v>
      </c>
      <c r="B632" s="1">
        <v>20394</v>
      </c>
      <c r="C632" s="1" t="str">
        <v>EED116563</v>
      </c>
      <c r="D632" s="2">
        <v>45828</v>
      </c>
      <c r="E632" s="2">
        <v>45834</v>
      </c>
      <c r="F632" s="1">
        <v>138421</v>
      </c>
      <c r="G632" s="1">
        <v>1</v>
      </c>
      <c r="H632" s="1">
        <v>1</v>
      </c>
      <c r="I632" s="1">
        <v>0</v>
      </c>
      <c r="J632" s="1" t="str">
        <v>Hyderabad</v>
      </c>
      <c r="K632" s="1">
        <v>0</v>
      </c>
      <c r="L632" s="1">
        <f t="shared" si="27"/>
        <v>20394</v>
      </c>
      <c r="M632" s="1">
        <f t="shared" si="28"/>
        <v>20394</v>
      </c>
      <c r="N632" s="1">
        <f t="shared" si="29"/>
        <v>0</v>
      </c>
    </row>
    <row r="633" spans="1:14" x14ac:dyDescent="0.25">
      <c r="A633" s="1" t="str">
        <v>BioLegend</v>
      </c>
      <c r="B633" s="1">
        <v>6811.2000000000007</v>
      </c>
      <c r="C633" s="1" t="str">
        <v>EED116563</v>
      </c>
      <c r="D633" s="2">
        <v>45828</v>
      </c>
      <c r="E633" s="2">
        <v>45834</v>
      </c>
      <c r="F633" s="1">
        <v>141611</v>
      </c>
      <c r="G633" s="1">
        <v>1</v>
      </c>
      <c r="H633" s="1">
        <v>1</v>
      </c>
      <c r="I633" s="1">
        <v>0</v>
      </c>
      <c r="J633" s="1" t="str">
        <v>Delhi</v>
      </c>
      <c r="K633" s="1">
        <v>0</v>
      </c>
      <c r="L633" s="1">
        <f t="shared" si="27"/>
        <v>6811.2000000000007</v>
      </c>
      <c r="M633" s="1">
        <f t="shared" si="28"/>
        <v>6811.2000000000007</v>
      </c>
      <c r="N633" s="1">
        <f t="shared" si="29"/>
        <v>0</v>
      </c>
    </row>
    <row r="634" spans="1:14" x14ac:dyDescent="0.25">
      <c r="A634" s="1" t="str">
        <v>BioLegend</v>
      </c>
      <c r="B634" s="1">
        <v>13464</v>
      </c>
      <c r="C634" s="1" t="str">
        <v>EED116563</v>
      </c>
      <c r="D634" s="2">
        <v>45828</v>
      </c>
      <c r="E634" s="2">
        <v>45834</v>
      </c>
      <c r="F634" s="1">
        <v>141717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13464</v>
      </c>
      <c r="M634" s="1">
        <f t="shared" si="28"/>
        <v>13464</v>
      </c>
      <c r="N634" s="1">
        <f t="shared" si="29"/>
        <v>0</v>
      </c>
    </row>
    <row r="635" spans="1:14" x14ac:dyDescent="0.25">
      <c r="A635" s="1" t="str">
        <v>BioLegend</v>
      </c>
      <c r="B635" s="1">
        <v>18902.400000000001</v>
      </c>
      <c r="C635" s="1" t="str">
        <v>EED116563</v>
      </c>
      <c r="D635" s="2">
        <v>45828</v>
      </c>
      <c r="E635" s="2">
        <v>45834</v>
      </c>
      <c r="F635" s="1">
        <v>141720</v>
      </c>
      <c r="G635" s="1">
        <v>1</v>
      </c>
      <c r="H635" s="1">
        <v>1</v>
      </c>
      <c r="I635" s="1">
        <v>0</v>
      </c>
      <c r="J635" s="1" t="str">
        <v>Mumbai</v>
      </c>
      <c r="K635" s="1">
        <v>0</v>
      </c>
      <c r="L635" s="1">
        <f t="shared" si="27"/>
        <v>18902.400000000001</v>
      </c>
      <c r="M635" s="1">
        <f t="shared" si="28"/>
        <v>18902.400000000001</v>
      </c>
      <c r="N635" s="1">
        <f t="shared" si="29"/>
        <v>0</v>
      </c>
    </row>
    <row r="636" spans="1:14" x14ac:dyDescent="0.25">
      <c r="A636" s="1" t="str">
        <v>BioLegend</v>
      </c>
      <c r="B636" s="1">
        <v>7128</v>
      </c>
      <c r="C636" s="1" t="str">
        <v>EED116563</v>
      </c>
      <c r="D636" s="2">
        <v>45828</v>
      </c>
      <c r="E636" s="2">
        <v>45834</v>
      </c>
      <c r="F636" s="1">
        <v>142503</v>
      </c>
      <c r="G636" s="1">
        <v>1</v>
      </c>
      <c r="H636" s="1">
        <v>1</v>
      </c>
      <c r="I636" s="1">
        <v>0</v>
      </c>
      <c r="J636" s="1" t="str">
        <v>Bhuvneshwar</v>
      </c>
      <c r="K636" s="1">
        <v>0</v>
      </c>
      <c r="L636" s="1">
        <f t="shared" si="27"/>
        <v>7128</v>
      </c>
      <c r="M636" s="1">
        <f t="shared" si="28"/>
        <v>7128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143215</v>
      </c>
      <c r="G637" s="1">
        <v>1</v>
      </c>
      <c r="H637" s="1">
        <v>1</v>
      </c>
      <c r="I637" s="1">
        <v>0</v>
      </c>
      <c r="J637" s="1" t="str">
        <v>Delhi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151003</v>
      </c>
      <c r="G638" s="1">
        <v>1</v>
      </c>
      <c r="H638" s="1">
        <v>1</v>
      </c>
      <c r="I638" s="1">
        <v>0</v>
      </c>
      <c r="J638" s="1" t="str">
        <v>Hyderabad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9662.4</v>
      </c>
      <c r="C639" s="1" t="str">
        <v>EED116563</v>
      </c>
      <c r="D639" s="2">
        <v>45828</v>
      </c>
      <c r="E639" s="2">
        <v>45834</v>
      </c>
      <c r="F639" s="1">
        <v>152404</v>
      </c>
      <c r="G639" s="1">
        <v>1</v>
      </c>
      <c r="H639" s="1">
        <v>1</v>
      </c>
      <c r="I639" s="1">
        <v>0</v>
      </c>
      <c r="J639" s="1" t="str">
        <v>Kolkata</v>
      </c>
      <c r="K639" s="1">
        <v>0</v>
      </c>
      <c r="L639" s="1">
        <f t="shared" si="27"/>
        <v>9662.4</v>
      </c>
      <c r="M639" s="1">
        <f t="shared" si="28"/>
        <v>9662.4</v>
      </c>
      <c r="N639" s="1">
        <f t="shared" si="29"/>
        <v>0</v>
      </c>
    </row>
    <row r="640" spans="1:14" x14ac:dyDescent="0.25">
      <c r="A640" s="1" t="str">
        <v>BioLegend</v>
      </c>
      <c r="B640" s="1">
        <v>16830</v>
      </c>
      <c r="C640" s="1" t="str">
        <v>EED116563</v>
      </c>
      <c r="D640" s="2">
        <v>45828</v>
      </c>
      <c r="E640" s="2">
        <v>45834</v>
      </c>
      <c r="F640" s="1">
        <v>152421</v>
      </c>
      <c r="G640" s="1">
        <v>1</v>
      </c>
      <c r="H640" s="1">
        <v>1</v>
      </c>
      <c r="I640" s="1">
        <v>0</v>
      </c>
      <c r="J640" s="1" t="str">
        <v>Delhi</v>
      </c>
      <c r="K640" s="1">
        <v>0</v>
      </c>
      <c r="L640" s="1">
        <f t="shared" si="27"/>
        <v>16830</v>
      </c>
      <c r="M640" s="1">
        <f t="shared" si="28"/>
        <v>16830</v>
      </c>
      <c r="N640" s="1">
        <f t="shared" si="29"/>
        <v>0</v>
      </c>
    </row>
    <row r="641" spans="1:14" x14ac:dyDescent="0.25">
      <c r="A641" s="1" t="str">
        <v>BioLegend</v>
      </c>
      <c r="B641" s="1">
        <v>35376</v>
      </c>
      <c r="C641" s="1" t="str">
        <v>EED116563</v>
      </c>
      <c r="D641" s="2">
        <v>45828</v>
      </c>
      <c r="E641" s="2">
        <v>45834</v>
      </c>
      <c r="F641" s="1">
        <v>153404</v>
      </c>
      <c r="G641" s="1">
        <v>2</v>
      </c>
      <c r="H641" s="1">
        <v>2</v>
      </c>
      <c r="I641" s="1">
        <v>0</v>
      </c>
      <c r="J641" s="1" t="str">
        <v>Hyderabad</v>
      </c>
      <c r="K641" s="1">
        <v>0</v>
      </c>
      <c r="L641" s="1">
        <f t="shared" si="27"/>
        <v>70752</v>
      </c>
      <c r="M641" s="1">
        <f t="shared" si="28"/>
        <v>70752</v>
      </c>
      <c r="N641" s="1">
        <f t="shared" si="29"/>
        <v>0</v>
      </c>
    </row>
    <row r="642" spans="1:14" x14ac:dyDescent="0.25">
      <c r="A642" s="1" t="str">
        <v>BioLegend</v>
      </c>
      <c r="B642" s="1">
        <v>10665.6</v>
      </c>
      <c r="C642" s="1" t="str">
        <v>EED116563</v>
      </c>
      <c r="D642" s="2">
        <v>45828</v>
      </c>
      <c r="E642" s="2">
        <v>45834</v>
      </c>
      <c r="F642" s="1">
        <v>156511</v>
      </c>
      <c r="G642" s="1">
        <v>2</v>
      </c>
      <c r="H642" s="1">
        <v>2</v>
      </c>
      <c r="I642" s="1">
        <v>0</v>
      </c>
      <c r="J642" s="1" t="str">
        <v>Delhi</v>
      </c>
      <c r="K642" s="1">
        <v>0</v>
      </c>
      <c r="L642" s="1">
        <f t="shared" si="27"/>
        <v>21331.200000000001</v>
      </c>
      <c r="M642" s="1">
        <f t="shared" si="28"/>
        <v>21331.200000000001</v>
      </c>
      <c r="N642" s="1">
        <f t="shared" si="29"/>
        <v>0</v>
      </c>
    </row>
    <row r="643" spans="1:14" x14ac:dyDescent="0.25">
      <c r="A643" s="1" t="str">
        <v>BioLegend</v>
      </c>
      <c r="B643" s="1">
        <v>4382.3999999999996</v>
      </c>
      <c r="C643" s="1" t="str">
        <v>EED116563</v>
      </c>
      <c r="D643" s="2">
        <v>45828</v>
      </c>
      <c r="E643" s="2">
        <v>45834</v>
      </c>
      <c r="F643" s="1">
        <v>158007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4382.3999999999996</v>
      </c>
      <c r="M643" s="1">
        <f t="shared" ref="M643:M706" si="31">H643*B643</f>
        <v>4382.3999999999996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8395.2000000000007</v>
      </c>
      <c r="C644" s="1" t="str">
        <v>EED116563</v>
      </c>
      <c r="D644" s="2">
        <v>45828</v>
      </c>
      <c r="E644" s="2">
        <v>45834</v>
      </c>
      <c r="F644" s="1">
        <v>162905</v>
      </c>
      <c r="G644" s="1">
        <v>1</v>
      </c>
      <c r="H644" s="1">
        <v>1</v>
      </c>
      <c r="I644" s="1">
        <v>0</v>
      </c>
      <c r="J644" s="1" t="str">
        <v>Hyderabad</v>
      </c>
      <c r="K644" s="1">
        <v>0</v>
      </c>
      <c r="L644" s="1">
        <f t="shared" si="30"/>
        <v>8395.2000000000007</v>
      </c>
      <c r="M644" s="1">
        <f t="shared" si="31"/>
        <v>8395.2000000000007</v>
      </c>
      <c r="N644" s="1">
        <f t="shared" si="32"/>
        <v>0</v>
      </c>
    </row>
    <row r="645" spans="1:14" x14ac:dyDescent="0.25">
      <c r="A645" s="1" t="str">
        <v>BioLegend</v>
      </c>
      <c r="B645" s="1">
        <v>6600</v>
      </c>
      <c r="C645" s="1" t="str">
        <v>EED116563</v>
      </c>
      <c r="D645" s="2">
        <v>45828</v>
      </c>
      <c r="E645" s="2">
        <v>45834</v>
      </c>
      <c r="F645" s="1">
        <v>165803</v>
      </c>
      <c r="G645" s="1">
        <v>1</v>
      </c>
      <c r="H645" s="1">
        <v>1</v>
      </c>
      <c r="I645" s="1">
        <v>0</v>
      </c>
      <c r="J645" s="1" t="str">
        <v>Bhuvneshwar</v>
      </c>
      <c r="K645" s="1">
        <v>0</v>
      </c>
      <c r="L645" s="1">
        <f t="shared" si="30"/>
        <v>6600</v>
      </c>
      <c r="M645" s="1">
        <f t="shared" si="31"/>
        <v>6600</v>
      </c>
      <c r="N645" s="1">
        <f t="shared" si="32"/>
        <v>0</v>
      </c>
    </row>
    <row r="646" spans="1:14" x14ac:dyDescent="0.25">
      <c r="A646" s="1" t="str">
        <v>BioLegend</v>
      </c>
      <c r="B646" s="1">
        <v>5491.2</v>
      </c>
      <c r="C646" s="1" t="str">
        <v>EED116563</v>
      </c>
      <c r="D646" s="2">
        <v>45828</v>
      </c>
      <c r="E646" s="2">
        <v>45834</v>
      </c>
      <c r="F646" s="1">
        <v>300456</v>
      </c>
      <c r="G646" s="1">
        <v>1</v>
      </c>
      <c r="H646" s="1">
        <v>1</v>
      </c>
      <c r="I646" s="1">
        <v>0</v>
      </c>
      <c r="J646" s="1" t="str">
        <v>Delhi</v>
      </c>
      <c r="K646" s="1">
        <v>0</v>
      </c>
      <c r="L646" s="1">
        <f t="shared" si="30"/>
        <v>5491.2</v>
      </c>
      <c r="M646" s="1">
        <f t="shared" si="31"/>
        <v>5491.2</v>
      </c>
      <c r="N646" s="1">
        <f t="shared" si="32"/>
        <v>0</v>
      </c>
    </row>
    <row r="647" spans="1:14" x14ac:dyDescent="0.25">
      <c r="A647" s="1" t="str">
        <v>BioLegend</v>
      </c>
      <c r="B647" s="1">
        <v>28710</v>
      </c>
      <c r="C647" s="1" t="str">
        <v>EED116563</v>
      </c>
      <c r="D647" s="2">
        <v>45828</v>
      </c>
      <c r="E647" s="2">
        <v>45834</v>
      </c>
      <c r="F647" s="1">
        <v>301334</v>
      </c>
      <c r="G647" s="1">
        <v>2</v>
      </c>
      <c r="H647" s="1">
        <v>2</v>
      </c>
      <c r="I647" s="1">
        <v>0</v>
      </c>
      <c r="J647" s="1" t="str">
        <v>Hyderabad</v>
      </c>
      <c r="K647" s="1">
        <v>0</v>
      </c>
      <c r="L647" s="1">
        <f t="shared" si="30"/>
        <v>57420</v>
      </c>
      <c r="M647" s="1">
        <f t="shared" si="31"/>
        <v>57420</v>
      </c>
      <c r="N647" s="1">
        <f t="shared" si="32"/>
        <v>0</v>
      </c>
    </row>
    <row r="648" spans="1:14" x14ac:dyDescent="0.25">
      <c r="A648" s="1" t="str">
        <v>BioLegend</v>
      </c>
      <c r="B648" s="1">
        <v>8316</v>
      </c>
      <c r="C648" s="1" t="str">
        <v>EED116563</v>
      </c>
      <c r="D648" s="2">
        <v>45828</v>
      </c>
      <c r="E648" s="2">
        <v>45834</v>
      </c>
      <c r="F648" s="1">
        <v>301808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24948</v>
      </c>
      <c r="M648" s="1">
        <f t="shared" si="31"/>
        <v>24948</v>
      </c>
      <c r="N648" s="1">
        <f t="shared" si="32"/>
        <v>0</v>
      </c>
    </row>
    <row r="649" spans="1:14" x14ac:dyDescent="0.25">
      <c r="A649" s="1" t="str">
        <v>BioLegend</v>
      </c>
      <c r="B649" s="1">
        <v>6547.2000000000007</v>
      </c>
      <c r="C649" s="1" t="str">
        <v>EED116563</v>
      </c>
      <c r="D649" s="2">
        <v>45828</v>
      </c>
      <c r="E649" s="2">
        <v>45834</v>
      </c>
      <c r="F649" s="1">
        <v>302025</v>
      </c>
      <c r="G649" s="1">
        <v>1</v>
      </c>
      <c r="H649" s="1">
        <v>1</v>
      </c>
      <c r="I649" s="1">
        <v>0</v>
      </c>
      <c r="J649" s="1" t="str">
        <v>Bhuvneshwar</v>
      </c>
      <c r="K649" s="1">
        <v>0</v>
      </c>
      <c r="L649" s="1">
        <f t="shared" si="30"/>
        <v>6547.2000000000007</v>
      </c>
      <c r="M649" s="1">
        <f t="shared" si="31"/>
        <v>6547.2000000000007</v>
      </c>
      <c r="N649" s="1">
        <f t="shared" si="32"/>
        <v>0</v>
      </c>
    </row>
    <row r="650" spans="1:14" x14ac:dyDescent="0.25">
      <c r="A650" s="1" t="str">
        <v>BioLegend</v>
      </c>
      <c r="B650" s="1">
        <v>46252.800000000003</v>
      </c>
      <c r="C650" s="1" t="str">
        <v>EED116563</v>
      </c>
      <c r="D650" s="2">
        <v>45828</v>
      </c>
      <c r="E650" s="2">
        <v>45834</v>
      </c>
      <c r="F650" s="1">
        <v>302216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138758.40000000002</v>
      </c>
      <c r="M650" s="1">
        <f t="shared" si="31"/>
        <v>138758.40000000002</v>
      </c>
      <c r="N650" s="1">
        <f t="shared" si="32"/>
        <v>0</v>
      </c>
    </row>
    <row r="651" spans="1:14" x14ac:dyDescent="0.25">
      <c r="A651" s="1" t="str">
        <v>BioLegend</v>
      </c>
      <c r="B651" s="1">
        <v>27984</v>
      </c>
      <c r="C651" s="1" t="str">
        <v>EED116563</v>
      </c>
      <c r="D651" s="2">
        <v>45828</v>
      </c>
      <c r="E651" s="2">
        <v>45834</v>
      </c>
      <c r="F651" s="1">
        <v>302244</v>
      </c>
      <c r="G651" s="1">
        <v>1</v>
      </c>
      <c r="H651" s="1">
        <v>1</v>
      </c>
      <c r="I651" s="1">
        <v>0</v>
      </c>
      <c r="J651" s="1" t="str">
        <v>Delhi</v>
      </c>
      <c r="K651" s="1">
        <v>0</v>
      </c>
      <c r="L651" s="1">
        <f t="shared" si="30"/>
        <v>27984</v>
      </c>
      <c r="M651" s="1">
        <f t="shared" si="31"/>
        <v>27984</v>
      </c>
      <c r="N651" s="1">
        <f t="shared" si="32"/>
        <v>0</v>
      </c>
    </row>
    <row r="652" spans="1:14" x14ac:dyDescent="0.25">
      <c r="A652" s="1" t="str">
        <v>BioLegend</v>
      </c>
      <c r="B652" s="1">
        <v>53064</v>
      </c>
      <c r="C652" s="1" t="str">
        <v>EED116563</v>
      </c>
      <c r="D652" s="2">
        <v>45828</v>
      </c>
      <c r="E652" s="2">
        <v>45834</v>
      </c>
      <c r="F652" s="1">
        <v>302324</v>
      </c>
      <c r="G652" s="1">
        <v>3</v>
      </c>
      <c r="H652" s="1">
        <v>3</v>
      </c>
      <c r="I652" s="1">
        <v>0</v>
      </c>
      <c r="J652" s="1" t="str">
        <v>Hyderabad</v>
      </c>
      <c r="K652" s="1">
        <v>0</v>
      </c>
      <c r="L652" s="1">
        <f t="shared" si="30"/>
        <v>159192</v>
      </c>
      <c r="M652" s="1">
        <f t="shared" si="31"/>
        <v>159192</v>
      </c>
      <c r="N652" s="1">
        <f t="shared" si="32"/>
        <v>0</v>
      </c>
    </row>
    <row r="653" spans="1:14" x14ac:dyDescent="0.25">
      <c r="A653" s="1" t="str">
        <v>BioLegend</v>
      </c>
      <c r="B653" s="1">
        <v>5913.6</v>
      </c>
      <c r="C653" s="1" t="str">
        <v>EED116563</v>
      </c>
      <c r="D653" s="2">
        <v>45828</v>
      </c>
      <c r="E653" s="2">
        <v>45834</v>
      </c>
      <c r="F653" s="1">
        <v>303002</v>
      </c>
      <c r="G653" s="1">
        <v>1</v>
      </c>
      <c r="H653" s="1">
        <v>1</v>
      </c>
      <c r="I653" s="1">
        <v>0</v>
      </c>
      <c r="J653" s="1" t="str">
        <v>Hyderabad</v>
      </c>
      <c r="K653" s="1">
        <v>0</v>
      </c>
      <c r="L653" s="1">
        <f t="shared" si="30"/>
        <v>5913.6</v>
      </c>
      <c r="M653" s="1">
        <f t="shared" si="31"/>
        <v>5913.6</v>
      </c>
      <c r="N653" s="1">
        <f t="shared" si="32"/>
        <v>0</v>
      </c>
    </row>
    <row r="654" spans="1:14" x14ac:dyDescent="0.25">
      <c r="A654" s="1" t="str">
        <v>BioLegend</v>
      </c>
      <c r="B654" s="1">
        <v>4435.2</v>
      </c>
      <c r="C654" s="1" t="str">
        <v>EED116563</v>
      </c>
      <c r="D654" s="2">
        <v>45828</v>
      </c>
      <c r="E654" s="2">
        <v>45834</v>
      </c>
      <c r="F654" s="1">
        <v>304006</v>
      </c>
      <c r="G654" s="1">
        <v>1</v>
      </c>
      <c r="H654" s="1">
        <v>1</v>
      </c>
      <c r="I654" s="1">
        <v>0</v>
      </c>
      <c r="J654" s="1" t="str">
        <v>Mumbai</v>
      </c>
      <c r="K654" s="1">
        <v>0</v>
      </c>
      <c r="L654" s="1">
        <f t="shared" si="30"/>
        <v>4435.2</v>
      </c>
      <c r="M654" s="1">
        <f t="shared" si="31"/>
        <v>4435.2</v>
      </c>
      <c r="N654" s="1">
        <f t="shared" si="32"/>
        <v>0</v>
      </c>
    </row>
    <row r="655" spans="1:14" x14ac:dyDescent="0.25">
      <c r="A655" s="1" t="str">
        <v>BioLegend</v>
      </c>
      <c r="B655" s="1">
        <v>17740.8</v>
      </c>
      <c r="C655" s="1" t="str">
        <v>EED116563</v>
      </c>
      <c r="D655" s="2">
        <v>45828</v>
      </c>
      <c r="E655" s="2">
        <v>45834</v>
      </c>
      <c r="F655" s="1">
        <v>304128</v>
      </c>
      <c r="G655" s="1">
        <v>1</v>
      </c>
      <c r="H655" s="1">
        <v>1</v>
      </c>
      <c r="I655" s="1">
        <v>0</v>
      </c>
      <c r="J655" s="1" t="str">
        <v>Banglore</v>
      </c>
      <c r="K655" s="1">
        <v>0</v>
      </c>
      <c r="L655" s="1">
        <f t="shared" si="30"/>
        <v>17740.8</v>
      </c>
      <c r="M655" s="1">
        <f t="shared" si="31"/>
        <v>17740.8</v>
      </c>
      <c r="N655" s="1">
        <f t="shared" si="32"/>
        <v>0</v>
      </c>
    </row>
    <row r="656" spans="1:14" x14ac:dyDescent="0.25">
      <c r="A656" s="1" t="str">
        <v>BioLegend</v>
      </c>
      <c r="B656" s="1">
        <v>7233.6</v>
      </c>
      <c r="C656" s="1" t="str">
        <v>EED116563</v>
      </c>
      <c r="D656" s="2">
        <v>45828</v>
      </c>
      <c r="E656" s="2">
        <v>45834</v>
      </c>
      <c r="F656" s="1">
        <v>304150</v>
      </c>
      <c r="G656" s="1">
        <v>1</v>
      </c>
      <c r="H656" s="1">
        <v>1</v>
      </c>
      <c r="I656" s="1">
        <v>0</v>
      </c>
      <c r="J656" s="1" t="str">
        <v>Delhi</v>
      </c>
      <c r="K656" s="1">
        <v>0</v>
      </c>
      <c r="L656" s="1">
        <f t="shared" si="30"/>
        <v>7233.6</v>
      </c>
      <c r="M656" s="1">
        <f t="shared" si="31"/>
        <v>7233.6</v>
      </c>
      <c r="N656" s="1">
        <f t="shared" si="32"/>
        <v>0</v>
      </c>
    </row>
    <row r="657" spans="1:14" x14ac:dyDescent="0.25">
      <c r="A657" s="1" t="str">
        <v>BioLegend</v>
      </c>
      <c r="B657" s="1">
        <v>7867.2000000000007</v>
      </c>
      <c r="C657" s="1" t="str">
        <v>EED116563</v>
      </c>
      <c r="D657" s="2">
        <v>45828</v>
      </c>
      <c r="E657" s="2">
        <v>45834</v>
      </c>
      <c r="F657" s="1">
        <v>304210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7867.2000000000007</v>
      </c>
      <c r="M657" s="1">
        <f t="shared" si="31"/>
        <v>7867.2000000000007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6547.2000000000007</v>
      </c>
      <c r="C658" s="1" t="str">
        <v>EED116563</v>
      </c>
      <c r="D658" s="2">
        <v>45828</v>
      </c>
      <c r="E658" s="2">
        <v>45834</v>
      </c>
      <c r="F658" s="1">
        <v>304315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6547.2000000000007</v>
      </c>
      <c r="M658" s="1">
        <f t="shared" si="31"/>
        <v>6547.2000000000007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32841.599999999999</v>
      </c>
      <c r="C659" s="1" t="str">
        <v>EED116563</v>
      </c>
      <c r="D659" s="2">
        <v>45828</v>
      </c>
      <c r="E659" s="2">
        <v>45834</v>
      </c>
      <c r="F659" s="1">
        <v>307616</v>
      </c>
      <c r="G659" s="1">
        <v>2</v>
      </c>
      <c r="H659" s="1">
        <v>2</v>
      </c>
      <c r="I659" s="1">
        <v>0</v>
      </c>
      <c r="J659" s="1" t="str">
        <v>Hyderabad</v>
      </c>
      <c r="K659" s="1">
        <v>0</v>
      </c>
      <c r="L659" s="1">
        <f t="shared" si="30"/>
        <v>65683.199999999997</v>
      </c>
      <c r="M659" s="1">
        <f t="shared" si="31"/>
        <v>65683.199999999997</v>
      </c>
      <c r="N659" s="1">
        <f t="shared" si="32"/>
        <v>0</v>
      </c>
    </row>
    <row r="660" spans="1:14" x14ac:dyDescent="0.25">
      <c r="A660" s="1" t="str">
        <v>BioLegend</v>
      </c>
      <c r="B660" s="1">
        <v>3801.6000000000004</v>
      </c>
      <c r="C660" s="1" t="str">
        <v>EED116563</v>
      </c>
      <c r="D660" s="2">
        <v>45828</v>
      </c>
      <c r="E660" s="2">
        <v>45834</v>
      </c>
      <c r="F660" s="1" t="str">
        <v>310909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3801.6000000000004</v>
      </c>
      <c r="M660" s="1">
        <f t="shared" si="31"/>
        <v>3801.6000000000004</v>
      </c>
      <c r="N660" s="1">
        <f t="shared" si="32"/>
        <v>0</v>
      </c>
    </row>
    <row r="661" spans="1:14" x14ac:dyDescent="0.25">
      <c r="A661" s="1" t="str">
        <v>BioLegend</v>
      </c>
      <c r="B661" s="1">
        <v>25146</v>
      </c>
      <c r="C661" s="1" t="str">
        <v>EED116563</v>
      </c>
      <c r="D661" s="2">
        <v>45828</v>
      </c>
      <c r="E661" s="2">
        <v>45834</v>
      </c>
      <c r="F661" s="1">
        <v>310930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25146</v>
      </c>
      <c r="M661" s="1">
        <f t="shared" si="31"/>
        <v>25146</v>
      </c>
      <c r="N661" s="1">
        <f t="shared" si="32"/>
        <v>0</v>
      </c>
    </row>
    <row r="662" spans="1:14" x14ac:dyDescent="0.25">
      <c r="A662" s="1" t="str">
        <v>BioLegend</v>
      </c>
      <c r="B662" s="1">
        <v>26796</v>
      </c>
      <c r="C662" s="1" t="str">
        <v>EED116563</v>
      </c>
      <c r="D662" s="2">
        <v>45828</v>
      </c>
      <c r="E662" s="2">
        <v>45834</v>
      </c>
      <c r="F662" s="1">
        <v>311124</v>
      </c>
      <c r="G662" s="1">
        <v>1</v>
      </c>
      <c r="H662" s="1">
        <v>1</v>
      </c>
      <c r="I662" s="1">
        <v>0</v>
      </c>
      <c r="J662" s="1" t="str">
        <v>Banglore</v>
      </c>
      <c r="K662" s="1">
        <v>0</v>
      </c>
      <c r="L662" s="1">
        <f t="shared" si="30"/>
        <v>26796</v>
      </c>
      <c r="M662" s="1">
        <f t="shared" si="31"/>
        <v>26796</v>
      </c>
      <c r="N662" s="1">
        <f t="shared" si="32"/>
        <v>0</v>
      </c>
    </row>
    <row r="663" spans="1:14" x14ac:dyDescent="0.25">
      <c r="A663" s="1" t="str">
        <v>BioLegend</v>
      </c>
      <c r="B663" s="1">
        <v>19219.2</v>
      </c>
      <c r="C663" s="1" t="str">
        <v>EED116563</v>
      </c>
      <c r="D663" s="2">
        <v>45828</v>
      </c>
      <c r="E663" s="2">
        <v>45834</v>
      </c>
      <c r="F663" s="1">
        <v>314532</v>
      </c>
      <c r="G663" s="1">
        <v>1</v>
      </c>
      <c r="H663" s="1">
        <v>1</v>
      </c>
      <c r="I663" s="1">
        <v>0</v>
      </c>
      <c r="J663" s="1" t="str">
        <v>Lucknow</v>
      </c>
      <c r="K663" s="1">
        <v>0</v>
      </c>
      <c r="L663" s="1">
        <f t="shared" si="30"/>
        <v>19219.2</v>
      </c>
      <c r="M663" s="1">
        <f t="shared" si="31"/>
        <v>19219.2</v>
      </c>
      <c r="N663" s="1">
        <f t="shared" si="32"/>
        <v>0</v>
      </c>
    </row>
    <row r="664" spans="1:14" x14ac:dyDescent="0.25">
      <c r="A664" s="1" t="str">
        <v>BioLegend</v>
      </c>
      <c r="B664" s="1">
        <v>82896</v>
      </c>
      <c r="C664" s="1" t="str">
        <v>EED116563</v>
      </c>
      <c r="D664" s="2">
        <v>45828</v>
      </c>
      <c r="E664" s="2">
        <v>45834</v>
      </c>
      <c r="F664" s="1">
        <v>318310</v>
      </c>
      <c r="G664" s="1">
        <v>5</v>
      </c>
      <c r="H664" s="1">
        <v>5</v>
      </c>
      <c r="I664" s="1">
        <v>0</v>
      </c>
      <c r="J664" s="1" t="str">
        <v>Hyderabad</v>
      </c>
      <c r="K664" s="1">
        <v>0</v>
      </c>
      <c r="L664" s="1">
        <f t="shared" si="30"/>
        <v>414480</v>
      </c>
      <c r="M664" s="1">
        <f t="shared" si="31"/>
        <v>414480</v>
      </c>
      <c r="N664" s="1">
        <f t="shared" si="32"/>
        <v>0</v>
      </c>
    </row>
    <row r="665" spans="1:14" x14ac:dyDescent="0.25">
      <c r="A665" s="1" t="str">
        <v>BioLegend</v>
      </c>
      <c r="B665" s="1">
        <v>16420.8</v>
      </c>
      <c r="C665" s="1" t="str">
        <v>EED116563</v>
      </c>
      <c r="D665" s="2">
        <v>45828</v>
      </c>
      <c r="E665" s="2">
        <v>45834</v>
      </c>
      <c r="F665" s="1">
        <v>320812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16420.8</v>
      </c>
      <c r="M665" s="1">
        <f t="shared" si="31"/>
        <v>16420.8</v>
      </c>
      <c r="N665" s="1">
        <f t="shared" si="32"/>
        <v>0</v>
      </c>
    </row>
    <row r="666" spans="1:14" x14ac:dyDescent="0.25">
      <c r="A666" s="1" t="str">
        <v>BioLegend</v>
      </c>
      <c r="B666" s="1">
        <v>6600</v>
      </c>
      <c r="C666" s="1" t="str">
        <v>EED116563</v>
      </c>
      <c r="D666" s="2">
        <v>45828</v>
      </c>
      <c r="E666" s="2">
        <v>45834</v>
      </c>
      <c r="F666" s="1">
        <v>326811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6600</v>
      </c>
      <c r="M666" s="1">
        <f t="shared" si="31"/>
        <v>6600</v>
      </c>
      <c r="N666" s="1">
        <f t="shared" si="32"/>
        <v>0</v>
      </c>
    </row>
    <row r="667" spans="1:14" x14ac:dyDescent="0.25">
      <c r="A667" s="1" t="str">
        <v>BioLegend</v>
      </c>
      <c r="B667" s="1">
        <v>75609.600000000006</v>
      </c>
      <c r="C667" s="1" t="str">
        <v>EED116563</v>
      </c>
      <c r="D667" s="2">
        <v>45828</v>
      </c>
      <c r="E667" s="2">
        <v>45834</v>
      </c>
      <c r="F667" s="1">
        <v>328630</v>
      </c>
      <c r="G667" s="1">
        <v>4</v>
      </c>
      <c r="H667" s="1">
        <v>4</v>
      </c>
      <c r="I667" s="1">
        <v>0</v>
      </c>
      <c r="J667" s="1" t="str">
        <v>Pune</v>
      </c>
      <c r="K667" s="1">
        <v>0</v>
      </c>
      <c r="L667" s="1">
        <f t="shared" si="30"/>
        <v>302438.40000000002</v>
      </c>
      <c r="M667" s="1">
        <f t="shared" si="31"/>
        <v>302438.40000000002</v>
      </c>
      <c r="N667" s="1">
        <f t="shared" si="32"/>
        <v>0</v>
      </c>
    </row>
    <row r="668" spans="1:14" x14ac:dyDescent="0.25">
      <c r="A668" s="1" t="str">
        <v>BioLegend</v>
      </c>
      <c r="B668" s="1">
        <v>19800</v>
      </c>
      <c r="C668" s="1" t="str">
        <v>EED116563</v>
      </c>
      <c r="D668" s="2">
        <v>45828</v>
      </c>
      <c r="E668" s="2">
        <v>45834</v>
      </c>
      <c r="F668" s="1">
        <v>331416</v>
      </c>
      <c r="G668" s="1">
        <v>1</v>
      </c>
      <c r="H668" s="1">
        <v>1</v>
      </c>
      <c r="I668" s="1">
        <v>0</v>
      </c>
      <c r="J668" s="1" t="str">
        <v>Banglore</v>
      </c>
      <c r="K668" s="1">
        <v>0</v>
      </c>
      <c r="L668" s="1">
        <f t="shared" si="30"/>
        <v>19800</v>
      </c>
      <c r="M668" s="1">
        <f t="shared" si="31"/>
        <v>19800</v>
      </c>
      <c r="N668" s="1">
        <f t="shared" si="32"/>
        <v>0</v>
      </c>
    </row>
    <row r="669" spans="1:14" x14ac:dyDescent="0.25">
      <c r="A669" s="1" t="str">
        <v>BioLegend</v>
      </c>
      <c r="B669" s="1">
        <v>42451.199999999997</v>
      </c>
      <c r="C669" s="1" t="str">
        <v>EED116563</v>
      </c>
      <c r="D669" s="2">
        <v>45828</v>
      </c>
      <c r="E669" s="2">
        <v>45834</v>
      </c>
      <c r="F669" s="1">
        <v>333808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127353.59999999999</v>
      </c>
      <c r="M669" s="1">
        <f t="shared" si="31"/>
        <v>127353.59999999999</v>
      </c>
      <c r="N669" s="1">
        <f t="shared" si="32"/>
        <v>0</v>
      </c>
    </row>
    <row r="670" spans="1:14" x14ac:dyDescent="0.25">
      <c r="A670" s="1" t="str">
        <v>BioLegend</v>
      </c>
      <c r="B670" s="1">
        <v>58608</v>
      </c>
      <c r="C670" s="1" t="str">
        <v>EED116563</v>
      </c>
      <c r="D670" s="2">
        <v>45828</v>
      </c>
      <c r="E670" s="2">
        <v>45834</v>
      </c>
      <c r="F670" s="1">
        <v>337218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175824</v>
      </c>
      <c r="M670" s="1">
        <f t="shared" si="31"/>
        <v>175824</v>
      </c>
      <c r="N670" s="1">
        <f t="shared" si="32"/>
        <v>0</v>
      </c>
    </row>
    <row r="671" spans="1:14" x14ac:dyDescent="0.25">
      <c r="A671" s="1" t="str">
        <v>BioLegend</v>
      </c>
      <c r="B671" s="1">
        <v>51480</v>
      </c>
      <c r="C671" s="1" t="str">
        <v>EED116563</v>
      </c>
      <c r="D671" s="2">
        <v>45828</v>
      </c>
      <c r="E671" s="2">
        <v>45834</v>
      </c>
      <c r="F671" s="1">
        <v>344706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154440</v>
      </c>
      <c r="M671" s="1">
        <f t="shared" si="31"/>
        <v>154440</v>
      </c>
      <c r="N671" s="1">
        <f t="shared" si="32"/>
        <v>0</v>
      </c>
    </row>
    <row r="672" spans="1:14" x14ac:dyDescent="0.25">
      <c r="A672" s="1" t="str">
        <v>BioLegend</v>
      </c>
      <c r="B672" s="1">
        <v>7708.7999999999993</v>
      </c>
      <c r="C672" s="1" t="str">
        <v>EED116563</v>
      </c>
      <c r="D672" s="2">
        <v>45828</v>
      </c>
      <c r="E672" s="2">
        <v>45834</v>
      </c>
      <c r="F672" s="1">
        <v>348605</v>
      </c>
      <c r="G672" s="1">
        <v>1</v>
      </c>
      <c r="H672" s="1">
        <v>1</v>
      </c>
      <c r="I672" s="1">
        <v>0</v>
      </c>
      <c r="J672" s="1" t="str">
        <v>Pune</v>
      </c>
      <c r="K672" s="1">
        <v>0</v>
      </c>
      <c r="L672" s="1">
        <f t="shared" si="30"/>
        <v>7708.7999999999993</v>
      </c>
      <c r="M672" s="1">
        <f t="shared" si="31"/>
        <v>7708.7999999999993</v>
      </c>
      <c r="N672" s="1">
        <f t="shared" si="32"/>
        <v>0</v>
      </c>
    </row>
    <row r="673" spans="1:14" x14ac:dyDescent="0.25">
      <c r="A673" s="1" t="str">
        <v>BioLegend</v>
      </c>
      <c r="B673" s="1">
        <v>18321.599999999999</v>
      </c>
      <c r="C673" s="1" t="str">
        <v>EED116563</v>
      </c>
      <c r="D673" s="2">
        <v>45828</v>
      </c>
      <c r="E673" s="2">
        <v>45834</v>
      </c>
      <c r="F673" s="1">
        <v>350504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18321.599999999999</v>
      </c>
      <c r="M673" s="1">
        <f t="shared" si="31"/>
        <v>18321.599999999999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29436</v>
      </c>
      <c r="C674" s="1" t="str">
        <v>EED116563</v>
      </c>
      <c r="D674" s="2">
        <v>45828</v>
      </c>
      <c r="E674" s="2">
        <v>45834</v>
      </c>
      <c r="F674" s="1">
        <v>353228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29436</v>
      </c>
      <c r="M674" s="1">
        <f t="shared" si="31"/>
        <v>29436</v>
      </c>
      <c r="N674" s="1">
        <f t="shared" si="32"/>
        <v>0</v>
      </c>
    </row>
    <row r="675" spans="1:14" x14ac:dyDescent="0.25">
      <c r="A675" s="1" t="str">
        <v>BioLegend</v>
      </c>
      <c r="B675" s="1">
        <v>20169.599999999999</v>
      </c>
      <c r="C675" s="1" t="str">
        <v>EED116563</v>
      </c>
      <c r="D675" s="2">
        <v>45828</v>
      </c>
      <c r="E675" s="2">
        <v>45834</v>
      </c>
      <c r="F675" s="1">
        <v>353236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20169.599999999999</v>
      </c>
      <c r="M675" s="1">
        <f t="shared" si="31"/>
        <v>20169.599999999999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86130</v>
      </c>
      <c r="C676" s="1" t="str">
        <v>EED116563</v>
      </c>
      <c r="D676" s="2">
        <v>45828</v>
      </c>
      <c r="E676" s="2">
        <v>45834</v>
      </c>
      <c r="F676" s="1">
        <v>360732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258390</v>
      </c>
      <c r="M676" s="1">
        <f t="shared" si="31"/>
        <v>258390</v>
      </c>
      <c r="N676" s="1">
        <f t="shared" si="32"/>
        <v>0</v>
      </c>
    </row>
    <row r="677" spans="1:14" x14ac:dyDescent="0.25">
      <c r="A677" s="1" t="str">
        <v>BioLegend</v>
      </c>
      <c r="B677" s="1">
        <v>40867.199999999997</v>
      </c>
      <c r="C677" s="1" t="str">
        <v>EED116563</v>
      </c>
      <c r="D677" s="2">
        <v>45828</v>
      </c>
      <c r="E677" s="2">
        <v>45834</v>
      </c>
      <c r="F677" s="1">
        <v>362526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122601.59999999999</v>
      </c>
      <c r="M677" s="1">
        <f t="shared" si="31"/>
        <v>122601.59999999999</v>
      </c>
      <c r="N677" s="1">
        <f t="shared" si="32"/>
        <v>0</v>
      </c>
    </row>
    <row r="678" spans="1:14" x14ac:dyDescent="0.25">
      <c r="A678" s="1" t="str">
        <v>BioLegend</v>
      </c>
      <c r="B678" s="1">
        <v>25476</v>
      </c>
      <c r="C678" s="1" t="str">
        <v>EED116563</v>
      </c>
      <c r="D678" s="2">
        <v>45828</v>
      </c>
      <c r="E678" s="2">
        <v>45834</v>
      </c>
      <c r="F678" s="1">
        <v>362533</v>
      </c>
      <c r="G678" s="1">
        <v>2</v>
      </c>
      <c r="H678" s="1">
        <v>2</v>
      </c>
      <c r="I678" s="1">
        <v>0</v>
      </c>
      <c r="J678" s="1" t="str">
        <v>Delhi</v>
      </c>
      <c r="K678" s="1">
        <v>0</v>
      </c>
      <c r="L678" s="1">
        <f t="shared" si="30"/>
        <v>50952</v>
      </c>
      <c r="M678" s="1">
        <f t="shared" si="31"/>
        <v>50952</v>
      </c>
      <c r="N678" s="1">
        <f t="shared" si="32"/>
        <v>0</v>
      </c>
    </row>
    <row r="679" spans="1:14" x14ac:dyDescent="0.25">
      <c r="A679" s="1" t="str">
        <v>BioLegend</v>
      </c>
      <c r="B679" s="1">
        <v>39072</v>
      </c>
      <c r="C679" s="1" t="str">
        <v>EED116563</v>
      </c>
      <c r="D679" s="2">
        <v>45828</v>
      </c>
      <c r="E679" s="2">
        <v>45834</v>
      </c>
      <c r="F679" s="1">
        <v>367414</v>
      </c>
      <c r="G679" s="1">
        <v>2</v>
      </c>
      <c r="H679" s="1">
        <v>2</v>
      </c>
      <c r="I679" s="1">
        <v>0</v>
      </c>
      <c r="J679" s="1" t="str">
        <v>Hyderabad</v>
      </c>
      <c r="K679" s="1">
        <v>0</v>
      </c>
      <c r="L679" s="1">
        <f t="shared" si="30"/>
        <v>78144</v>
      </c>
      <c r="M679" s="1">
        <f t="shared" si="31"/>
        <v>78144</v>
      </c>
      <c r="N679" s="1">
        <f t="shared" si="32"/>
        <v>0</v>
      </c>
    </row>
    <row r="680" spans="1:14" x14ac:dyDescent="0.25">
      <c r="A680" s="1" t="str">
        <v>BioLegend</v>
      </c>
      <c r="B680" s="1">
        <v>6600</v>
      </c>
      <c r="C680" s="1" t="str">
        <v>EED116563</v>
      </c>
      <c r="D680" s="2">
        <v>45828</v>
      </c>
      <c r="E680" s="2">
        <v>45834</v>
      </c>
      <c r="F680" s="1">
        <v>372203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6600</v>
      </c>
      <c r="M680" s="1">
        <f t="shared" si="31"/>
        <v>6600</v>
      </c>
      <c r="N680" s="1">
        <f t="shared" si="32"/>
        <v>0</v>
      </c>
    </row>
    <row r="681" spans="1:14" x14ac:dyDescent="0.25">
      <c r="A681" s="1" t="str">
        <v>BioLegend</v>
      </c>
      <c r="B681" s="1">
        <v>9926.4</v>
      </c>
      <c r="C681" s="1" t="str">
        <v>EED116563</v>
      </c>
      <c r="D681" s="2">
        <v>45828</v>
      </c>
      <c r="E681" s="2">
        <v>45834</v>
      </c>
      <c r="F681" s="1">
        <v>394706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9926.4</v>
      </c>
      <c r="M681" s="1">
        <f t="shared" si="31"/>
        <v>9926.4</v>
      </c>
      <c r="N681" s="1">
        <f t="shared" si="32"/>
        <v>0</v>
      </c>
    </row>
    <row r="682" spans="1:14" x14ac:dyDescent="0.25">
      <c r="A682" s="1" t="str">
        <v>BioLegend</v>
      </c>
      <c r="B682" s="1">
        <v>28314</v>
      </c>
      <c r="C682" s="1" t="str">
        <v>EED116563</v>
      </c>
      <c r="D682" s="2">
        <v>45828</v>
      </c>
      <c r="E682" s="2">
        <v>45834</v>
      </c>
      <c r="F682" s="1">
        <v>396414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28314</v>
      </c>
      <c r="M682" s="1">
        <f t="shared" si="31"/>
        <v>28314</v>
      </c>
      <c r="N682" s="1">
        <f t="shared" si="32"/>
        <v>0</v>
      </c>
    </row>
    <row r="683" spans="1:14" x14ac:dyDescent="0.25">
      <c r="A683" s="1" t="str">
        <v>BioLegend</v>
      </c>
      <c r="B683" s="1">
        <v>16896</v>
      </c>
      <c r="C683" s="1" t="str">
        <v>EED116563</v>
      </c>
      <c r="D683" s="2">
        <v>45828</v>
      </c>
      <c r="E683" s="2">
        <v>45834</v>
      </c>
      <c r="F683" s="1">
        <v>396416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16896</v>
      </c>
      <c r="M683" s="1">
        <f t="shared" si="31"/>
        <v>16896</v>
      </c>
      <c r="N683" s="1">
        <f t="shared" si="32"/>
        <v>0</v>
      </c>
    </row>
    <row r="684" spans="1:14" x14ac:dyDescent="0.25">
      <c r="A684" s="1" t="str">
        <v>BioLegend</v>
      </c>
      <c r="B684" s="1">
        <v>14586</v>
      </c>
      <c r="C684" s="1" t="str">
        <v>EED116563</v>
      </c>
      <c r="D684" s="2">
        <v>45828</v>
      </c>
      <c r="E684" s="2">
        <v>45834</v>
      </c>
      <c r="F684" s="1">
        <v>396435</v>
      </c>
      <c r="G684" s="1">
        <v>1</v>
      </c>
      <c r="H684" s="1">
        <v>1</v>
      </c>
      <c r="I684" s="1">
        <v>0</v>
      </c>
      <c r="J684" s="1" t="str">
        <v>Kerala</v>
      </c>
      <c r="K684" s="1">
        <v>0</v>
      </c>
      <c r="L684" s="1">
        <f t="shared" si="30"/>
        <v>14586</v>
      </c>
      <c r="M684" s="1">
        <f t="shared" si="31"/>
        <v>14586</v>
      </c>
      <c r="N684" s="1">
        <f t="shared" si="32"/>
        <v>0</v>
      </c>
    </row>
    <row r="685" spans="1:14" x14ac:dyDescent="0.25">
      <c r="A685" s="1" t="str">
        <v>BioLegend</v>
      </c>
      <c r="B685" s="1">
        <v>58608</v>
      </c>
      <c r="C685" s="1" t="str">
        <v>EED116563</v>
      </c>
      <c r="D685" s="2">
        <v>45828</v>
      </c>
      <c r="E685" s="2">
        <v>45834</v>
      </c>
      <c r="F685" s="1">
        <v>396910</v>
      </c>
      <c r="G685" s="1">
        <v>3</v>
      </c>
      <c r="H685" s="1">
        <v>3</v>
      </c>
      <c r="I685" s="1">
        <v>0</v>
      </c>
      <c r="J685" s="1" t="str">
        <v>Hyderabad</v>
      </c>
      <c r="K685" s="1">
        <v>0</v>
      </c>
      <c r="L685" s="1">
        <f t="shared" si="30"/>
        <v>175824</v>
      </c>
      <c r="M685" s="1">
        <f t="shared" si="31"/>
        <v>175824</v>
      </c>
      <c r="N685" s="1">
        <f t="shared" si="32"/>
        <v>0</v>
      </c>
    </row>
    <row r="686" spans="1:14" x14ac:dyDescent="0.25">
      <c r="A686" s="1" t="str">
        <v>BioLegend</v>
      </c>
      <c r="B686" s="1">
        <v>15364.8</v>
      </c>
      <c r="C686" s="1" t="str">
        <v>EED116563</v>
      </c>
      <c r="D686" s="2">
        <v>45828</v>
      </c>
      <c r="E686" s="2">
        <v>45834</v>
      </c>
      <c r="F686" s="1">
        <v>399206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15364.8</v>
      </c>
      <c r="M686" s="1">
        <f t="shared" si="31"/>
        <v>15364.8</v>
      </c>
      <c r="N686" s="1">
        <f t="shared" si="32"/>
        <v>0</v>
      </c>
    </row>
    <row r="687" spans="1:14" x14ac:dyDescent="0.25">
      <c r="A687" s="1" t="str">
        <v>BioLegend</v>
      </c>
      <c r="B687" s="1">
        <v>39072</v>
      </c>
      <c r="C687" s="1" t="str">
        <v>EED116563</v>
      </c>
      <c r="D687" s="2">
        <v>45828</v>
      </c>
      <c r="E687" s="2">
        <v>45834</v>
      </c>
      <c r="F687" s="1">
        <v>399214</v>
      </c>
      <c r="G687" s="1">
        <v>2</v>
      </c>
      <c r="H687" s="1">
        <v>2</v>
      </c>
      <c r="I687" s="1">
        <v>0</v>
      </c>
      <c r="J687" s="1" t="str">
        <v>Mumbai</v>
      </c>
      <c r="K687" s="1">
        <v>0</v>
      </c>
      <c r="L687" s="1">
        <f t="shared" si="30"/>
        <v>78144</v>
      </c>
      <c r="M687" s="1">
        <f t="shared" si="31"/>
        <v>78144</v>
      </c>
      <c r="N687" s="1">
        <f t="shared" si="32"/>
        <v>0</v>
      </c>
    </row>
    <row r="688" spans="1:14" x14ac:dyDescent="0.25">
      <c r="A688" s="1" t="str">
        <v>BioLegend</v>
      </c>
      <c r="B688" s="1">
        <v>4382.3999999999996</v>
      </c>
      <c r="C688" s="1" t="str">
        <v>EED116563</v>
      </c>
      <c r="D688" s="2">
        <v>45828</v>
      </c>
      <c r="E688" s="2">
        <v>45834</v>
      </c>
      <c r="F688" s="1">
        <v>400143</v>
      </c>
      <c r="G688" s="1">
        <v>1</v>
      </c>
      <c r="H688" s="1">
        <v>1</v>
      </c>
      <c r="I688" s="1">
        <v>0</v>
      </c>
      <c r="J688" s="1" t="str">
        <v>Bhuvneshwar</v>
      </c>
      <c r="K688" s="1">
        <v>0</v>
      </c>
      <c r="L688" s="1">
        <f t="shared" si="30"/>
        <v>4382.3999999999996</v>
      </c>
      <c r="M688" s="1">
        <f t="shared" si="31"/>
        <v>4382.3999999999996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3</v>
      </c>
      <c r="H689" s="1">
        <v>3</v>
      </c>
      <c r="I689" s="1">
        <v>0</v>
      </c>
      <c r="J689" s="1" t="str">
        <v>Banglore</v>
      </c>
      <c r="K689" s="1">
        <v>0</v>
      </c>
      <c r="L689" s="1">
        <f t="shared" si="30"/>
        <v>18849.600000000002</v>
      </c>
      <c r="M689" s="1">
        <f t="shared" si="31"/>
        <v>18849.600000000002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6283.2000000000007</v>
      </c>
      <c r="M690" s="1">
        <f t="shared" si="31"/>
        <v>6283.2000000000007</v>
      </c>
      <c r="N690" s="1">
        <f t="shared" si="32"/>
        <v>0</v>
      </c>
    </row>
    <row r="691" spans="1:14" x14ac:dyDescent="0.25">
      <c r="A691" s="1" t="str">
        <v>BioLegend</v>
      </c>
      <c r="B691" s="1">
        <v>12738</v>
      </c>
      <c r="C691" s="1" t="str">
        <v>EED116563</v>
      </c>
      <c r="D691" s="2">
        <v>45828</v>
      </c>
      <c r="E691" s="2">
        <v>45834</v>
      </c>
      <c r="F691" s="1">
        <v>405226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12738</v>
      </c>
      <c r="M691" s="1">
        <f t="shared" si="31"/>
        <v>12738</v>
      </c>
      <c r="N691" s="1">
        <f t="shared" si="32"/>
        <v>0</v>
      </c>
    </row>
    <row r="692" spans="1:14" x14ac:dyDescent="0.25">
      <c r="A692" s="1" t="str">
        <v>BioLegend</v>
      </c>
      <c r="B692" s="1">
        <v>20169.599999999999</v>
      </c>
      <c r="C692" s="1" t="str">
        <v>EED116563</v>
      </c>
      <c r="D692" s="2">
        <v>45828</v>
      </c>
      <c r="E692" s="2">
        <v>45834</v>
      </c>
      <c r="F692" s="1">
        <v>410710</v>
      </c>
      <c r="G692" s="1">
        <v>1</v>
      </c>
      <c r="H692" s="1">
        <v>1</v>
      </c>
      <c r="I692" s="1">
        <v>0</v>
      </c>
      <c r="J692" s="1" t="str">
        <v>Banglore</v>
      </c>
      <c r="K692" s="1">
        <v>0</v>
      </c>
      <c r="L692" s="1">
        <f t="shared" si="30"/>
        <v>20169.599999999999</v>
      </c>
      <c r="M692" s="1">
        <f t="shared" si="31"/>
        <v>20169.599999999999</v>
      </c>
      <c r="N692" s="1">
        <f t="shared" si="32"/>
        <v>0</v>
      </c>
    </row>
    <row r="693" spans="1:14" x14ac:dyDescent="0.25">
      <c r="A693" s="1" t="str">
        <v>BioLegend</v>
      </c>
      <c r="B693" s="1">
        <v>4699.2</v>
      </c>
      <c r="C693" s="1" t="str">
        <v>EED116563</v>
      </c>
      <c r="D693" s="2">
        <v>45828</v>
      </c>
      <c r="E693" s="2">
        <v>45834</v>
      </c>
      <c r="F693" s="1">
        <v>420201</v>
      </c>
      <c r="G693" s="1">
        <v>1</v>
      </c>
      <c r="H693" s="1">
        <v>1</v>
      </c>
      <c r="I693" s="1">
        <v>0</v>
      </c>
      <c r="J693" s="1" t="str">
        <v>Gujrat</v>
      </c>
      <c r="K693" s="1">
        <v>0</v>
      </c>
      <c r="L693" s="1">
        <f t="shared" si="30"/>
        <v>4699.2</v>
      </c>
      <c r="M693" s="1">
        <f t="shared" si="31"/>
        <v>4699.2</v>
      </c>
      <c r="N693" s="1">
        <f t="shared" si="32"/>
        <v>0</v>
      </c>
    </row>
    <row r="694" spans="1:14" x14ac:dyDescent="0.25">
      <c r="A694" s="1" t="str">
        <v>BioLegend</v>
      </c>
      <c r="B694" s="1">
        <v>5376.8</v>
      </c>
      <c r="C694" s="1" t="str">
        <v>EED116563</v>
      </c>
      <c r="D694" s="2">
        <v>45828</v>
      </c>
      <c r="E694" s="2">
        <v>45834</v>
      </c>
      <c r="F694" s="1">
        <v>421002</v>
      </c>
      <c r="G694" s="1">
        <v>2</v>
      </c>
      <c r="H694" s="1">
        <v>2</v>
      </c>
      <c r="I694" s="1">
        <v>0</v>
      </c>
      <c r="J694" s="1" t="str">
        <v>Hyderabad</v>
      </c>
      <c r="K694" s="1">
        <v>0</v>
      </c>
      <c r="L694" s="1">
        <f t="shared" si="30"/>
        <v>10753.6</v>
      </c>
      <c r="M694" s="1">
        <f t="shared" si="31"/>
        <v>10753.6</v>
      </c>
      <c r="N694" s="1">
        <f t="shared" si="32"/>
        <v>0</v>
      </c>
    </row>
    <row r="695" spans="1:14" x14ac:dyDescent="0.25">
      <c r="A695" s="1" t="str">
        <v>BioLegend</v>
      </c>
      <c r="B695" s="1">
        <v>2851.2</v>
      </c>
      <c r="C695" s="1" t="str">
        <v>EED116563</v>
      </c>
      <c r="D695" s="2">
        <v>45828</v>
      </c>
      <c r="E695" s="2">
        <v>45834</v>
      </c>
      <c r="F695" s="1">
        <v>421301</v>
      </c>
      <c r="G695" s="1">
        <v>1</v>
      </c>
      <c r="H695" s="1">
        <v>1</v>
      </c>
      <c r="I695" s="1">
        <v>0</v>
      </c>
      <c r="J695" s="1" t="str">
        <v>Delhi</v>
      </c>
      <c r="K695" s="1">
        <v>0</v>
      </c>
      <c r="L695" s="1">
        <f t="shared" si="30"/>
        <v>2851.2</v>
      </c>
      <c r="M695" s="1">
        <f t="shared" si="31"/>
        <v>2851.2</v>
      </c>
      <c r="N695" s="1">
        <f t="shared" si="32"/>
        <v>0</v>
      </c>
    </row>
    <row r="696" spans="1:14" x14ac:dyDescent="0.25">
      <c r="A696" s="1" t="str">
        <v>BioLegend</v>
      </c>
      <c r="B696" s="1">
        <v>7444.7999999999993</v>
      </c>
      <c r="C696" s="1" t="str">
        <v>EED116563</v>
      </c>
      <c r="D696" s="2">
        <v>45828</v>
      </c>
      <c r="E696" s="2">
        <v>45834</v>
      </c>
      <c r="F696" s="1">
        <v>421601</v>
      </c>
      <c r="G696" s="1">
        <v>1</v>
      </c>
      <c r="H696" s="1">
        <v>1</v>
      </c>
      <c r="I696" s="1">
        <v>0</v>
      </c>
      <c r="J696" s="1" t="str">
        <v>Hyderabad</v>
      </c>
      <c r="K696" s="1">
        <v>0</v>
      </c>
      <c r="L696" s="1">
        <f t="shared" si="30"/>
        <v>7444.7999999999993</v>
      </c>
      <c r="M696" s="1">
        <f t="shared" si="31"/>
        <v>7444.7999999999993</v>
      </c>
      <c r="N696" s="1">
        <f t="shared" si="32"/>
        <v>0</v>
      </c>
    </row>
    <row r="697" spans="1:14" x14ac:dyDescent="0.25">
      <c r="A697" s="1" t="str">
        <v>BioLegend</v>
      </c>
      <c r="B697" s="1">
        <v>14106.400000000001</v>
      </c>
      <c r="C697" s="1" t="str">
        <v>EED116563</v>
      </c>
      <c r="D697" s="2">
        <v>45828</v>
      </c>
      <c r="E697" s="2">
        <v>45834</v>
      </c>
      <c r="F697" s="1">
        <v>422302</v>
      </c>
      <c r="G697" s="1">
        <v>4</v>
      </c>
      <c r="H697" s="1">
        <v>4</v>
      </c>
      <c r="I697" s="1">
        <v>0</v>
      </c>
      <c r="J697" s="1" t="str">
        <v>Gujrat</v>
      </c>
      <c r="K697" s="1">
        <v>0</v>
      </c>
      <c r="L697" s="1">
        <f t="shared" si="30"/>
        <v>56425.600000000006</v>
      </c>
      <c r="M697" s="1">
        <f t="shared" si="31"/>
        <v>56425.600000000006</v>
      </c>
      <c r="N697" s="1">
        <f t="shared" si="32"/>
        <v>0</v>
      </c>
    </row>
    <row r="698" spans="1:14" x14ac:dyDescent="0.25">
      <c r="A698" s="1" t="str">
        <v>BioLegend</v>
      </c>
      <c r="B698" s="1">
        <v>5482.4</v>
      </c>
      <c r="C698" s="1" t="str">
        <v>EED116563</v>
      </c>
      <c r="D698" s="2">
        <v>45828</v>
      </c>
      <c r="E698" s="2">
        <v>45834</v>
      </c>
      <c r="F698" s="1">
        <v>423101</v>
      </c>
      <c r="G698" s="1">
        <v>1</v>
      </c>
      <c r="H698" s="1">
        <v>1</v>
      </c>
      <c r="I698" s="1">
        <v>0</v>
      </c>
      <c r="J698" s="1" t="str">
        <v>Banglore</v>
      </c>
      <c r="K698" s="1">
        <v>0</v>
      </c>
      <c r="L698" s="1">
        <f t="shared" si="30"/>
        <v>5482.4</v>
      </c>
      <c r="M698" s="1">
        <f t="shared" si="31"/>
        <v>5482.4</v>
      </c>
      <c r="N698" s="1">
        <f t="shared" si="32"/>
        <v>0</v>
      </c>
    </row>
    <row r="699" spans="1:14" x14ac:dyDescent="0.25">
      <c r="A699" s="1" t="str">
        <v>BioLegend</v>
      </c>
      <c r="B699" s="1">
        <v>4382.3999999999996</v>
      </c>
      <c r="C699" s="1" t="str">
        <v>EED116563</v>
      </c>
      <c r="D699" s="2">
        <v>45828</v>
      </c>
      <c r="E699" s="2">
        <v>45834</v>
      </c>
      <c r="F699" s="1">
        <v>423113</v>
      </c>
      <c r="G699" s="1">
        <v>1</v>
      </c>
      <c r="H699" s="1">
        <v>1</v>
      </c>
      <c r="I699" s="1">
        <v>0</v>
      </c>
      <c r="J699" s="1" t="str">
        <v>Lucknow</v>
      </c>
      <c r="K699" s="1">
        <v>0</v>
      </c>
      <c r="L699" s="1">
        <f t="shared" si="30"/>
        <v>4382.3999999999996</v>
      </c>
      <c r="M699" s="1">
        <f t="shared" si="31"/>
        <v>4382.3999999999996</v>
      </c>
      <c r="N699" s="1">
        <f t="shared" si="32"/>
        <v>0</v>
      </c>
    </row>
    <row r="700" spans="1:14" x14ac:dyDescent="0.25">
      <c r="A700" s="1" t="str">
        <v>BioLegend</v>
      </c>
      <c r="B700" s="1">
        <v>4699.2</v>
      </c>
      <c r="C700" s="1" t="str">
        <v>EED116563</v>
      </c>
      <c r="D700" s="2">
        <v>45828</v>
      </c>
      <c r="E700" s="2">
        <v>45834</v>
      </c>
      <c r="F700" s="1">
        <v>423115</v>
      </c>
      <c r="G700" s="1">
        <v>1</v>
      </c>
      <c r="H700" s="1">
        <v>1</v>
      </c>
      <c r="I700" s="1">
        <v>0</v>
      </c>
      <c r="J700" s="1" t="str">
        <v>Bhuvneshwar</v>
      </c>
      <c r="K700" s="1">
        <v>0</v>
      </c>
      <c r="L700" s="1">
        <f t="shared" si="30"/>
        <v>4699.2</v>
      </c>
      <c r="M700" s="1">
        <f t="shared" si="31"/>
        <v>4699.2</v>
      </c>
      <c r="N700" s="1">
        <f t="shared" si="32"/>
        <v>0</v>
      </c>
    </row>
    <row r="701" spans="1:14" x14ac:dyDescent="0.25">
      <c r="A701" s="1" t="str">
        <v>BioLegend</v>
      </c>
      <c r="B701" s="1">
        <v>17740.8</v>
      </c>
      <c r="C701" s="1" t="str">
        <v>EED116563</v>
      </c>
      <c r="D701" s="2">
        <v>45828</v>
      </c>
      <c r="E701" s="2">
        <v>45834</v>
      </c>
      <c r="F701" s="1">
        <v>423303</v>
      </c>
      <c r="G701" s="1">
        <v>3</v>
      </c>
      <c r="H701" s="1">
        <v>0</v>
      </c>
      <c r="I701" s="1">
        <v>3</v>
      </c>
      <c r="J701" s="1" t="str">
        <v>STOCK</v>
      </c>
      <c r="K701" s="1" t="str">
        <v>Stock</v>
      </c>
      <c r="L701" s="1">
        <f t="shared" si="30"/>
        <v>53222.399999999994</v>
      </c>
      <c r="M701" s="1">
        <f t="shared" si="31"/>
        <v>0</v>
      </c>
      <c r="N701" s="1">
        <f t="shared" si="32"/>
        <v>53222.399999999994</v>
      </c>
    </row>
    <row r="702" spans="1:14" x14ac:dyDescent="0.25">
      <c r="A702" s="1" t="str">
        <v>BioLegend</v>
      </c>
      <c r="B702" s="1">
        <v>6666</v>
      </c>
      <c r="C702" s="1" t="str">
        <v>EED116563</v>
      </c>
      <c r="D702" s="2">
        <v>45828</v>
      </c>
      <c r="E702" s="2">
        <v>45834</v>
      </c>
      <c r="F702" s="1">
        <v>423801</v>
      </c>
      <c r="G702" s="1">
        <v>1</v>
      </c>
      <c r="H702" s="1">
        <v>1</v>
      </c>
      <c r="I702" s="1">
        <v>0</v>
      </c>
      <c r="J702" s="1" t="str">
        <v>Telangana</v>
      </c>
      <c r="K702" s="1">
        <v>0</v>
      </c>
      <c r="L702" s="1">
        <f t="shared" si="30"/>
        <v>6666</v>
      </c>
      <c r="M702" s="1">
        <f t="shared" si="31"/>
        <v>6666</v>
      </c>
      <c r="N702" s="1">
        <f t="shared" si="32"/>
        <v>0</v>
      </c>
    </row>
    <row r="703" spans="1:14" x14ac:dyDescent="0.25">
      <c r="A703" s="1" t="str">
        <v>BioLegend</v>
      </c>
      <c r="B703" s="1">
        <v>14572.8</v>
      </c>
      <c r="C703" s="1" t="str">
        <v>EED116563</v>
      </c>
      <c r="D703" s="2">
        <v>45828</v>
      </c>
      <c r="E703" s="2">
        <v>45834</v>
      </c>
      <c r="F703" s="1">
        <v>426803</v>
      </c>
      <c r="G703" s="1">
        <v>1</v>
      </c>
      <c r="H703" s="1">
        <v>1</v>
      </c>
      <c r="I703" s="1">
        <v>0</v>
      </c>
      <c r="J703" s="1" t="str">
        <v>Kerala</v>
      </c>
      <c r="K703" s="1">
        <v>0</v>
      </c>
      <c r="L703" s="1">
        <f t="shared" si="30"/>
        <v>14572.8</v>
      </c>
      <c r="M703" s="1">
        <f t="shared" si="31"/>
        <v>14572.8</v>
      </c>
      <c r="N703" s="1">
        <f t="shared" si="32"/>
        <v>0</v>
      </c>
    </row>
    <row r="704" spans="1:14" x14ac:dyDescent="0.25">
      <c r="A704" s="1" t="str">
        <v>BioLegend</v>
      </c>
      <c r="B704" s="1">
        <v>32208</v>
      </c>
      <c r="C704" s="1" t="str">
        <v>EED116563</v>
      </c>
      <c r="D704" s="2">
        <v>45828</v>
      </c>
      <c r="E704" s="2">
        <v>45834</v>
      </c>
      <c r="F704" s="1">
        <v>430104</v>
      </c>
      <c r="G704" s="1">
        <v>2</v>
      </c>
      <c r="H704" s="1">
        <v>2</v>
      </c>
      <c r="I704" s="1">
        <v>0</v>
      </c>
      <c r="J704" s="1" t="str">
        <v>Mumbai</v>
      </c>
      <c r="K704" s="1">
        <v>0</v>
      </c>
      <c r="L704" s="1">
        <f t="shared" si="30"/>
        <v>64416</v>
      </c>
      <c r="M704" s="1">
        <f t="shared" si="31"/>
        <v>64416</v>
      </c>
      <c r="N704" s="1">
        <f t="shared" si="32"/>
        <v>0</v>
      </c>
    </row>
    <row r="705" spans="1:14" x14ac:dyDescent="0.25">
      <c r="A705" s="1" t="str">
        <v>BioLegend</v>
      </c>
      <c r="B705" s="1">
        <v>25608</v>
      </c>
      <c r="C705" s="1" t="str">
        <v>EED116563</v>
      </c>
      <c r="D705" s="2">
        <v>45828</v>
      </c>
      <c r="E705" s="2">
        <v>45834</v>
      </c>
      <c r="F705" s="1">
        <v>439707</v>
      </c>
      <c r="G705" s="1">
        <v>1</v>
      </c>
      <c r="H705" s="1">
        <v>1</v>
      </c>
      <c r="I705" s="1">
        <v>0</v>
      </c>
      <c r="J705" s="1" t="str">
        <v>Lucknow</v>
      </c>
      <c r="K705" s="1">
        <v>0</v>
      </c>
      <c r="L705" s="1">
        <f t="shared" si="30"/>
        <v>25608</v>
      </c>
      <c r="M705" s="1">
        <f t="shared" si="31"/>
        <v>25608</v>
      </c>
      <c r="N705" s="1">
        <f t="shared" si="32"/>
        <v>0</v>
      </c>
    </row>
    <row r="706" spans="1:14" x14ac:dyDescent="0.25">
      <c r="A706" s="1" t="str">
        <v>BioLegend</v>
      </c>
      <c r="B706" s="1">
        <v>17054.400000000001</v>
      </c>
      <c r="C706" s="1" t="str">
        <v>EED116563</v>
      </c>
      <c r="D706" s="2">
        <v>45828</v>
      </c>
      <c r="E706" s="2">
        <v>45834</v>
      </c>
      <c r="F706" s="1">
        <v>502528</v>
      </c>
      <c r="G706" s="1">
        <v>1</v>
      </c>
      <c r="H706" s="1">
        <v>1</v>
      </c>
      <c r="I706" s="1">
        <v>0</v>
      </c>
      <c r="J706" s="1" t="str">
        <v>Pune</v>
      </c>
      <c r="K706" s="1">
        <v>0</v>
      </c>
      <c r="L706" s="1">
        <f t="shared" si="30"/>
        <v>17054.400000000001</v>
      </c>
      <c r="M706" s="1">
        <f t="shared" si="31"/>
        <v>17054.400000000001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8764.7999999999993</v>
      </c>
      <c r="C707" s="1" t="str">
        <v>EED116563</v>
      </c>
      <c r="D707" s="2">
        <v>45828</v>
      </c>
      <c r="E707" s="2">
        <v>45834</v>
      </c>
      <c r="F707" s="1">
        <v>503807</v>
      </c>
      <c r="G707" s="1">
        <v>2</v>
      </c>
      <c r="H707" s="1">
        <v>2</v>
      </c>
      <c r="I707" s="1">
        <v>0</v>
      </c>
      <c r="J707" s="1" t="str">
        <v>Hyderabad</v>
      </c>
      <c r="K707" s="1">
        <v>0</v>
      </c>
      <c r="L707" s="1">
        <f t="shared" ref="L707:L770" si="33">G707*B707</f>
        <v>17529.599999999999</v>
      </c>
      <c r="M707" s="1">
        <f t="shared" ref="M707:M770" si="34">H707*B707</f>
        <v>17529.599999999999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Ropar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Faridabad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12091.2</v>
      </c>
      <c r="C710" s="1" t="str">
        <v>EED116563</v>
      </c>
      <c r="D710" s="2">
        <v>45828</v>
      </c>
      <c r="E710" s="2">
        <v>45834</v>
      </c>
      <c r="F710" s="1">
        <v>573002</v>
      </c>
      <c r="G710" s="1">
        <v>1</v>
      </c>
      <c r="H710" s="1">
        <v>1</v>
      </c>
      <c r="I710" s="1">
        <v>0</v>
      </c>
      <c r="J710" s="1" t="str">
        <v>Mumbai</v>
      </c>
      <c r="K710" s="1">
        <v>0</v>
      </c>
      <c r="L710" s="1">
        <f t="shared" si="33"/>
        <v>12091.2</v>
      </c>
      <c r="M710" s="1">
        <f t="shared" si="34"/>
        <v>12091.2</v>
      </c>
      <c r="N710" s="1">
        <f t="shared" si="35"/>
        <v>0</v>
      </c>
    </row>
    <row r="711" spans="1:14" x14ac:dyDescent="0.25">
      <c r="A711" s="1" t="str">
        <v>BioLegend</v>
      </c>
      <c r="B711" s="1">
        <v>9926.4</v>
      </c>
      <c r="C711" s="1" t="str">
        <v>EED116563</v>
      </c>
      <c r="D711" s="2">
        <v>45828</v>
      </c>
      <c r="E711" s="2">
        <v>45834</v>
      </c>
      <c r="F711" s="1">
        <v>575402</v>
      </c>
      <c r="G711" s="1">
        <v>2</v>
      </c>
      <c r="H711" s="1">
        <v>2</v>
      </c>
      <c r="I711" s="1">
        <v>0</v>
      </c>
      <c r="J711" s="1" t="str">
        <v>Kerala</v>
      </c>
      <c r="K711" s="1">
        <v>0</v>
      </c>
      <c r="L711" s="1">
        <f t="shared" si="33"/>
        <v>19852.8</v>
      </c>
      <c r="M711" s="1">
        <f t="shared" si="34"/>
        <v>19852.8</v>
      </c>
      <c r="N711" s="1">
        <f t="shared" si="35"/>
        <v>0</v>
      </c>
    </row>
    <row r="712" spans="1:14" x14ac:dyDescent="0.25">
      <c r="A712" s="1" t="str">
        <v>BioLegend</v>
      </c>
      <c r="B712" s="1">
        <v>5332.8</v>
      </c>
      <c r="C712" s="1" t="str">
        <v>EED116563</v>
      </c>
      <c r="D712" s="2">
        <v>45828</v>
      </c>
      <c r="E712" s="2">
        <v>45834</v>
      </c>
      <c r="F712" s="1">
        <v>633601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5332.8</v>
      </c>
      <c r="M712" s="1">
        <f t="shared" si="34"/>
        <v>5332.8</v>
      </c>
      <c r="N712" s="1">
        <f t="shared" si="35"/>
        <v>0</v>
      </c>
    </row>
    <row r="713" spans="1:14" x14ac:dyDescent="0.25">
      <c r="A713" s="1" t="str">
        <v>BioLegend</v>
      </c>
      <c r="B713" s="1">
        <v>4382.3999999999996</v>
      </c>
      <c r="C713" s="1" t="str">
        <v>EED116563</v>
      </c>
      <c r="D713" s="2">
        <v>45828</v>
      </c>
      <c r="E713" s="2">
        <v>45834</v>
      </c>
      <c r="F713" s="1">
        <v>640905</v>
      </c>
      <c r="G713" s="1">
        <v>1</v>
      </c>
      <c r="H713" s="1">
        <v>1</v>
      </c>
      <c r="I713" s="1">
        <v>0</v>
      </c>
      <c r="J713" s="1" t="str">
        <v>Chennai</v>
      </c>
      <c r="K713" s="1">
        <v>0</v>
      </c>
      <c r="L713" s="1">
        <f t="shared" si="33"/>
        <v>4382.3999999999996</v>
      </c>
      <c r="M713" s="1">
        <f t="shared" si="34"/>
        <v>4382.3999999999996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640930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640932</v>
      </c>
      <c r="G715" s="1">
        <v>1</v>
      </c>
      <c r="H715" s="1">
        <v>1</v>
      </c>
      <c r="I715" s="1">
        <v>0</v>
      </c>
      <c r="J715" s="1" t="str">
        <v>Lucknow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17054.400000000001</v>
      </c>
      <c r="C716" s="1" t="str">
        <v>EED116563</v>
      </c>
      <c r="D716" s="2">
        <v>45828</v>
      </c>
      <c r="E716" s="2">
        <v>45834</v>
      </c>
      <c r="F716" s="1">
        <v>801807</v>
      </c>
      <c r="G716" s="1">
        <v>1</v>
      </c>
      <c r="H716" s="1">
        <v>1</v>
      </c>
      <c r="I716" s="1">
        <v>0</v>
      </c>
      <c r="J716" s="1" t="str">
        <v>Delhi</v>
      </c>
      <c r="K716" s="1">
        <v>0</v>
      </c>
      <c r="L716" s="1">
        <f t="shared" si="33"/>
        <v>17054.400000000001</v>
      </c>
      <c r="M716" s="1">
        <f t="shared" si="34"/>
        <v>17054.400000000001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22862.400000000001</v>
      </c>
      <c r="C717" s="1" t="str">
        <v>EED116563</v>
      </c>
      <c r="D717" s="2">
        <v>45828</v>
      </c>
      <c r="E717" s="2">
        <v>45834</v>
      </c>
      <c r="F717" s="1">
        <v>802001</v>
      </c>
      <c r="G717" s="1">
        <v>1</v>
      </c>
      <c r="H717" s="1">
        <v>1</v>
      </c>
      <c r="I717" s="1">
        <v>0</v>
      </c>
      <c r="J717" s="1" t="str">
        <v>Gujrat</v>
      </c>
      <c r="K717" s="1">
        <v>0</v>
      </c>
      <c r="L717" s="1">
        <f t="shared" si="33"/>
        <v>22862.400000000001</v>
      </c>
      <c r="M717" s="1">
        <f t="shared" si="34"/>
        <v>22862.400000000001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29251.199999999997</v>
      </c>
      <c r="C718" s="1" t="str">
        <v>EED116563</v>
      </c>
      <c r="D718" s="2">
        <v>45828</v>
      </c>
      <c r="E718" s="2">
        <v>45834</v>
      </c>
      <c r="F718" s="1">
        <v>803001</v>
      </c>
      <c r="G718" s="1">
        <v>1</v>
      </c>
      <c r="H718" s="1">
        <v>1</v>
      </c>
      <c r="I718" s="1">
        <v>0</v>
      </c>
      <c r="J718" s="1" t="str">
        <v>Manesar</v>
      </c>
      <c r="K718" s="1">
        <v>0</v>
      </c>
      <c r="L718" s="1">
        <f t="shared" si="33"/>
        <v>29251.199999999997</v>
      </c>
      <c r="M718" s="1">
        <f t="shared" si="34"/>
        <v>29251.199999999997</v>
      </c>
      <c r="N718" s="1">
        <f t="shared" si="35"/>
        <v>0</v>
      </c>
    </row>
    <row r="719" spans="1:14" x14ac:dyDescent="0.25">
      <c r="A719" s="1" t="str">
        <v>BioLegend</v>
      </c>
      <c r="B719" s="1">
        <v>440</v>
      </c>
      <c r="C719" s="1" t="str">
        <v>AMRITA</v>
      </c>
      <c r="D719" s="2">
        <v>45834</v>
      </c>
      <c r="E719" s="2">
        <v>45834</v>
      </c>
      <c r="F719" s="1">
        <v>740809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440</v>
      </c>
      <c r="M719" s="1">
        <f t="shared" si="34"/>
        <v>440</v>
      </c>
      <c r="N719" s="1">
        <f t="shared" si="35"/>
        <v>0</v>
      </c>
    </row>
    <row r="720" spans="1:14" x14ac:dyDescent="0.25">
      <c r="A720" s="1" t="str">
        <v>BioLegend</v>
      </c>
      <c r="B720" s="1">
        <v>3634.3999999999996</v>
      </c>
      <c r="C720" s="1" t="str">
        <v>AMRITA</v>
      </c>
      <c r="D720" s="2">
        <v>45834</v>
      </c>
      <c r="E720" s="2">
        <v>45834</v>
      </c>
      <c r="F720" s="1">
        <v>740811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3634.3999999999996</v>
      </c>
      <c r="M720" s="1">
        <f t="shared" si="34"/>
        <v>3634.3999999999996</v>
      </c>
      <c r="N720" s="1">
        <f t="shared" si="35"/>
        <v>0</v>
      </c>
    </row>
    <row r="721" spans="1:14" x14ac:dyDescent="0.25">
      <c r="A721" s="1" t="str">
        <v>BioLegend</v>
      </c>
      <c r="B721" s="1">
        <v>7268.7999999999993</v>
      </c>
      <c r="C721" s="1" t="str">
        <v>AMRITA</v>
      </c>
      <c r="D721" s="2">
        <v>45834</v>
      </c>
      <c r="E721" s="2">
        <v>45834</v>
      </c>
      <c r="F721" s="1">
        <v>741146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7268.7999999999993</v>
      </c>
      <c r="M721" s="1">
        <f t="shared" si="34"/>
        <v>7268.7999999999993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BE0061</v>
      </c>
      <c r="G722" s="1">
        <v>1</v>
      </c>
      <c r="H722" s="1">
        <v>1</v>
      </c>
      <c r="I722" s="1">
        <v>0</v>
      </c>
      <c r="J722" s="1" t="str">
        <v>Kolkata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33264</v>
      </c>
      <c r="C723" s="1">
        <v>174958</v>
      </c>
      <c r="D723" s="2">
        <v>45832</v>
      </c>
      <c r="E723" s="2">
        <v>45835</v>
      </c>
      <c r="F723" s="1" t="str">
        <v>BE0001-1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33264</v>
      </c>
      <c r="M723" s="1">
        <f t="shared" si="34"/>
        <v>33264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BE0015-1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BE0043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BE0055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Mabtech</v>
      </c>
      <c r="B728" s="1">
        <v>26752</v>
      </c>
      <c r="C728" s="1" t="str">
        <v>SE041087</v>
      </c>
      <c r="D728" s="2">
        <v>45832</v>
      </c>
      <c r="E728" s="2">
        <v>45835</v>
      </c>
      <c r="F728" s="1" t="str">
        <v>3698-1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26752</v>
      </c>
      <c r="M728" s="1">
        <f t="shared" si="34"/>
        <v>26752</v>
      </c>
      <c r="N728" s="1">
        <f t="shared" si="35"/>
        <v>0</v>
      </c>
    </row>
    <row r="729" spans="1:14" x14ac:dyDescent="0.25">
      <c r="A729" s="1" t="str">
        <v>Mabtech</v>
      </c>
      <c r="B729" s="1">
        <v>31680</v>
      </c>
      <c r="C729" s="1" t="str">
        <v>SE041087</v>
      </c>
      <c r="D729" s="2">
        <v>45832</v>
      </c>
      <c r="E729" s="2">
        <v>45835</v>
      </c>
      <c r="F729" s="1" t="str">
        <v>3695-1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31680</v>
      </c>
      <c r="M729" s="1">
        <f t="shared" si="34"/>
        <v>31680</v>
      </c>
      <c r="N729" s="1">
        <f t="shared" si="35"/>
        <v>0</v>
      </c>
    </row>
    <row r="730" spans="1:14" x14ac:dyDescent="0.25">
      <c r="A730" s="1" t="str">
        <v>Mabtech</v>
      </c>
      <c r="B730" s="1">
        <v>22484</v>
      </c>
      <c r="C730" s="1" t="str">
        <v>SE041087</v>
      </c>
      <c r="D730" s="2">
        <v>45832</v>
      </c>
      <c r="E730" s="2">
        <v>45835</v>
      </c>
      <c r="F730" s="1" t="str">
        <v>3317-1H-6</v>
      </c>
      <c r="G730" s="1">
        <v>1</v>
      </c>
      <c r="H730" s="1">
        <v>1</v>
      </c>
      <c r="I730" s="1">
        <v>0</v>
      </c>
      <c r="J730" s="1" t="str">
        <v>Gujrat</v>
      </c>
      <c r="K730" s="1">
        <v>0</v>
      </c>
      <c r="L730" s="1">
        <f t="shared" si="33"/>
        <v>22484</v>
      </c>
      <c r="M730" s="1">
        <f t="shared" si="34"/>
        <v>22484</v>
      </c>
      <c r="N730" s="1">
        <f t="shared" si="35"/>
        <v>0</v>
      </c>
    </row>
    <row r="731" spans="1:14" x14ac:dyDescent="0.25">
      <c r="A731" s="1" t="str">
        <v>Biotium</v>
      </c>
      <c r="B731" s="1">
        <v>3942.3999999999996</v>
      </c>
      <c r="C731" s="1" t="str">
        <v>I235615-IN</v>
      </c>
      <c r="D731" s="2">
        <v>45831</v>
      </c>
      <c r="E731" s="2">
        <v>45835</v>
      </c>
      <c r="F731" s="1" t="str">
        <v>31000-T</v>
      </c>
      <c r="G731" s="1">
        <v>1</v>
      </c>
      <c r="H731" s="1">
        <v>1</v>
      </c>
      <c r="I731" s="1">
        <v>0</v>
      </c>
      <c r="J731" s="1" t="str">
        <v>Hyderabad</v>
      </c>
      <c r="K731" s="1">
        <v>0</v>
      </c>
      <c r="L731" s="1">
        <f t="shared" si="33"/>
        <v>3942.3999999999996</v>
      </c>
      <c r="M731" s="1">
        <f t="shared" si="34"/>
        <v>3942.3999999999996</v>
      </c>
      <c r="N731" s="1">
        <f t="shared" si="35"/>
        <v>0</v>
      </c>
    </row>
    <row r="732" spans="1:14" x14ac:dyDescent="0.25">
      <c r="A732" s="1" t="str">
        <v>Biotium</v>
      </c>
      <c r="B732" s="1">
        <v>6336</v>
      </c>
      <c r="C732" s="1" t="str">
        <v>I235615-IN</v>
      </c>
      <c r="D732" s="2">
        <v>45831</v>
      </c>
      <c r="E732" s="2">
        <v>45835</v>
      </c>
      <c r="F732" s="1" t="str">
        <v>29024-1</v>
      </c>
      <c r="G732" s="1">
        <v>1</v>
      </c>
      <c r="H732" s="1">
        <v>1</v>
      </c>
      <c r="I732" s="1">
        <v>0</v>
      </c>
      <c r="J732" s="1" t="str">
        <v>Banglore</v>
      </c>
      <c r="K732" s="1">
        <v>0</v>
      </c>
      <c r="L732" s="1">
        <f t="shared" si="33"/>
        <v>6336</v>
      </c>
      <c r="M732" s="1">
        <f t="shared" si="34"/>
        <v>6336</v>
      </c>
      <c r="N732" s="1">
        <f t="shared" si="35"/>
        <v>0</v>
      </c>
    </row>
    <row r="733" spans="1:14" x14ac:dyDescent="0.25">
      <c r="A733" s="1" t="str">
        <v>Biotium</v>
      </c>
      <c r="B733" s="1">
        <v>22457.599999999999</v>
      </c>
      <c r="C733" s="1" t="str">
        <v>I235615-IN</v>
      </c>
      <c r="D733" s="2">
        <v>45831</v>
      </c>
      <c r="E733" s="2">
        <v>45835</v>
      </c>
      <c r="F733" s="1">
        <v>60036</v>
      </c>
      <c r="G733" s="1">
        <v>1</v>
      </c>
      <c r="H733" s="1">
        <v>1</v>
      </c>
      <c r="I733" s="1">
        <v>0</v>
      </c>
      <c r="J733" s="1" t="str">
        <v>Kerala</v>
      </c>
      <c r="K733" s="1">
        <v>0</v>
      </c>
      <c r="L733" s="1">
        <f t="shared" si="33"/>
        <v>22457.599999999999</v>
      </c>
      <c r="M733" s="1">
        <f t="shared" si="34"/>
        <v>22457.599999999999</v>
      </c>
      <c r="N733" s="1">
        <f t="shared" si="35"/>
        <v>0</v>
      </c>
    </row>
    <row r="734" spans="1:14" x14ac:dyDescent="0.25">
      <c r="A734" s="1" t="str">
        <v>Biotium</v>
      </c>
      <c r="B734" s="1">
        <v>9222.4</v>
      </c>
      <c r="C734" s="1" t="str">
        <v>I235613-IN</v>
      </c>
      <c r="D734" s="2">
        <v>45831</v>
      </c>
      <c r="E734" s="2">
        <v>45835</v>
      </c>
      <c r="F734" s="1" t="str">
        <v>21003-1L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9222.4</v>
      </c>
      <c r="M734" s="1">
        <f t="shared" si="34"/>
        <v>9222.4</v>
      </c>
      <c r="N734" s="1">
        <f t="shared" si="35"/>
        <v>0</v>
      </c>
    </row>
    <row r="735" spans="1:14" x14ac:dyDescent="0.25">
      <c r="A735" s="1" t="str">
        <v>Biotium</v>
      </c>
      <c r="B735" s="1">
        <v>4787.2</v>
      </c>
      <c r="C735" s="1" t="str">
        <v>I235613-IN</v>
      </c>
      <c r="D735" s="2">
        <v>45831</v>
      </c>
      <c r="E735" s="2">
        <v>45835</v>
      </c>
      <c r="F735" s="1" t="str">
        <v>22011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4787.2</v>
      </c>
      <c r="M735" s="1">
        <f t="shared" si="34"/>
        <v>4787.2</v>
      </c>
      <c r="N735" s="1">
        <f t="shared" si="35"/>
        <v>0</v>
      </c>
    </row>
    <row r="736" spans="1:14" x14ac:dyDescent="0.25">
      <c r="A736" s="1" t="str">
        <v>Biotium</v>
      </c>
      <c r="B736" s="1">
        <v>17248</v>
      </c>
      <c r="C736" s="1" t="str">
        <v>I235614-IN</v>
      </c>
      <c r="D736" s="2">
        <v>45831</v>
      </c>
      <c r="E736" s="2">
        <v>45835</v>
      </c>
      <c r="F736" s="1">
        <v>31000</v>
      </c>
      <c r="G736" s="1">
        <v>1</v>
      </c>
      <c r="H736" s="1">
        <v>1</v>
      </c>
      <c r="I736" s="1">
        <v>0</v>
      </c>
      <c r="J736" s="1" t="str">
        <v>Banglore</v>
      </c>
      <c r="K736" s="1">
        <v>0</v>
      </c>
      <c r="L736" s="1">
        <f t="shared" si="33"/>
        <v>17248</v>
      </c>
      <c r="M736" s="1">
        <f t="shared" si="34"/>
        <v>17248</v>
      </c>
      <c r="N736" s="1">
        <f t="shared" si="35"/>
        <v>0</v>
      </c>
    </row>
    <row r="737" spans="1:14" x14ac:dyDescent="0.25">
      <c r="A737" s="1" t="str">
        <v>MyBioSource</v>
      </c>
      <c r="B737" s="1">
        <v>34782</v>
      </c>
      <c r="C737" s="1">
        <v>919950</v>
      </c>
      <c r="D737" s="2">
        <v>45831</v>
      </c>
      <c r="E737" s="2">
        <v>45836</v>
      </c>
      <c r="F737" s="1" t="str">
        <v>MBS269947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34782</v>
      </c>
      <c r="M737" s="1">
        <f t="shared" si="34"/>
        <v>34782</v>
      </c>
      <c r="N737" s="1">
        <f t="shared" si="35"/>
        <v>0</v>
      </c>
    </row>
    <row r="738" spans="1:14" x14ac:dyDescent="0.25">
      <c r="A738" s="1" t="str">
        <v>MyBioSource</v>
      </c>
      <c r="B738" s="1">
        <v>60214</v>
      </c>
      <c r="C738" s="1">
        <v>919950</v>
      </c>
      <c r="D738" s="2">
        <v>45831</v>
      </c>
      <c r="E738" s="2">
        <v>45836</v>
      </c>
      <c r="F738" s="1" t="str">
        <v>MBS7269084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60214</v>
      </c>
      <c r="M738" s="1">
        <f t="shared" si="34"/>
        <v>60214</v>
      </c>
      <c r="N738" s="1">
        <f t="shared" si="35"/>
        <v>0</v>
      </c>
    </row>
    <row r="739" spans="1:14" x14ac:dyDescent="0.25">
      <c r="A739" s="1" t="str">
        <v>Misc</v>
      </c>
      <c r="B739" s="1">
        <v>8632</v>
      </c>
      <c r="C739" s="1">
        <v>100039473</v>
      </c>
      <c r="D739" s="2">
        <v>45836</v>
      </c>
      <c r="E739" s="2">
        <v>45836</v>
      </c>
      <c r="F739" s="1" t="str">
        <v>PG-122</v>
      </c>
      <c r="G739" s="1">
        <v>2</v>
      </c>
      <c r="H739" s="1">
        <v>2</v>
      </c>
      <c r="I739" s="1">
        <v>0</v>
      </c>
      <c r="J739" s="1" t="str">
        <v>Delhi</v>
      </c>
      <c r="K739" s="1">
        <v>0</v>
      </c>
      <c r="L739" s="1">
        <f t="shared" si="33"/>
        <v>17264</v>
      </c>
      <c r="M739" s="1">
        <f t="shared" si="34"/>
        <v>17264</v>
      </c>
      <c r="N739" s="1">
        <f t="shared" si="35"/>
        <v>0</v>
      </c>
    </row>
    <row r="740" spans="1:14" x14ac:dyDescent="0.25">
      <c r="A740" s="1" t="str">
        <v>Revvity</v>
      </c>
      <c r="B740" s="1">
        <v>487219.85</v>
      </c>
      <c r="C740" s="1">
        <v>4513060194</v>
      </c>
      <c r="D740" s="2">
        <v>45834</v>
      </c>
      <c r="E740" s="2">
        <v>45838</v>
      </c>
      <c r="F740" s="1" t="str">
        <v>TM125-220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487219.85</v>
      </c>
      <c r="M740" s="1">
        <f t="shared" si="34"/>
        <v>0</v>
      </c>
      <c r="N740" s="1">
        <f t="shared" si="35"/>
        <v>487219.85</v>
      </c>
    </row>
    <row r="741" spans="1:14" x14ac:dyDescent="0.25">
      <c r="A741" s="1" t="str">
        <v>Revvity</v>
      </c>
      <c r="B741" s="1">
        <v>135000</v>
      </c>
      <c r="C741" s="1">
        <v>4513060239</v>
      </c>
      <c r="D741" s="2">
        <v>45836</v>
      </c>
      <c r="E741" s="2">
        <v>45838</v>
      </c>
      <c r="F741" s="1" t="str">
        <v>TM-125-220-05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135000</v>
      </c>
      <c r="M741" s="1">
        <f t="shared" si="34"/>
        <v>0</v>
      </c>
      <c r="N741" s="1">
        <f t="shared" si="35"/>
        <v>135000</v>
      </c>
    </row>
    <row r="742" spans="1:14" x14ac:dyDescent="0.25">
      <c r="A742" s="1" t="str">
        <v>BioLegend</v>
      </c>
      <c r="B742" s="1">
        <v>11352</v>
      </c>
      <c r="C742" s="1" t="str">
        <v>EED116673</v>
      </c>
      <c r="D742" s="2">
        <v>45833</v>
      </c>
      <c r="E742" s="2">
        <v>45838</v>
      </c>
      <c r="F742" s="1">
        <v>100216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22704</v>
      </c>
      <c r="M742" s="1">
        <f t="shared" si="34"/>
        <v>22704</v>
      </c>
      <c r="N742" s="1">
        <f t="shared" si="35"/>
        <v>0</v>
      </c>
    </row>
    <row r="743" spans="1:14" x14ac:dyDescent="0.25">
      <c r="A743" s="1" t="str">
        <v>BioLegend</v>
      </c>
      <c r="B743" s="1">
        <v>10454.4</v>
      </c>
      <c r="C743" s="1" t="str">
        <v>EED116673</v>
      </c>
      <c r="D743" s="2">
        <v>45833</v>
      </c>
      <c r="E743" s="2">
        <v>45838</v>
      </c>
      <c r="F743" s="1">
        <v>100722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20908.8</v>
      </c>
      <c r="M743" s="1">
        <f t="shared" si="34"/>
        <v>20908.8</v>
      </c>
      <c r="N743" s="1">
        <f t="shared" si="35"/>
        <v>0</v>
      </c>
    </row>
    <row r="744" spans="1:14" x14ac:dyDescent="0.25">
      <c r="A744" s="1" t="str">
        <v>BioLegend</v>
      </c>
      <c r="B744" s="1">
        <v>17688</v>
      </c>
      <c r="C744" s="1" t="str">
        <v>EED116673</v>
      </c>
      <c r="D744" s="2">
        <v>45833</v>
      </c>
      <c r="E744" s="2">
        <v>45838</v>
      </c>
      <c r="F744" s="1">
        <v>103047</v>
      </c>
      <c r="G744" s="1">
        <v>3</v>
      </c>
      <c r="H744" s="1">
        <v>3</v>
      </c>
      <c r="I744" s="1">
        <v>0</v>
      </c>
      <c r="J744" s="1" t="str">
        <v>Delhi</v>
      </c>
      <c r="K744" s="1">
        <v>0</v>
      </c>
      <c r="L744" s="1">
        <f t="shared" si="33"/>
        <v>53064</v>
      </c>
      <c r="M744" s="1">
        <f t="shared" si="34"/>
        <v>53064</v>
      </c>
      <c r="N744" s="1">
        <f t="shared" si="35"/>
        <v>0</v>
      </c>
    </row>
    <row r="745" spans="1:14" x14ac:dyDescent="0.25">
      <c r="A745" s="1" t="str">
        <v>BioLegend</v>
      </c>
      <c r="B745" s="1">
        <v>17107.2</v>
      </c>
      <c r="C745" s="1" t="str">
        <v>EED116673</v>
      </c>
      <c r="D745" s="2">
        <v>45833</v>
      </c>
      <c r="E745" s="2">
        <v>45838</v>
      </c>
      <c r="F745" s="1">
        <v>104448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34214.400000000001</v>
      </c>
      <c r="M745" s="1">
        <f t="shared" si="34"/>
        <v>34214.400000000001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12883.2</v>
      </c>
      <c r="C746" s="1" t="str">
        <v>EED116673</v>
      </c>
      <c r="D746" s="2">
        <v>45833</v>
      </c>
      <c r="E746" s="2">
        <v>45838</v>
      </c>
      <c r="F746" s="1">
        <v>116006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25766.400000000001</v>
      </c>
      <c r="M746" s="1">
        <f t="shared" si="34"/>
        <v>25766.400000000001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12091.2</v>
      </c>
      <c r="C747" s="1" t="str">
        <v>EED116673</v>
      </c>
      <c r="D747" s="2">
        <v>45833</v>
      </c>
      <c r="E747" s="2">
        <v>45838</v>
      </c>
      <c r="F747" s="1">
        <v>117312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12091.2</v>
      </c>
      <c r="M747" s="1">
        <f t="shared" si="34"/>
        <v>12091.2</v>
      </c>
      <c r="N747" s="1">
        <f t="shared" si="35"/>
        <v>0</v>
      </c>
    </row>
    <row r="748" spans="1:14" x14ac:dyDescent="0.25">
      <c r="A748" s="1" t="str">
        <v>BioLegend</v>
      </c>
      <c r="B748" s="1">
        <v>19747.2</v>
      </c>
      <c r="C748" s="1" t="str">
        <v>EED116673</v>
      </c>
      <c r="D748" s="2">
        <v>45833</v>
      </c>
      <c r="E748" s="2">
        <v>45838</v>
      </c>
      <c r="F748" s="1">
        <v>154304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19747.2</v>
      </c>
      <c r="M748" s="1">
        <f t="shared" si="34"/>
        <v>19747.2</v>
      </c>
      <c r="N748" s="1">
        <f t="shared" si="35"/>
        <v>0</v>
      </c>
    </row>
    <row r="749" spans="1:14" x14ac:dyDescent="0.25">
      <c r="A749" s="1" t="str">
        <v>BioLegend</v>
      </c>
      <c r="B749" s="1">
        <v>28314</v>
      </c>
      <c r="C749" s="1" t="str">
        <v>EED116673</v>
      </c>
      <c r="D749" s="2">
        <v>45833</v>
      </c>
      <c r="E749" s="2">
        <v>45838</v>
      </c>
      <c r="F749" s="1">
        <v>396414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28314</v>
      </c>
      <c r="M749" s="1">
        <f t="shared" si="34"/>
        <v>28314</v>
      </c>
      <c r="N749" s="1">
        <f t="shared" si="35"/>
        <v>0</v>
      </c>
    </row>
    <row r="750" spans="1:14" x14ac:dyDescent="0.25">
      <c r="A750" s="1" t="str">
        <v>BioLegend</v>
      </c>
      <c r="B750" s="1">
        <v>23628</v>
      </c>
      <c r="C750" s="1" t="str">
        <v>EED116673</v>
      </c>
      <c r="D750" s="2">
        <v>45833</v>
      </c>
      <c r="E750" s="2">
        <v>45838</v>
      </c>
      <c r="F750" s="1">
        <v>400430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23628</v>
      </c>
      <c r="M750" s="1">
        <f t="shared" si="34"/>
        <v>23628</v>
      </c>
      <c r="N750" s="1">
        <f t="shared" si="35"/>
        <v>0</v>
      </c>
    </row>
    <row r="751" spans="1:14" x14ac:dyDescent="0.25">
      <c r="A751" s="1" t="str">
        <v>BioLegend</v>
      </c>
      <c r="B751" s="1">
        <v>16698</v>
      </c>
      <c r="C751" s="1" t="str">
        <v>EED116673</v>
      </c>
      <c r="D751" s="2">
        <v>45833</v>
      </c>
      <c r="E751" s="2">
        <v>45838</v>
      </c>
      <c r="F751" s="1">
        <v>400438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16698</v>
      </c>
      <c r="M751" s="1">
        <f t="shared" si="34"/>
        <v>16698</v>
      </c>
      <c r="N751" s="1">
        <f t="shared" si="35"/>
        <v>0</v>
      </c>
    </row>
    <row r="752" spans="1:14" x14ac:dyDescent="0.25">
      <c r="A752" s="1" t="str">
        <v>BioLegend</v>
      </c>
      <c r="B752" s="1">
        <v>18546</v>
      </c>
      <c r="C752" s="1" t="str">
        <v>EED116673</v>
      </c>
      <c r="D752" s="2">
        <v>45833</v>
      </c>
      <c r="E752" s="2">
        <v>45838</v>
      </c>
      <c r="F752" s="1">
        <v>400441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18546</v>
      </c>
      <c r="M752" s="1">
        <f t="shared" si="34"/>
        <v>18546</v>
      </c>
      <c r="N752" s="1">
        <f t="shared" si="35"/>
        <v>0</v>
      </c>
    </row>
    <row r="753" spans="1:14" x14ac:dyDescent="0.25">
      <c r="A753" s="1" t="str">
        <v>BioLegend</v>
      </c>
      <c r="B753" s="1">
        <v>3432</v>
      </c>
      <c r="C753" s="1" t="str">
        <v>EED116673</v>
      </c>
      <c r="D753" s="2">
        <v>45833</v>
      </c>
      <c r="E753" s="2">
        <v>45838</v>
      </c>
      <c r="F753" s="1">
        <v>420601</v>
      </c>
      <c r="G753" s="1">
        <v>2</v>
      </c>
      <c r="H753" s="1">
        <v>2</v>
      </c>
      <c r="I753" s="1">
        <v>0</v>
      </c>
      <c r="J753" s="1" t="str">
        <v>Delhi</v>
      </c>
      <c r="K753" s="1">
        <v>0</v>
      </c>
      <c r="L753" s="1">
        <f t="shared" si="33"/>
        <v>6864</v>
      </c>
      <c r="M753" s="1">
        <f t="shared" si="34"/>
        <v>6864</v>
      </c>
      <c r="N753" s="1">
        <f t="shared" si="35"/>
        <v>0</v>
      </c>
    </row>
    <row r="754" spans="1:14" x14ac:dyDescent="0.25">
      <c r="A754" s="1" t="str">
        <v>BioLegend</v>
      </c>
      <c r="B754" s="1">
        <v>15972</v>
      </c>
      <c r="C754" s="1" t="str">
        <v>EED116673</v>
      </c>
      <c r="D754" s="2">
        <v>45833</v>
      </c>
      <c r="E754" s="2">
        <v>45838</v>
      </c>
      <c r="F754" s="1">
        <v>505830</v>
      </c>
      <c r="G754" s="1">
        <v>3</v>
      </c>
      <c r="H754" s="1">
        <v>3</v>
      </c>
      <c r="I754" s="1">
        <v>0</v>
      </c>
      <c r="J754" s="1" t="str">
        <v>Delhi</v>
      </c>
      <c r="K754" s="1">
        <v>0</v>
      </c>
      <c r="L754" s="1">
        <f t="shared" si="33"/>
        <v>47916</v>
      </c>
      <c r="M754" s="1">
        <f t="shared" si="34"/>
        <v>47916</v>
      </c>
      <c r="N754" s="1">
        <f t="shared" si="35"/>
        <v>0</v>
      </c>
    </row>
    <row r="755" spans="1:14" x14ac:dyDescent="0.25">
      <c r="A755" s="1" t="str">
        <v>BioLegend</v>
      </c>
      <c r="B755" s="1">
        <v>18678</v>
      </c>
      <c r="C755" s="1" t="str">
        <v>EED116673</v>
      </c>
      <c r="D755" s="2">
        <v>45833</v>
      </c>
      <c r="E755" s="2">
        <v>45838</v>
      </c>
      <c r="F755" s="1">
        <v>505836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18678</v>
      </c>
      <c r="M755" s="1">
        <f t="shared" si="34"/>
        <v>18678</v>
      </c>
      <c r="N755" s="1">
        <f t="shared" si="35"/>
        <v>0</v>
      </c>
    </row>
    <row r="756" spans="1:14" x14ac:dyDescent="0.25">
      <c r="A756" s="1" t="str">
        <v>BioLegend</v>
      </c>
      <c r="B756" s="1">
        <v>18018</v>
      </c>
      <c r="C756" s="1" t="str">
        <v>EED116673</v>
      </c>
      <c r="D756" s="2">
        <v>45833</v>
      </c>
      <c r="E756" s="2">
        <v>45838</v>
      </c>
      <c r="F756" s="1">
        <v>506333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18018</v>
      </c>
      <c r="M756" s="1">
        <f t="shared" si="34"/>
        <v>18018</v>
      </c>
      <c r="N756" s="1">
        <f t="shared" si="35"/>
        <v>0</v>
      </c>
    </row>
    <row r="757" spans="1:14" x14ac:dyDescent="0.25">
      <c r="A757" s="1" t="str">
        <v>BioLegend</v>
      </c>
      <c r="B757" s="1">
        <v>17054.400000000001</v>
      </c>
      <c r="C757" s="1" t="str">
        <v>EED116673</v>
      </c>
      <c r="D757" s="2">
        <v>45833</v>
      </c>
      <c r="E757" s="2">
        <v>45838</v>
      </c>
      <c r="F757" s="1">
        <v>506346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34108.800000000003</v>
      </c>
      <c r="M757" s="1">
        <f t="shared" si="34"/>
        <v>34108.800000000003</v>
      </c>
      <c r="N757" s="1">
        <f t="shared" si="35"/>
        <v>0</v>
      </c>
    </row>
    <row r="758" spans="1:14" x14ac:dyDescent="0.25">
      <c r="A758" s="1" t="str">
        <v>NovaBiosys</v>
      </c>
      <c r="B758" s="1">
        <v>5906.25</v>
      </c>
      <c r="C758" s="1" t="str">
        <v>NBS/25-26/182</v>
      </c>
      <c r="D758" s="2">
        <v>45834</v>
      </c>
      <c r="E758" s="2">
        <v>45839</v>
      </c>
      <c r="F758" s="1">
        <v>93070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5906.25</v>
      </c>
      <c r="M758" s="1">
        <f t="shared" si="34"/>
        <v>5906.25</v>
      </c>
      <c r="N758" s="1">
        <f t="shared" si="35"/>
        <v>0</v>
      </c>
    </row>
    <row r="759" spans="1:14" x14ac:dyDescent="0.25">
      <c r="A759" s="1" t="str">
        <v>Cella Solution</v>
      </c>
      <c r="B759" s="1">
        <v>6969.6</v>
      </c>
      <c r="C759" s="1" t="str">
        <v>25-26/CS/0280</v>
      </c>
      <c r="D759" s="2">
        <v>45838</v>
      </c>
      <c r="E759" s="2">
        <v>45838</v>
      </c>
      <c r="F759" s="1">
        <v>31800022</v>
      </c>
      <c r="G759" s="1">
        <v>2</v>
      </c>
      <c r="H759" s="1">
        <v>2</v>
      </c>
      <c r="I759" s="1">
        <v>0</v>
      </c>
      <c r="J759" s="1" t="str">
        <v>Delhi</v>
      </c>
      <c r="K759" s="1">
        <v>0</v>
      </c>
      <c r="L759" s="1">
        <f t="shared" si="33"/>
        <v>13939.2</v>
      </c>
      <c r="M759" s="1">
        <f t="shared" si="34"/>
        <v>13939.2</v>
      </c>
      <c r="N759" s="1">
        <f t="shared" si="35"/>
        <v>0</v>
      </c>
    </row>
    <row r="760" spans="1:14" x14ac:dyDescent="0.25">
      <c r="A760" s="1" t="str">
        <v>Cella Solution</v>
      </c>
      <c r="B760" s="1">
        <v>13911</v>
      </c>
      <c r="C760" s="1" t="str">
        <v>25-26/CS/0280</v>
      </c>
      <c r="D760" s="2">
        <v>45838</v>
      </c>
      <c r="E760" s="2">
        <v>45838</v>
      </c>
      <c r="F760" s="1">
        <v>89900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13911</v>
      </c>
      <c r="M760" s="1">
        <f t="shared" si="34"/>
        <v>13911</v>
      </c>
      <c r="N760" s="1">
        <f t="shared" si="35"/>
        <v>0</v>
      </c>
    </row>
    <row r="761" spans="1:14" x14ac:dyDescent="0.25">
      <c r="A761" s="1" t="str">
        <v>Dharmacon</v>
      </c>
      <c r="B761" s="1">
        <v>25608</v>
      </c>
      <c r="C761" s="1" t="str">
        <v>O061725IN3298043G</v>
      </c>
      <c r="D761" s="2">
        <v>45832</v>
      </c>
      <c r="E761" s="2">
        <v>45839</v>
      </c>
      <c r="F761" s="1" t="str">
        <v>M-003104-03-0005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25608</v>
      </c>
      <c r="M761" s="1">
        <f t="shared" si="34"/>
        <v>25608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IN-001005-01-05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IH-301032-02-0005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C-301032-01-0005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CN-001000-01-05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L-065395-00-0005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16544</v>
      </c>
      <c r="C767" s="1" t="str">
        <v>O061725IN3298043G</v>
      </c>
      <c r="D767" s="2">
        <v>45832</v>
      </c>
      <c r="E767" s="2">
        <v>45839</v>
      </c>
      <c r="F767" s="1" t="str">
        <v>D-001810-10-05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16544</v>
      </c>
      <c r="M767" s="1">
        <f t="shared" si="34"/>
        <v>16544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L-050742-00-0005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25608</v>
      </c>
      <c r="C769" s="1" t="str">
        <v>O061725IN3298043G</v>
      </c>
      <c r="D769" s="2">
        <v>45832</v>
      </c>
      <c r="E769" s="2">
        <v>45839</v>
      </c>
      <c r="F769" s="1" t="str">
        <v>M-003690-01-0005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25608</v>
      </c>
      <c r="M769" s="1">
        <f t="shared" si="34"/>
        <v>25608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L-007338-02-0005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L-183094-00-0005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38808</v>
      </c>
      <c r="C772" s="1" t="str">
        <v>O061725IN3298043G</v>
      </c>
      <c r="D772" s="2">
        <v>45832</v>
      </c>
      <c r="E772" s="2">
        <v>45839</v>
      </c>
      <c r="F772" s="1" t="str">
        <v>D-001810-10-20</v>
      </c>
      <c r="G772" s="1">
        <v>1</v>
      </c>
      <c r="H772" s="1">
        <v>1</v>
      </c>
      <c r="I772" s="1">
        <v>0</v>
      </c>
      <c r="J772" s="1" t="str">
        <v>Hyderabad</v>
      </c>
      <c r="K772" s="1">
        <v>0</v>
      </c>
      <c r="L772" s="1">
        <f t="shared" si="36"/>
        <v>38808</v>
      </c>
      <c r="M772" s="1">
        <f t="shared" si="37"/>
        <v>38808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L-004274-00-0005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L-015785-01-0005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L-021247-00-0005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L-003422-00-0005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86240</v>
      </c>
      <c r="C777" s="1" t="str">
        <v>O061725IN3298043G</v>
      </c>
      <c r="D777" s="2">
        <v>45832</v>
      </c>
      <c r="E777" s="2">
        <v>45839</v>
      </c>
      <c r="F777" s="1" t="str">
        <v>G-CUSTOM-1157519</v>
      </c>
      <c r="G777" s="1">
        <v>1</v>
      </c>
      <c r="H777" s="1">
        <v>1</v>
      </c>
      <c r="I777" s="1">
        <v>0</v>
      </c>
      <c r="J777" s="1" t="str">
        <v>Hyderabad</v>
      </c>
      <c r="K777" s="1">
        <v>0</v>
      </c>
      <c r="L777" s="1">
        <f t="shared" si="36"/>
        <v>86240</v>
      </c>
      <c r="M777" s="1">
        <f t="shared" si="37"/>
        <v>86240</v>
      </c>
      <c r="N777" s="1">
        <f t="shared" si="38"/>
        <v>0</v>
      </c>
    </row>
    <row r="778" spans="1:14" x14ac:dyDescent="0.25">
      <c r="A778" s="1" t="str">
        <v>Dharmacon</v>
      </c>
      <c r="B778" s="1">
        <v>32912</v>
      </c>
      <c r="C778" s="1" t="str">
        <v>O061725IN3298043G</v>
      </c>
      <c r="D778" s="2">
        <v>45832</v>
      </c>
      <c r="E778" s="2">
        <v>45839</v>
      </c>
      <c r="F778" s="1" t="str">
        <v>L-047897-01-0005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32912</v>
      </c>
      <c r="M778" s="1">
        <f t="shared" si="37"/>
        <v>32912</v>
      </c>
      <c r="N778" s="1">
        <f t="shared" si="38"/>
        <v>0</v>
      </c>
    </row>
    <row r="779" spans="1:14" x14ac:dyDescent="0.25">
      <c r="A779" s="1" t="str">
        <v>Dharmacon</v>
      </c>
      <c r="B779" s="1">
        <v>29040</v>
      </c>
      <c r="C779" s="1" t="str">
        <v>O061725IN3298043G</v>
      </c>
      <c r="D779" s="2">
        <v>45832</v>
      </c>
      <c r="E779" s="2">
        <v>45839</v>
      </c>
      <c r="F779" s="1" t="str">
        <v>V3SH11258-245429352</v>
      </c>
      <c r="G779" s="1">
        <v>1</v>
      </c>
      <c r="H779" s="1">
        <v>1</v>
      </c>
      <c r="I779" s="1">
        <v>0</v>
      </c>
      <c r="J779" s="1" t="str">
        <v>Chandigarh</v>
      </c>
      <c r="K779" s="1">
        <v>0</v>
      </c>
      <c r="L779" s="1">
        <f t="shared" si="36"/>
        <v>29040</v>
      </c>
      <c r="M779" s="1">
        <f t="shared" si="37"/>
        <v>29040</v>
      </c>
      <c r="N779" s="1">
        <f t="shared" si="38"/>
        <v>0</v>
      </c>
    </row>
    <row r="780" spans="1:14" x14ac:dyDescent="0.25">
      <c r="A780" s="1" t="str">
        <v>Dharmacon</v>
      </c>
      <c r="B780" s="1">
        <v>4840</v>
      </c>
      <c r="C780" s="1" t="str">
        <v>O061725IN3298043G</v>
      </c>
      <c r="D780" s="2">
        <v>45832</v>
      </c>
      <c r="E780" s="2">
        <v>45839</v>
      </c>
      <c r="F780" s="1" t="str">
        <v>YSC6273-201936988</v>
      </c>
      <c r="G780" s="1">
        <v>1</v>
      </c>
      <c r="H780" s="1">
        <v>1</v>
      </c>
      <c r="I780" s="1">
        <v>0</v>
      </c>
      <c r="J780" s="1" t="str">
        <v>Delhi</v>
      </c>
      <c r="K780" s="1">
        <v>0</v>
      </c>
      <c r="L780" s="1">
        <f t="shared" si="36"/>
        <v>4840</v>
      </c>
      <c r="M780" s="1">
        <f t="shared" si="37"/>
        <v>4840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OEC4987-200829875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OEC4987-213606323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OEC4987-213606322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0</v>
      </c>
      <c r="C784" s="1" t="str">
        <v>O061725IN3298043G</v>
      </c>
      <c r="D784" s="2">
        <v>45832</v>
      </c>
      <c r="E784" s="2">
        <v>45839</v>
      </c>
      <c r="F784" s="1" t="str">
        <v>LQ-093328-02-0002</v>
      </c>
      <c r="G784" s="1">
        <v>1</v>
      </c>
      <c r="H784" s="1">
        <v>1</v>
      </c>
      <c r="I784" s="1">
        <v>0</v>
      </c>
      <c r="J784" s="1" t="str">
        <v>Lucknow</v>
      </c>
      <c r="K784" s="1">
        <v>0</v>
      </c>
      <c r="L784" s="1">
        <f t="shared" si="36"/>
        <v>0</v>
      </c>
      <c r="M784" s="1">
        <f t="shared" si="37"/>
        <v>0</v>
      </c>
      <c r="N784" s="1">
        <f t="shared" si="38"/>
        <v>0</v>
      </c>
    </row>
    <row r="785" spans="1:14" x14ac:dyDescent="0.25">
      <c r="A785" s="1" t="str">
        <v>BioXcell</v>
      </c>
      <c r="B785" s="1">
        <v>111355.20000000001</v>
      </c>
      <c r="C785" s="1">
        <v>175023</v>
      </c>
      <c r="D785" s="2">
        <v>45835</v>
      </c>
      <c r="E785" s="2">
        <v>45839</v>
      </c>
      <c r="F785" s="1" t="str">
        <v>BE0079</v>
      </c>
      <c r="G785" s="1">
        <v>1</v>
      </c>
      <c r="H785" s="1">
        <v>1</v>
      </c>
      <c r="I785" s="1">
        <v>0</v>
      </c>
      <c r="J785" s="1" t="str">
        <v>Hyderabad</v>
      </c>
      <c r="K785" s="1">
        <v>0</v>
      </c>
      <c r="L785" s="1">
        <f t="shared" si="36"/>
        <v>111355.20000000001</v>
      </c>
      <c r="M785" s="1">
        <f t="shared" si="37"/>
        <v>111355.20000000001</v>
      </c>
      <c r="N785" s="1">
        <f t="shared" si="38"/>
        <v>0</v>
      </c>
    </row>
    <row r="786" spans="1:14" x14ac:dyDescent="0.25">
      <c r="A786" s="1" t="str">
        <v>Mabtech</v>
      </c>
      <c r="B786" s="1">
        <v>12038.400000000001</v>
      </c>
      <c r="C786" s="1" t="str">
        <v>SE041175</v>
      </c>
      <c r="D786" s="2">
        <v>45835</v>
      </c>
      <c r="E786" s="2">
        <v>45841</v>
      </c>
      <c r="F786" s="1" t="str">
        <v>3617-1</v>
      </c>
      <c r="G786" s="1">
        <v>4</v>
      </c>
      <c r="H786" s="1">
        <v>4</v>
      </c>
      <c r="I786" s="1">
        <v>0</v>
      </c>
      <c r="J786" s="1" t="str">
        <v>Banglore</v>
      </c>
      <c r="K786" s="1">
        <v>0</v>
      </c>
      <c r="L786" s="1">
        <f t="shared" si="36"/>
        <v>48153.600000000006</v>
      </c>
      <c r="M786" s="1">
        <f t="shared" si="37"/>
        <v>48153.600000000006</v>
      </c>
      <c r="N786" s="1">
        <f t="shared" si="38"/>
        <v>0</v>
      </c>
    </row>
    <row r="787" spans="1:14" x14ac:dyDescent="0.25">
      <c r="A787" s="1" t="str">
        <v>Affinity</v>
      </c>
      <c r="B787" s="1">
        <v>11000</v>
      </c>
      <c r="C787" s="1" t="str">
        <v>2506261N-BI</v>
      </c>
      <c r="D787" s="2">
        <v>45838</v>
      </c>
      <c r="E787" s="2">
        <v>45841</v>
      </c>
      <c r="F787" s="1" t="str">
        <v>AF7021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11000</v>
      </c>
      <c r="M787" s="1">
        <f t="shared" si="37"/>
        <v>11000</v>
      </c>
      <c r="N787" s="1">
        <f t="shared" si="38"/>
        <v>0</v>
      </c>
    </row>
    <row r="788" spans="1:14" x14ac:dyDescent="0.25">
      <c r="A788" s="1" t="str">
        <v>NovaBiosys</v>
      </c>
      <c r="B788" s="1">
        <v>5906.25</v>
      </c>
      <c r="C788" s="1" t="str">
        <v>NBS/25-26/205</v>
      </c>
      <c r="D788" s="2">
        <v>45840</v>
      </c>
      <c r="E788" s="2">
        <v>45841</v>
      </c>
      <c r="F788" s="1">
        <v>93070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5906.25</v>
      </c>
      <c r="M788" s="1">
        <f t="shared" si="37"/>
        <v>5906.25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CTM-1157442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CTM-1157443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CTM-1157444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35464</v>
      </c>
      <c r="C792" s="1" t="str">
        <v>O062425IN3302513G</v>
      </c>
      <c r="D792" s="2">
        <v>45835</v>
      </c>
      <c r="E792" s="2">
        <v>45845</v>
      </c>
      <c r="F792" s="1" t="str">
        <v>D-001810-01-20</v>
      </c>
      <c r="G792" s="1">
        <v>1</v>
      </c>
      <c r="H792" s="1">
        <v>1</v>
      </c>
      <c r="I792" s="1">
        <v>0</v>
      </c>
      <c r="J792" s="1" t="str">
        <v>Hyderabad</v>
      </c>
      <c r="K792" s="1">
        <v>0</v>
      </c>
      <c r="L792" s="1">
        <f t="shared" si="36"/>
        <v>35464</v>
      </c>
      <c r="M792" s="1">
        <f t="shared" si="37"/>
        <v>35464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M-009837-00-0005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M-020466-01-0005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M-018929-00-0005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M-005326-00-0005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M-014650-00-0005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M-004401-03-0005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M-016512-00-0005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66528</v>
      </c>
      <c r="C800" s="1" t="str">
        <v>O062425IN3302513G</v>
      </c>
      <c r="D800" s="2">
        <v>45835</v>
      </c>
      <c r="E800" s="2">
        <v>45845</v>
      </c>
      <c r="F800" s="1" t="str">
        <v>G-CUSTOM-1158658</v>
      </c>
      <c r="G800" s="1">
        <v>1</v>
      </c>
      <c r="H800" s="1">
        <v>1</v>
      </c>
      <c r="I800" s="1">
        <v>0</v>
      </c>
      <c r="J800" s="1" t="str">
        <v>Bhopal</v>
      </c>
      <c r="K800" s="1">
        <v>0</v>
      </c>
      <c r="L800" s="1">
        <f t="shared" si="36"/>
        <v>66528</v>
      </c>
      <c r="M800" s="1">
        <f t="shared" si="37"/>
        <v>66528</v>
      </c>
      <c r="N800" s="1">
        <f t="shared" si="38"/>
        <v>0</v>
      </c>
    </row>
    <row r="801" spans="1:14" x14ac:dyDescent="0.25">
      <c r="A801" s="1" t="str">
        <v>Dharmacon</v>
      </c>
      <c r="B801" s="1">
        <v>7744</v>
      </c>
      <c r="C801" s="1" t="str">
        <v>O062425IN3302513G</v>
      </c>
      <c r="D801" s="2">
        <v>45835</v>
      </c>
      <c r="E801" s="2">
        <v>45845</v>
      </c>
      <c r="F801" s="1" t="str">
        <v>MHS6278-202808614</v>
      </c>
      <c r="G801" s="1">
        <v>1</v>
      </c>
      <c r="H801" s="1">
        <v>1</v>
      </c>
      <c r="I801" s="1">
        <v>0</v>
      </c>
      <c r="J801" s="1" t="str">
        <v>Pune</v>
      </c>
      <c r="K801" s="1">
        <v>0</v>
      </c>
      <c r="L801" s="1">
        <f t="shared" si="36"/>
        <v>7744</v>
      </c>
      <c r="M801" s="1">
        <f t="shared" si="37"/>
        <v>7744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RHS4740-EG4851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RHS4740-EG4854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RHS4740-EG3673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0.88</v>
      </c>
      <c r="C806" s="1" t="str">
        <v>O062425IN3302513G</v>
      </c>
      <c r="D806" s="2">
        <v>45835</v>
      </c>
      <c r="E806" s="2">
        <v>45845</v>
      </c>
      <c r="F806" s="1" t="str">
        <v>PMAPUD</v>
      </c>
      <c r="G806" s="1">
        <v>1</v>
      </c>
      <c r="H806" s="1">
        <v>1</v>
      </c>
      <c r="I806" s="1">
        <v>0</v>
      </c>
      <c r="J806" s="1" t="str">
        <v>Bhopal</v>
      </c>
      <c r="K806" s="1">
        <v>0</v>
      </c>
      <c r="L806" s="1">
        <f t="shared" si="36"/>
        <v>0.88</v>
      </c>
      <c r="M806" s="1">
        <f t="shared" si="37"/>
        <v>0.88</v>
      </c>
      <c r="N806" s="1">
        <f t="shared" si="38"/>
        <v>0</v>
      </c>
    </row>
    <row r="807" spans="1:14" x14ac:dyDescent="0.25">
      <c r="A807" s="1" t="str">
        <v>BioLegend</v>
      </c>
      <c r="B807" s="1">
        <v>12777.599999999999</v>
      </c>
      <c r="C807" s="1" t="str">
        <v xml:space="preserve">EED116824  </v>
      </c>
      <c r="D807" s="2">
        <v>45835</v>
      </c>
      <c r="E807" s="2">
        <v>45845</v>
      </c>
      <c r="F807" s="1">
        <v>100222</v>
      </c>
      <c r="G807" s="1">
        <v>1</v>
      </c>
      <c r="H807" s="1">
        <v>1</v>
      </c>
      <c r="I807" s="1">
        <v>0</v>
      </c>
      <c r="J807" s="1" t="str">
        <v>Kolkata</v>
      </c>
      <c r="K807" s="1">
        <v>0</v>
      </c>
      <c r="L807" s="1">
        <f t="shared" si="36"/>
        <v>12777.599999999999</v>
      </c>
      <c r="M807" s="1">
        <f t="shared" si="37"/>
        <v>12777.599999999999</v>
      </c>
      <c r="N807" s="1">
        <f t="shared" si="38"/>
        <v>0</v>
      </c>
    </row>
    <row r="808" spans="1:14" x14ac:dyDescent="0.25">
      <c r="A808" s="1" t="str">
        <v>BioLegend</v>
      </c>
      <c r="B808" s="1">
        <v>1584</v>
      </c>
      <c r="C808" s="1" t="str">
        <v xml:space="preserve">EED116824  </v>
      </c>
      <c r="D808" s="2">
        <v>45835</v>
      </c>
      <c r="E808" s="2">
        <v>45845</v>
      </c>
      <c r="F808" s="1">
        <v>100305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1584</v>
      </c>
      <c r="M808" s="1">
        <f t="shared" si="37"/>
        <v>1584</v>
      </c>
      <c r="N808" s="1">
        <f t="shared" si="38"/>
        <v>0</v>
      </c>
    </row>
    <row r="809" spans="1:14" x14ac:dyDescent="0.25">
      <c r="A809" s="1" t="str">
        <v>BioLegend</v>
      </c>
      <c r="B809" s="1">
        <v>5544</v>
      </c>
      <c r="C809" s="1" t="str">
        <v xml:space="preserve">EED116824  </v>
      </c>
      <c r="D809" s="2">
        <v>45835</v>
      </c>
      <c r="E809" s="2">
        <v>45845</v>
      </c>
      <c r="F809" s="1">
        <v>100312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5544</v>
      </c>
      <c r="M809" s="1">
        <f t="shared" si="37"/>
        <v>5544</v>
      </c>
      <c r="N809" s="1">
        <f t="shared" si="38"/>
        <v>0</v>
      </c>
    </row>
    <row r="810" spans="1:14" x14ac:dyDescent="0.25">
      <c r="A810" s="1" t="str">
        <v>BioLegend</v>
      </c>
      <c r="B810" s="1">
        <v>15206.400000000001</v>
      </c>
      <c r="C810" s="1" t="str">
        <v xml:space="preserve">EED116824  </v>
      </c>
      <c r="D810" s="2">
        <v>45835</v>
      </c>
      <c r="E810" s="2">
        <v>45845</v>
      </c>
      <c r="F810" s="1">
        <v>100432</v>
      </c>
      <c r="G810" s="1">
        <v>1</v>
      </c>
      <c r="H810" s="1">
        <v>1</v>
      </c>
      <c r="I810" s="1">
        <v>0</v>
      </c>
      <c r="J810" s="1" t="str">
        <v>Bhuvneshwar</v>
      </c>
      <c r="K810" s="1">
        <v>0</v>
      </c>
      <c r="L810" s="1">
        <f t="shared" si="36"/>
        <v>15206.400000000001</v>
      </c>
      <c r="M810" s="1">
        <f t="shared" si="37"/>
        <v>15206.400000000001</v>
      </c>
      <c r="N810" s="1">
        <f t="shared" si="38"/>
        <v>0</v>
      </c>
    </row>
    <row r="811" spans="1:14" x14ac:dyDescent="0.25">
      <c r="A811" s="1" t="str">
        <v>BioLegend</v>
      </c>
      <c r="B811" s="1">
        <v>5227.2</v>
      </c>
      <c r="C811" s="1" t="str">
        <v xml:space="preserve">EED116824  </v>
      </c>
      <c r="D811" s="2">
        <v>45835</v>
      </c>
      <c r="E811" s="2">
        <v>45845</v>
      </c>
      <c r="F811" s="1">
        <v>100706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5227.2</v>
      </c>
      <c r="M811" s="1">
        <f t="shared" si="37"/>
        <v>5227.2</v>
      </c>
      <c r="N811" s="1">
        <f t="shared" si="38"/>
        <v>0</v>
      </c>
    </row>
    <row r="812" spans="1:14" x14ac:dyDescent="0.25">
      <c r="A812" s="1" t="str">
        <v>BioLegend</v>
      </c>
      <c r="B812" s="1">
        <v>2956.8</v>
      </c>
      <c r="C812" s="1" t="str">
        <v xml:space="preserve">EED116824  </v>
      </c>
      <c r="D812" s="2">
        <v>45835</v>
      </c>
      <c r="E812" s="2">
        <v>45845</v>
      </c>
      <c r="F812" s="1">
        <v>101207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2956.8</v>
      </c>
      <c r="M812" s="1">
        <f t="shared" si="37"/>
        <v>2956.8</v>
      </c>
      <c r="N812" s="1">
        <f t="shared" si="38"/>
        <v>0</v>
      </c>
    </row>
    <row r="813" spans="1:14" x14ac:dyDescent="0.25">
      <c r="A813" s="1" t="str">
        <v>BioLegend</v>
      </c>
      <c r="B813" s="1">
        <v>5332.8</v>
      </c>
      <c r="C813" s="1" t="str">
        <v xml:space="preserve">EED116824  </v>
      </c>
      <c r="D813" s="2">
        <v>45835</v>
      </c>
      <c r="E813" s="2">
        <v>45845</v>
      </c>
      <c r="F813" s="1">
        <v>104419</v>
      </c>
      <c r="G813" s="1">
        <v>1</v>
      </c>
      <c r="H813" s="1">
        <v>1</v>
      </c>
      <c r="I813" s="1">
        <v>0</v>
      </c>
      <c r="J813" s="1" t="str">
        <v>Hyderabad</v>
      </c>
      <c r="K813" s="1">
        <v>0</v>
      </c>
      <c r="L813" s="1">
        <f t="shared" si="36"/>
        <v>5332.8</v>
      </c>
      <c r="M813" s="1">
        <f t="shared" si="37"/>
        <v>5332.8</v>
      </c>
      <c r="N813" s="1">
        <f t="shared" si="38"/>
        <v>0</v>
      </c>
    </row>
    <row r="814" spans="1:14" x14ac:dyDescent="0.25">
      <c r="A814" s="1" t="str">
        <v>BioLegend</v>
      </c>
      <c r="B814" s="1">
        <v>2851.2</v>
      </c>
      <c r="C814" s="1" t="str">
        <v xml:space="preserve">EED116824  </v>
      </c>
      <c r="D814" s="2">
        <v>45835</v>
      </c>
      <c r="E814" s="2">
        <v>45845</v>
      </c>
      <c r="F814" s="1">
        <v>116101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2851.2</v>
      </c>
      <c r="M814" s="1">
        <f t="shared" si="37"/>
        <v>2851.2</v>
      </c>
      <c r="N814" s="1">
        <f t="shared" si="38"/>
        <v>0</v>
      </c>
    </row>
    <row r="815" spans="1:14" x14ac:dyDescent="0.25">
      <c r="A815" s="1" t="str">
        <v>BioLegend</v>
      </c>
      <c r="B815" s="1">
        <v>4963.2</v>
      </c>
      <c r="C815" s="1" t="str">
        <v xml:space="preserve">EED116824  </v>
      </c>
      <c r="D815" s="2">
        <v>45835</v>
      </c>
      <c r="E815" s="2">
        <v>45845</v>
      </c>
      <c r="F815" s="1">
        <v>117323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4963.2</v>
      </c>
      <c r="M815" s="1">
        <f t="shared" si="37"/>
        <v>4963.2</v>
      </c>
      <c r="N815" s="1">
        <f t="shared" si="38"/>
        <v>0</v>
      </c>
    </row>
    <row r="816" spans="1:14" x14ac:dyDescent="0.25">
      <c r="A816" s="1" t="str">
        <v>BioLegend</v>
      </c>
      <c r="B816" s="1">
        <v>7761.6</v>
      </c>
      <c r="C816" s="1" t="str">
        <v xml:space="preserve">EED116824  </v>
      </c>
      <c r="D816" s="2">
        <v>45835</v>
      </c>
      <c r="E816" s="2">
        <v>45845</v>
      </c>
      <c r="F816" s="1">
        <v>125611</v>
      </c>
      <c r="G816" s="1">
        <v>1</v>
      </c>
      <c r="H816" s="1">
        <v>1</v>
      </c>
      <c r="I816" s="1">
        <v>0</v>
      </c>
      <c r="J816" s="1" t="str">
        <v>Delhi</v>
      </c>
      <c r="K816" s="1">
        <v>0</v>
      </c>
      <c r="L816" s="1">
        <f t="shared" si="36"/>
        <v>7761.6</v>
      </c>
      <c r="M816" s="1">
        <f t="shared" si="37"/>
        <v>7761.6</v>
      </c>
      <c r="N816" s="1">
        <f t="shared" si="38"/>
        <v>0</v>
      </c>
    </row>
    <row r="817" spans="1:14" x14ac:dyDescent="0.25">
      <c r="A817" s="1" t="str">
        <v>BioLegend</v>
      </c>
      <c r="B817" s="1">
        <v>5227.2</v>
      </c>
      <c r="C817" s="1" t="str">
        <v xml:space="preserve">EED116824  </v>
      </c>
      <c r="D817" s="2">
        <v>45835</v>
      </c>
      <c r="E817" s="2">
        <v>45845</v>
      </c>
      <c r="F817" s="1">
        <v>127617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5227.2</v>
      </c>
      <c r="M817" s="1">
        <f t="shared" si="37"/>
        <v>5227.2</v>
      </c>
      <c r="N817" s="1">
        <f t="shared" si="38"/>
        <v>0</v>
      </c>
    </row>
    <row r="818" spans="1:14" x14ac:dyDescent="0.25">
      <c r="A818" s="1" t="str">
        <v>BioLegend</v>
      </c>
      <c r="B818" s="1">
        <v>17688</v>
      </c>
      <c r="C818" s="1" t="str">
        <v xml:space="preserve">EED116824  </v>
      </c>
      <c r="D818" s="2">
        <v>45835</v>
      </c>
      <c r="E818" s="2">
        <v>45845</v>
      </c>
      <c r="F818" s="1">
        <v>128012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17688</v>
      </c>
      <c r="M818" s="1">
        <f t="shared" si="37"/>
        <v>17688</v>
      </c>
      <c r="N818" s="1">
        <f t="shared" si="38"/>
        <v>0</v>
      </c>
    </row>
    <row r="819" spans="1:14" x14ac:dyDescent="0.25">
      <c r="A819" s="1" t="str">
        <v>BioLegend</v>
      </c>
      <c r="B819" s="1">
        <v>14190</v>
      </c>
      <c r="C819" s="1" t="str">
        <v xml:space="preserve">EED116824  </v>
      </c>
      <c r="D819" s="2">
        <v>45835</v>
      </c>
      <c r="E819" s="2">
        <v>45845</v>
      </c>
      <c r="F819" s="1">
        <v>129817</v>
      </c>
      <c r="G819" s="1">
        <v>1</v>
      </c>
      <c r="H819" s="1">
        <v>1</v>
      </c>
      <c r="I819" s="1">
        <v>0</v>
      </c>
      <c r="J819" s="1" t="str">
        <v>Delhi</v>
      </c>
      <c r="K819" s="1">
        <v>0</v>
      </c>
      <c r="L819" s="1">
        <f t="shared" si="36"/>
        <v>14190</v>
      </c>
      <c r="M819" s="1">
        <f t="shared" si="37"/>
        <v>14190</v>
      </c>
      <c r="N819" s="1">
        <f t="shared" si="38"/>
        <v>0</v>
      </c>
    </row>
    <row r="820" spans="1:14" x14ac:dyDescent="0.25">
      <c r="A820" s="1" t="str">
        <v>BioLegend</v>
      </c>
      <c r="B820" s="1">
        <v>7867.2000000000007</v>
      </c>
      <c r="C820" s="1" t="str">
        <v xml:space="preserve">EED116824  </v>
      </c>
      <c r="D820" s="2">
        <v>45835</v>
      </c>
      <c r="E820" s="2">
        <v>45845</v>
      </c>
      <c r="F820" s="1">
        <v>300005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7867.2000000000007</v>
      </c>
      <c r="M820" s="1">
        <f t="shared" si="37"/>
        <v>7867.2000000000007</v>
      </c>
      <c r="N820" s="1">
        <f t="shared" si="38"/>
        <v>0</v>
      </c>
    </row>
    <row r="821" spans="1:14" x14ac:dyDescent="0.25">
      <c r="A821" s="1" t="str">
        <v>BioLegend</v>
      </c>
      <c r="B821" s="1">
        <v>20908.8</v>
      </c>
      <c r="C821" s="1" t="str">
        <v xml:space="preserve">EED116824  </v>
      </c>
      <c r="D821" s="2">
        <v>45835</v>
      </c>
      <c r="E821" s="2">
        <v>45845</v>
      </c>
      <c r="F821" s="1">
        <v>300332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41817.599999999999</v>
      </c>
      <c r="M821" s="1">
        <f t="shared" si="37"/>
        <v>41817.599999999999</v>
      </c>
      <c r="N821" s="1">
        <f t="shared" si="38"/>
        <v>0</v>
      </c>
    </row>
    <row r="822" spans="1:14" x14ac:dyDescent="0.25">
      <c r="A822" s="1" t="str">
        <v>BioLegend</v>
      </c>
      <c r="B822" s="1">
        <v>18216</v>
      </c>
      <c r="C822" s="1" t="str">
        <v xml:space="preserve">EED116824  </v>
      </c>
      <c r="D822" s="2">
        <v>45835</v>
      </c>
      <c r="E822" s="2">
        <v>45845</v>
      </c>
      <c r="F822" s="1">
        <v>302820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18216</v>
      </c>
      <c r="M822" s="1">
        <f t="shared" si="37"/>
        <v>18216</v>
      </c>
      <c r="N822" s="1">
        <f t="shared" si="38"/>
        <v>0</v>
      </c>
    </row>
    <row r="823" spans="1:14" x14ac:dyDescent="0.25">
      <c r="A823" s="1" t="str">
        <v>BioLegend</v>
      </c>
      <c r="B823" s="1">
        <v>7867.2000000000007</v>
      </c>
      <c r="C823" s="1" t="str">
        <v xml:space="preserve">EED116824  </v>
      </c>
      <c r="D823" s="2">
        <v>45835</v>
      </c>
      <c r="E823" s="2">
        <v>45845</v>
      </c>
      <c r="F823" s="1">
        <v>302934</v>
      </c>
      <c r="G823" s="1">
        <v>2</v>
      </c>
      <c r="H823" s="1">
        <v>2</v>
      </c>
      <c r="I823" s="1">
        <v>0</v>
      </c>
      <c r="J823" s="1" t="str">
        <v>Kolkata</v>
      </c>
      <c r="K823" s="1">
        <v>0</v>
      </c>
      <c r="L823" s="1">
        <f t="shared" si="36"/>
        <v>15734.400000000001</v>
      </c>
      <c r="M823" s="1">
        <f t="shared" si="37"/>
        <v>15734.400000000001</v>
      </c>
      <c r="N823" s="1">
        <f t="shared" si="38"/>
        <v>0</v>
      </c>
    </row>
    <row r="824" spans="1:14" x14ac:dyDescent="0.25">
      <c r="A824" s="1" t="str">
        <v>BioLegend</v>
      </c>
      <c r="B824" s="1">
        <v>13992</v>
      </c>
      <c r="C824" s="1" t="str">
        <v xml:space="preserve">EED116824  </v>
      </c>
      <c r="D824" s="2">
        <v>45835</v>
      </c>
      <c r="E824" s="2">
        <v>45845</v>
      </c>
      <c r="F824" s="1">
        <v>304022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13992</v>
      </c>
      <c r="M824" s="1">
        <f t="shared" si="37"/>
        <v>13992</v>
      </c>
      <c r="N824" s="1">
        <f t="shared" si="38"/>
        <v>0</v>
      </c>
    </row>
    <row r="825" spans="1:14" x14ac:dyDescent="0.25">
      <c r="A825" s="1" t="str">
        <v>BioLegend</v>
      </c>
      <c r="B825" s="1">
        <v>8131.2000000000007</v>
      </c>
      <c r="C825" s="1" t="str">
        <v xml:space="preserve">EED116824  </v>
      </c>
      <c r="D825" s="2">
        <v>45835</v>
      </c>
      <c r="E825" s="2">
        <v>45845</v>
      </c>
      <c r="F825" s="1">
        <v>309719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8131.2000000000007</v>
      </c>
      <c r="M825" s="1">
        <f t="shared" si="37"/>
        <v>8131.2000000000007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25146</v>
      </c>
      <c r="C826" s="1" t="str">
        <v xml:space="preserve">EED116824  </v>
      </c>
      <c r="D826" s="2">
        <v>45835</v>
      </c>
      <c r="E826" s="2">
        <v>45845</v>
      </c>
      <c r="F826" s="1">
        <v>311122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25146</v>
      </c>
      <c r="M826" s="1">
        <f t="shared" si="37"/>
        <v>25146</v>
      </c>
      <c r="N826" s="1">
        <f t="shared" si="38"/>
        <v>0</v>
      </c>
    </row>
    <row r="827" spans="1:14" x14ac:dyDescent="0.25">
      <c r="A827" s="1" t="str">
        <v>BioLegend</v>
      </c>
      <c r="B827" s="1">
        <v>7867.2000000000007</v>
      </c>
      <c r="C827" s="1" t="str">
        <v xml:space="preserve">EED116824  </v>
      </c>
      <c r="D827" s="2">
        <v>45835</v>
      </c>
      <c r="E827" s="2">
        <v>45845</v>
      </c>
      <c r="F827" s="1">
        <v>312815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7867.2000000000007</v>
      </c>
      <c r="M827" s="1">
        <f t="shared" si="37"/>
        <v>7867.2000000000007</v>
      </c>
      <c r="N827" s="1">
        <f t="shared" si="38"/>
        <v>0</v>
      </c>
    </row>
    <row r="828" spans="1:14" x14ac:dyDescent="0.25">
      <c r="A828" s="1" t="str">
        <v>BioLegend</v>
      </c>
      <c r="B828" s="1">
        <v>9662.4</v>
      </c>
      <c r="C828" s="1" t="str">
        <v xml:space="preserve">EED116824  </v>
      </c>
      <c r="D828" s="2">
        <v>45835</v>
      </c>
      <c r="E828" s="2">
        <v>45845</v>
      </c>
      <c r="F828" s="1">
        <v>320107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9662.4</v>
      </c>
      <c r="M828" s="1">
        <f t="shared" si="37"/>
        <v>9662.4</v>
      </c>
      <c r="N828" s="1">
        <f t="shared" si="38"/>
        <v>0</v>
      </c>
    </row>
    <row r="829" spans="1:14" x14ac:dyDescent="0.25">
      <c r="A829" s="1" t="str">
        <v>BioLegend</v>
      </c>
      <c r="B829" s="1">
        <v>13569.599999999999</v>
      </c>
      <c r="C829" s="1" t="str">
        <v xml:space="preserve">EED116824  </v>
      </c>
      <c r="D829" s="2">
        <v>45835</v>
      </c>
      <c r="E829" s="2">
        <v>45845</v>
      </c>
      <c r="F829" s="1">
        <v>323006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13569.599999999999</v>
      </c>
      <c r="M829" s="1">
        <f t="shared" si="37"/>
        <v>13569.599999999999</v>
      </c>
      <c r="N829" s="1">
        <f t="shared" si="38"/>
        <v>0</v>
      </c>
    </row>
    <row r="830" spans="1:14" x14ac:dyDescent="0.25">
      <c r="A830" s="1" t="str">
        <v>BioLegend</v>
      </c>
      <c r="B830" s="1">
        <v>27984</v>
      </c>
      <c r="C830" s="1" t="str">
        <v xml:space="preserve">EED116824  </v>
      </c>
      <c r="D830" s="2">
        <v>45835</v>
      </c>
      <c r="E830" s="2">
        <v>45845</v>
      </c>
      <c r="F830" s="1">
        <v>323028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27984</v>
      </c>
      <c r="M830" s="1">
        <f t="shared" si="37"/>
        <v>27984</v>
      </c>
      <c r="N830" s="1">
        <f t="shared" si="38"/>
        <v>0</v>
      </c>
    </row>
    <row r="831" spans="1:14" x14ac:dyDescent="0.25">
      <c r="A831" s="1" t="str">
        <v>BioLegend</v>
      </c>
      <c r="B831" s="1">
        <v>22651.199999999997</v>
      </c>
      <c r="C831" s="1" t="str">
        <v xml:space="preserve">EED116824  </v>
      </c>
      <c r="D831" s="2">
        <v>45835</v>
      </c>
      <c r="E831" s="2">
        <v>45845</v>
      </c>
      <c r="F831" s="1">
        <v>332306</v>
      </c>
      <c r="G831" s="1">
        <v>2</v>
      </c>
      <c r="H831" s="1">
        <v>2</v>
      </c>
      <c r="I831" s="1">
        <v>0</v>
      </c>
      <c r="J831" s="1" t="str">
        <v>Mumbai</v>
      </c>
      <c r="K831" s="1">
        <v>0</v>
      </c>
      <c r="L831" s="1">
        <f t="shared" si="36"/>
        <v>45302.399999999994</v>
      </c>
      <c r="M831" s="1">
        <f t="shared" si="37"/>
        <v>45302.399999999994</v>
      </c>
      <c r="N831" s="1">
        <f t="shared" si="38"/>
        <v>0</v>
      </c>
    </row>
    <row r="832" spans="1:14" x14ac:dyDescent="0.25">
      <c r="A832" s="1" t="str">
        <v>BioLegend</v>
      </c>
      <c r="B832" s="1">
        <v>12091.2</v>
      </c>
      <c r="C832" s="1" t="str">
        <v xml:space="preserve">EED116824  </v>
      </c>
      <c r="D832" s="2">
        <v>45835</v>
      </c>
      <c r="E832" s="2">
        <v>45845</v>
      </c>
      <c r="F832" s="1">
        <v>344750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12091.2</v>
      </c>
      <c r="M832" s="1">
        <f t="shared" si="37"/>
        <v>12091.2</v>
      </c>
      <c r="N832" s="1">
        <f t="shared" si="38"/>
        <v>0</v>
      </c>
    </row>
    <row r="833" spans="1:14" x14ac:dyDescent="0.25">
      <c r="A833" s="1" t="str">
        <v>BioLegend</v>
      </c>
      <c r="B833" s="1">
        <v>12738</v>
      </c>
      <c r="C833" s="1" t="str">
        <v xml:space="preserve">EED116824  </v>
      </c>
      <c r="D833" s="2">
        <v>45835</v>
      </c>
      <c r="E833" s="2">
        <v>45845</v>
      </c>
      <c r="F833" s="1">
        <v>348219</v>
      </c>
      <c r="G833" s="1">
        <v>2</v>
      </c>
      <c r="H833" s="1">
        <v>2</v>
      </c>
      <c r="I833" s="1">
        <v>0</v>
      </c>
      <c r="J833" s="1" t="str">
        <v>Kolkata</v>
      </c>
      <c r="K833" s="1">
        <v>0</v>
      </c>
      <c r="L833" s="1">
        <f t="shared" si="36"/>
        <v>25476</v>
      </c>
      <c r="M833" s="1">
        <f t="shared" si="37"/>
        <v>25476</v>
      </c>
      <c r="N833" s="1">
        <f t="shared" si="38"/>
        <v>0</v>
      </c>
    </row>
    <row r="834" spans="1:14" x14ac:dyDescent="0.25">
      <c r="A834" s="1" t="str">
        <v>BioLegend</v>
      </c>
      <c r="B834" s="1">
        <v>7761.6</v>
      </c>
      <c r="C834" s="1" t="str">
        <v xml:space="preserve">EED116824  </v>
      </c>
      <c r="D834" s="2">
        <v>45835</v>
      </c>
      <c r="E834" s="2">
        <v>45845</v>
      </c>
      <c r="F834" s="1">
        <v>356607</v>
      </c>
      <c r="G834" s="1">
        <v>1</v>
      </c>
      <c r="H834" s="1">
        <v>1</v>
      </c>
      <c r="I834" s="1">
        <v>0</v>
      </c>
      <c r="J834" s="1" t="str">
        <v>Kolkata</v>
      </c>
      <c r="K834" s="1">
        <v>0</v>
      </c>
      <c r="L834" s="1">
        <f t="shared" si="36"/>
        <v>7761.6</v>
      </c>
      <c r="M834" s="1">
        <f t="shared" si="37"/>
        <v>7761.6</v>
      </c>
      <c r="N834" s="1">
        <f t="shared" si="38"/>
        <v>0</v>
      </c>
    </row>
    <row r="835" spans="1:14" x14ac:dyDescent="0.25">
      <c r="A835" s="1" t="str">
        <v>BioLegend</v>
      </c>
      <c r="B835" s="1">
        <v>20169.599999999999</v>
      </c>
      <c r="C835" s="1" t="str">
        <v xml:space="preserve">EED116824  </v>
      </c>
      <c r="D835" s="2">
        <v>45835</v>
      </c>
      <c r="E835" s="2">
        <v>45845</v>
      </c>
      <c r="F835" s="1">
        <v>368504</v>
      </c>
      <c r="G835" s="1">
        <v>1</v>
      </c>
      <c r="H835" s="1">
        <v>1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20169.599999999999</v>
      </c>
      <c r="M835" s="1">
        <f t="shared" ref="M835:M898" si="40">H835*B835</f>
        <v>20169.599999999999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10876.8</v>
      </c>
      <c r="C836" s="1" t="str">
        <v xml:space="preserve">EED116824  </v>
      </c>
      <c r="D836" s="2">
        <v>45835</v>
      </c>
      <c r="E836" s="2">
        <v>45845</v>
      </c>
      <c r="F836" s="1">
        <v>420302</v>
      </c>
      <c r="G836" s="1">
        <v>4</v>
      </c>
      <c r="H836" s="1">
        <v>4</v>
      </c>
      <c r="I836" s="1">
        <v>0</v>
      </c>
      <c r="J836" s="1" t="str">
        <v>Mumbai</v>
      </c>
      <c r="K836" s="1">
        <v>0</v>
      </c>
      <c r="L836" s="1">
        <f t="shared" si="39"/>
        <v>43507.199999999997</v>
      </c>
      <c r="M836" s="1">
        <f t="shared" si="40"/>
        <v>43507.199999999997</v>
      </c>
      <c r="N836" s="1">
        <f t="shared" si="41"/>
        <v>0</v>
      </c>
    </row>
    <row r="837" spans="1:14" x14ac:dyDescent="0.25">
      <c r="A837" s="1" t="str">
        <v>BioLegend</v>
      </c>
      <c r="B837" s="1">
        <v>7444.7999999999993</v>
      </c>
      <c r="C837" s="1" t="str">
        <v xml:space="preserve">EED116824  </v>
      </c>
      <c r="D837" s="2">
        <v>45835</v>
      </c>
      <c r="E837" s="2">
        <v>45845</v>
      </c>
      <c r="F837" s="1">
        <v>421601</v>
      </c>
      <c r="G837" s="1">
        <v>1</v>
      </c>
      <c r="H837" s="1">
        <v>1</v>
      </c>
      <c r="I837" s="1">
        <v>0</v>
      </c>
      <c r="J837" s="1" t="str">
        <v>Hyderabad</v>
      </c>
      <c r="K837" s="1">
        <v>0</v>
      </c>
      <c r="L837" s="1">
        <f t="shared" si="39"/>
        <v>7444.7999999999993</v>
      </c>
      <c r="M837" s="1">
        <f t="shared" si="40"/>
        <v>7444.7999999999993</v>
      </c>
      <c r="N837" s="1">
        <f t="shared" si="41"/>
        <v>0</v>
      </c>
    </row>
    <row r="838" spans="1:14" x14ac:dyDescent="0.25">
      <c r="A838" s="1" t="str">
        <v>BioLegend</v>
      </c>
      <c r="B838" s="1">
        <v>4699.2</v>
      </c>
      <c r="C838" s="1" t="str">
        <v xml:space="preserve">EED116824  </v>
      </c>
      <c r="D838" s="2">
        <v>45835</v>
      </c>
      <c r="E838" s="2">
        <v>45845</v>
      </c>
      <c r="F838" s="1">
        <v>423111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4699.2</v>
      </c>
      <c r="M838" s="1">
        <f t="shared" si="40"/>
        <v>4699.2</v>
      </c>
      <c r="N838" s="1">
        <f t="shared" si="41"/>
        <v>0</v>
      </c>
    </row>
    <row r="839" spans="1:14" x14ac:dyDescent="0.25">
      <c r="A839" s="1" t="str">
        <v>BioLegend</v>
      </c>
      <c r="B839" s="1">
        <v>16104</v>
      </c>
      <c r="C839" s="1" t="str">
        <v xml:space="preserve">EED116824  </v>
      </c>
      <c r="D839" s="2">
        <v>45835</v>
      </c>
      <c r="E839" s="2">
        <v>45845</v>
      </c>
      <c r="F839" s="1">
        <v>430104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16104</v>
      </c>
      <c r="M839" s="1">
        <f t="shared" si="40"/>
        <v>16104</v>
      </c>
      <c r="N839" s="1">
        <f t="shared" si="41"/>
        <v>0</v>
      </c>
    </row>
    <row r="840" spans="1:14" x14ac:dyDescent="0.25">
      <c r="A840" s="1" t="str">
        <v>BioLegend</v>
      </c>
      <c r="B840" s="1">
        <v>5808</v>
      </c>
      <c r="C840" s="1" t="str">
        <v xml:space="preserve">EED116824  </v>
      </c>
      <c r="D840" s="2">
        <v>45835</v>
      </c>
      <c r="E840" s="2">
        <v>45845</v>
      </c>
      <c r="F840" s="1">
        <v>505808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5808</v>
      </c>
      <c r="M840" s="1">
        <f t="shared" si="40"/>
        <v>5808</v>
      </c>
      <c r="N840" s="1">
        <f t="shared" si="41"/>
        <v>0</v>
      </c>
    </row>
    <row r="841" spans="1:14" x14ac:dyDescent="0.25">
      <c r="A841" s="1" t="str">
        <v>BioLegend</v>
      </c>
      <c r="B841" s="1">
        <v>5913.6</v>
      </c>
      <c r="C841" s="1" t="str">
        <v xml:space="preserve">EED116824  </v>
      </c>
      <c r="D841" s="2">
        <v>45835</v>
      </c>
      <c r="E841" s="2">
        <v>45845</v>
      </c>
      <c r="F841" s="1">
        <v>505816</v>
      </c>
      <c r="G841" s="1">
        <v>2</v>
      </c>
      <c r="H841" s="1">
        <v>2</v>
      </c>
      <c r="I841" s="1">
        <v>0</v>
      </c>
      <c r="J841" s="1" t="str">
        <v>Hyderabad</v>
      </c>
      <c r="K841" s="1">
        <v>0</v>
      </c>
      <c r="L841" s="1">
        <f t="shared" si="39"/>
        <v>11827.2</v>
      </c>
      <c r="M841" s="1">
        <f t="shared" si="40"/>
        <v>11827.2</v>
      </c>
      <c r="N841" s="1">
        <f t="shared" si="41"/>
        <v>0</v>
      </c>
    </row>
    <row r="842" spans="1:14" x14ac:dyDescent="0.25">
      <c r="A842" s="1" t="str">
        <v>BioLegend</v>
      </c>
      <c r="B842" s="1">
        <v>13041.599999999999</v>
      </c>
      <c r="C842" s="1" t="str">
        <v xml:space="preserve">EED116824  </v>
      </c>
      <c r="D842" s="2">
        <v>45835</v>
      </c>
      <c r="E842" s="2">
        <v>45845</v>
      </c>
      <c r="F842" s="1">
        <v>506507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13041.599999999999</v>
      </c>
      <c r="M842" s="1">
        <f t="shared" si="40"/>
        <v>13041.599999999999</v>
      </c>
      <c r="N842" s="1">
        <f t="shared" si="41"/>
        <v>0</v>
      </c>
    </row>
    <row r="843" spans="1:14" x14ac:dyDescent="0.25">
      <c r="A843" s="1" t="str">
        <v>BioLegend</v>
      </c>
      <c r="B843" s="1">
        <v>11299.2</v>
      </c>
      <c r="C843" s="1" t="str">
        <v xml:space="preserve">EED116824  </v>
      </c>
      <c r="D843" s="2">
        <v>45835</v>
      </c>
      <c r="E843" s="2">
        <v>45845</v>
      </c>
      <c r="F843" s="1">
        <v>506804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11299.2</v>
      </c>
      <c r="M843" s="1">
        <f t="shared" si="40"/>
        <v>11299.2</v>
      </c>
      <c r="N843" s="1">
        <f t="shared" si="41"/>
        <v>0</v>
      </c>
    </row>
    <row r="844" spans="1:14" x14ac:dyDescent="0.25">
      <c r="A844" s="1" t="str">
        <v>BioLegend</v>
      </c>
      <c r="B844" s="1">
        <v>15628.8</v>
      </c>
      <c r="C844" s="1" t="str">
        <v xml:space="preserve">EED116824  </v>
      </c>
      <c r="D844" s="2">
        <v>45835</v>
      </c>
      <c r="E844" s="2">
        <v>45845</v>
      </c>
      <c r="F844" s="1">
        <v>506916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15628.8</v>
      </c>
      <c r="M844" s="1">
        <f t="shared" si="40"/>
        <v>15628.8</v>
      </c>
      <c r="N844" s="1">
        <f t="shared" si="41"/>
        <v>0</v>
      </c>
    </row>
    <row r="845" spans="1:14" x14ac:dyDescent="0.25">
      <c r="A845" s="1" t="str">
        <v>BioLegend</v>
      </c>
      <c r="B845" s="1">
        <v>18321.599999999999</v>
      </c>
      <c r="C845" s="1" t="str">
        <v xml:space="preserve">EED116824  </v>
      </c>
      <c r="D845" s="2">
        <v>45835</v>
      </c>
      <c r="E845" s="2">
        <v>45845</v>
      </c>
      <c r="F845" s="1">
        <v>591706</v>
      </c>
      <c r="G845" s="1">
        <v>2</v>
      </c>
      <c r="H845" s="1">
        <v>2</v>
      </c>
      <c r="I845" s="1">
        <v>0</v>
      </c>
      <c r="J845" s="1" t="str">
        <v>Kolkata</v>
      </c>
      <c r="K845" s="1">
        <v>0</v>
      </c>
      <c r="L845" s="1">
        <f t="shared" si="39"/>
        <v>36643.199999999997</v>
      </c>
      <c r="M845" s="1">
        <f t="shared" si="40"/>
        <v>36643.199999999997</v>
      </c>
      <c r="N845" s="1">
        <f t="shared" si="41"/>
        <v>0</v>
      </c>
    </row>
    <row r="846" spans="1:14" x14ac:dyDescent="0.25">
      <c r="A846" s="1" t="str">
        <v>BioLegend</v>
      </c>
      <c r="B846" s="1">
        <v>14572.8</v>
      </c>
      <c r="C846" s="1" t="str">
        <v xml:space="preserve">EED116824  </v>
      </c>
      <c r="D846" s="2">
        <v>45835</v>
      </c>
      <c r="E846" s="2">
        <v>45845</v>
      </c>
      <c r="F846" s="1">
        <v>801701</v>
      </c>
      <c r="G846" s="1">
        <v>1</v>
      </c>
      <c r="H846" s="1">
        <v>1</v>
      </c>
      <c r="I846" s="1">
        <v>0</v>
      </c>
      <c r="J846" s="1" t="str">
        <v>Jodhpur</v>
      </c>
      <c r="K846" s="1">
        <v>0</v>
      </c>
      <c r="L846" s="1">
        <f t="shared" si="39"/>
        <v>14572.8</v>
      </c>
      <c r="M846" s="1">
        <f t="shared" si="40"/>
        <v>14572.8</v>
      </c>
      <c r="N846" s="1">
        <f t="shared" si="41"/>
        <v>0</v>
      </c>
    </row>
    <row r="847" spans="1:14" x14ac:dyDescent="0.25">
      <c r="A847" s="1" t="str">
        <v>BioLegend</v>
      </c>
      <c r="B847" s="1">
        <v>4065.6000000000004</v>
      </c>
      <c r="C847" s="1" t="str">
        <v xml:space="preserve">EED116824  </v>
      </c>
      <c r="D847" s="2">
        <v>45835</v>
      </c>
      <c r="E847" s="2">
        <v>45845</v>
      </c>
      <c r="F847" s="1">
        <v>100236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4065.6000000000004</v>
      </c>
      <c r="M847" s="1">
        <f t="shared" si="40"/>
        <v>4065.6000000000004</v>
      </c>
      <c r="N847" s="1">
        <f t="shared" si="41"/>
        <v>0</v>
      </c>
    </row>
    <row r="848" spans="1:14" x14ac:dyDescent="0.25">
      <c r="A848" s="1" t="str">
        <v>BioLegend</v>
      </c>
      <c r="B848" s="1">
        <v>15206.400000000001</v>
      </c>
      <c r="C848" s="1" t="str">
        <v xml:space="preserve">EED116824  </v>
      </c>
      <c r="D848" s="2">
        <v>45835</v>
      </c>
      <c r="E848" s="2">
        <v>45845</v>
      </c>
      <c r="F848" s="1">
        <v>100432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15206.400000000001</v>
      </c>
      <c r="M848" s="1">
        <f t="shared" si="40"/>
        <v>15206.400000000001</v>
      </c>
      <c r="N848" s="1">
        <f t="shared" si="41"/>
        <v>0</v>
      </c>
    </row>
    <row r="849" spans="1:14" x14ac:dyDescent="0.25">
      <c r="A849" s="1" t="str">
        <v>BioLegend</v>
      </c>
      <c r="B849" s="1">
        <v>12091.2</v>
      </c>
      <c r="C849" s="1" t="str">
        <v xml:space="preserve">EED116824  </v>
      </c>
      <c r="D849" s="2">
        <v>45835</v>
      </c>
      <c r="E849" s="2">
        <v>45845</v>
      </c>
      <c r="F849" s="1">
        <v>100612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12091.2</v>
      </c>
      <c r="M849" s="1">
        <f t="shared" si="40"/>
        <v>12091.2</v>
      </c>
      <c r="N849" s="1">
        <f t="shared" si="41"/>
        <v>0</v>
      </c>
    </row>
    <row r="850" spans="1:14" x14ac:dyDescent="0.25">
      <c r="A850" s="1" t="str">
        <v>BioLegend</v>
      </c>
      <c r="B850" s="1">
        <v>5649.6</v>
      </c>
      <c r="C850" s="1" t="str">
        <v xml:space="preserve">EED116824  </v>
      </c>
      <c r="D850" s="2">
        <v>45835</v>
      </c>
      <c r="E850" s="2">
        <v>45845</v>
      </c>
      <c r="F850" s="1">
        <v>100708</v>
      </c>
      <c r="G850" s="1">
        <v>1</v>
      </c>
      <c r="H850" s="1">
        <v>1</v>
      </c>
      <c r="I850" s="1">
        <v>0</v>
      </c>
      <c r="J850" s="1" t="str">
        <v>Delhi</v>
      </c>
      <c r="K850" s="1">
        <v>0</v>
      </c>
      <c r="L850" s="1">
        <f t="shared" si="39"/>
        <v>5649.6</v>
      </c>
      <c r="M850" s="1">
        <f t="shared" si="40"/>
        <v>5649.6</v>
      </c>
      <c r="N850" s="1">
        <f t="shared" si="41"/>
        <v>0</v>
      </c>
    </row>
    <row r="851" spans="1:14" x14ac:dyDescent="0.25">
      <c r="A851" s="1" t="str">
        <v>BioLegend</v>
      </c>
      <c r="B851" s="1">
        <v>7180.7999999999993</v>
      </c>
      <c r="C851" s="1" t="str">
        <v xml:space="preserve">EED116824  </v>
      </c>
      <c r="D851" s="2">
        <v>45835</v>
      </c>
      <c r="E851" s="2">
        <v>45845</v>
      </c>
      <c r="F851" s="1">
        <v>101823</v>
      </c>
      <c r="G851" s="1">
        <v>1</v>
      </c>
      <c r="H851" s="1">
        <v>1</v>
      </c>
      <c r="I851" s="1">
        <v>0</v>
      </c>
      <c r="J851" s="1" t="str">
        <v>Bhuvneshwar</v>
      </c>
      <c r="K851" s="1">
        <v>0</v>
      </c>
      <c r="L851" s="1">
        <f t="shared" si="39"/>
        <v>7180.7999999999993</v>
      </c>
      <c r="M851" s="1">
        <f t="shared" si="40"/>
        <v>7180.7999999999993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2</v>
      </c>
      <c r="H852" s="1">
        <v>2</v>
      </c>
      <c r="I852" s="1">
        <v>0</v>
      </c>
      <c r="J852" s="1" t="str">
        <v>Kerala</v>
      </c>
      <c r="K852" s="1">
        <v>0</v>
      </c>
      <c r="L852" s="1">
        <f t="shared" si="39"/>
        <v>17318.399999999998</v>
      </c>
      <c r="M852" s="1">
        <f t="shared" si="40"/>
        <v>17318.399999999998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1</v>
      </c>
      <c r="H853" s="1">
        <v>1</v>
      </c>
      <c r="I853" s="1">
        <v>0</v>
      </c>
      <c r="J853" s="1" t="str">
        <v>Kerala</v>
      </c>
      <c r="K853" s="1">
        <v>0</v>
      </c>
      <c r="L853" s="1">
        <f t="shared" si="39"/>
        <v>8659.1999999999989</v>
      </c>
      <c r="M853" s="1">
        <f t="shared" si="40"/>
        <v>8659.1999999999989</v>
      </c>
      <c r="N853" s="1">
        <f t="shared" si="41"/>
        <v>0</v>
      </c>
    </row>
    <row r="854" spans="1:14" x14ac:dyDescent="0.25">
      <c r="A854" s="1" t="str">
        <v>BioLegend</v>
      </c>
      <c r="B854" s="1">
        <v>12724.8</v>
      </c>
      <c r="C854" s="1" t="str">
        <v xml:space="preserve">EED116824  </v>
      </c>
      <c r="D854" s="2">
        <v>45835</v>
      </c>
      <c r="E854" s="2">
        <v>45845</v>
      </c>
      <c r="F854" s="1">
        <v>102720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12724.8</v>
      </c>
      <c r="M854" s="1">
        <f t="shared" si="40"/>
        <v>12724.8</v>
      </c>
      <c r="N854" s="1">
        <f t="shared" si="41"/>
        <v>0</v>
      </c>
    </row>
    <row r="855" spans="1:14" x14ac:dyDescent="0.25">
      <c r="A855" s="1" t="str">
        <v>BioLegend</v>
      </c>
      <c r="B855" s="1">
        <v>13094.400000000001</v>
      </c>
      <c r="C855" s="1" t="str">
        <v xml:space="preserve">EED116824  </v>
      </c>
      <c r="D855" s="2">
        <v>45835</v>
      </c>
      <c r="E855" s="2">
        <v>45845</v>
      </c>
      <c r="F855" s="1">
        <v>103028</v>
      </c>
      <c r="G855" s="1">
        <v>1</v>
      </c>
      <c r="H855" s="1">
        <v>1</v>
      </c>
      <c r="I855" s="1">
        <v>0</v>
      </c>
      <c r="J855" s="1" t="str">
        <v>Kolkata</v>
      </c>
      <c r="K855" s="1">
        <v>0</v>
      </c>
      <c r="L855" s="1">
        <f t="shared" si="39"/>
        <v>13094.400000000001</v>
      </c>
      <c r="M855" s="1">
        <f t="shared" si="40"/>
        <v>13094.400000000001</v>
      </c>
      <c r="N855" s="1">
        <f t="shared" si="41"/>
        <v>0</v>
      </c>
    </row>
    <row r="856" spans="1:14" x14ac:dyDescent="0.25">
      <c r="A856" s="1" t="str">
        <v>BioLegend</v>
      </c>
      <c r="B856" s="1">
        <v>4540.8</v>
      </c>
      <c r="C856" s="1" t="str">
        <v xml:space="preserve">EED116824  </v>
      </c>
      <c r="D856" s="2">
        <v>45835</v>
      </c>
      <c r="E856" s="2">
        <v>45845</v>
      </c>
      <c r="F856" s="1">
        <v>103106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4540.8</v>
      </c>
      <c r="M856" s="1">
        <f t="shared" si="40"/>
        <v>4540.8</v>
      </c>
      <c r="N856" s="1">
        <f t="shared" si="41"/>
        <v>0</v>
      </c>
    </row>
    <row r="857" spans="1:14" x14ac:dyDescent="0.25">
      <c r="A857" s="1" t="str">
        <v>BioLegend</v>
      </c>
      <c r="B857" s="1">
        <v>12091.2</v>
      </c>
      <c r="C857" s="1" t="str">
        <v xml:space="preserve">EED116824  </v>
      </c>
      <c r="D857" s="2">
        <v>45835</v>
      </c>
      <c r="E857" s="2">
        <v>45845</v>
      </c>
      <c r="F857" s="1">
        <v>104420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12091.2</v>
      </c>
      <c r="M857" s="1">
        <f t="shared" si="40"/>
        <v>12091.2</v>
      </c>
      <c r="N857" s="1">
        <f t="shared" si="41"/>
        <v>0</v>
      </c>
    </row>
    <row r="858" spans="1:14" x14ac:dyDescent="0.25">
      <c r="A858" s="1" t="str">
        <v>BioLegend</v>
      </c>
      <c r="B858" s="1">
        <v>19338</v>
      </c>
      <c r="C858" s="1" t="str">
        <v xml:space="preserve">EED116824  </v>
      </c>
      <c r="D858" s="2">
        <v>45835</v>
      </c>
      <c r="E858" s="2">
        <v>45845</v>
      </c>
      <c r="F858" s="1">
        <v>104732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19338</v>
      </c>
      <c r="M858" s="1">
        <f t="shared" si="40"/>
        <v>19338</v>
      </c>
      <c r="N858" s="1">
        <f t="shared" si="41"/>
        <v>0</v>
      </c>
    </row>
    <row r="859" spans="1:14" x14ac:dyDescent="0.25">
      <c r="A859" s="1" t="str">
        <v>BioLegend</v>
      </c>
      <c r="B859" s="1">
        <v>5068.8</v>
      </c>
      <c r="C859" s="1" t="str">
        <v xml:space="preserve">EED116824  </v>
      </c>
      <c r="D859" s="2">
        <v>45835</v>
      </c>
      <c r="E859" s="2">
        <v>45845</v>
      </c>
      <c r="F859" s="1">
        <v>105011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5068.8</v>
      </c>
      <c r="M859" s="1">
        <f t="shared" si="40"/>
        <v>5068.8</v>
      </c>
      <c r="N859" s="1">
        <f t="shared" si="41"/>
        <v>0</v>
      </c>
    </row>
    <row r="860" spans="1:14" x14ac:dyDescent="0.25">
      <c r="A860" s="1" t="str">
        <v>BioLegend</v>
      </c>
      <c r="B860" s="1">
        <v>7444.7999999999993</v>
      </c>
      <c r="C860" s="1" t="str">
        <v xml:space="preserve">EED116824  </v>
      </c>
      <c r="D860" s="2">
        <v>45835</v>
      </c>
      <c r="E860" s="2">
        <v>45845</v>
      </c>
      <c r="F860" s="1">
        <v>105719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7444.7999999999993</v>
      </c>
      <c r="M860" s="1">
        <f t="shared" si="40"/>
        <v>7444.7999999999993</v>
      </c>
      <c r="N860" s="1">
        <f t="shared" si="41"/>
        <v>0</v>
      </c>
    </row>
    <row r="861" spans="1:14" x14ac:dyDescent="0.25">
      <c r="A861" s="1" t="str">
        <v>BioLegend</v>
      </c>
      <c r="B861" s="1">
        <v>18902.400000000001</v>
      </c>
      <c r="C861" s="1" t="str">
        <v xml:space="preserve">EED116824  </v>
      </c>
      <c r="D861" s="2">
        <v>45835</v>
      </c>
      <c r="E861" s="2">
        <v>45845</v>
      </c>
      <c r="F861" s="1">
        <v>106338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18902.400000000001</v>
      </c>
      <c r="M861" s="1">
        <f t="shared" si="40"/>
        <v>18902.400000000001</v>
      </c>
      <c r="N861" s="1">
        <f t="shared" si="41"/>
        <v>0</v>
      </c>
    </row>
    <row r="862" spans="1:14" x14ac:dyDescent="0.25">
      <c r="A862" s="1" t="str">
        <v>BioLegend</v>
      </c>
      <c r="B862" s="1">
        <v>4382.3999999999996</v>
      </c>
      <c r="C862" s="1" t="str">
        <v xml:space="preserve">EED116824  </v>
      </c>
      <c r="D862" s="2">
        <v>45835</v>
      </c>
      <c r="E862" s="2">
        <v>45845</v>
      </c>
      <c r="F862" s="1">
        <v>108111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4382.3999999999996</v>
      </c>
      <c r="M862" s="1">
        <f t="shared" si="40"/>
        <v>4382.3999999999996</v>
      </c>
      <c r="N862" s="1">
        <f t="shared" si="41"/>
        <v>0</v>
      </c>
    </row>
    <row r="863" spans="1:14" x14ac:dyDescent="0.25">
      <c r="A863" s="1" t="str">
        <v>BioLegend</v>
      </c>
      <c r="B863" s="1">
        <v>17688</v>
      </c>
      <c r="C863" s="1" t="str">
        <v xml:space="preserve">EED116824  </v>
      </c>
      <c r="D863" s="2">
        <v>45835</v>
      </c>
      <c r="E863" s="2">
        <v>45845</v>
      </c>
      <c r="F863" s="1">
        <v>113828</v>
      </c>
      <c r="G863" s="1">
        <v>1</v>
      </c>
      <c r="H863" s="1">
        <v>1</v>
      </c>
      <c r="I863" s="1">
        <v>0</v>
      </c>
      <c r="J863" s="1" t="str">
        <v>Kolkata</v>
      </c>
      <c r="K863" s="1">
        <v>0</v>
      </c>
      <c r="L863" s="1">
        <f t="shared" si="39"/>
        <v>17688</v>
      </c>
      <c r="M863" s="1">
        <f t="shared" si="40"/>
        <v>17688</v>
      </c>
      <c r="N863" s="1">
        <f t="shared" si="41"/>
        <v>0</v>
      </c>
    </row>
    <row r="864" spans="1:14" x14ac:dyDescent="0.25">
      <c r="A864" s="1" t="str">
        <v>BioLegend</v>
      </c>
      <c r="B864" s="1">
        <v>7075.2000000000007</v>
      </c>
      <c r="C864" s="1" t="str">
        <v xml:space="preserve">EED116824  </v>
      </c>
      <c r="D864" s="2">
        <v>45835</v>
      </c>
      <c r="E864" s="2">
        <v>45845</v>
      </c>
      <c r="F864" s="1">
        <v>115508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7075.2000000000007</v>
      </c>
      <c r="M864" s="1">
        <f t="shared" si="40"/>
        <v>7075.2000000000007</v>
      </c>
      <c r="N864" s="1">
        <f t="shared" si="41"/>
        <v>0</v>
      </c>
    </row>
    <row r="865" spans="1:14" x14ac:dyDescent="0.25">
      <c r="A865" s="1" t="str">
        <v>BioLegend</v>
      </c>
      <c r="B865" s="1">
        <v>4963.2</v>
      </c>
      <c r="C865" s="1" t="str">
        <v xml:space="preserve">EED116824  </v>
      </c>
      <c r="D865" s="2">
        <v>45835</v>
      </c>
      <c r="E865" s="2">
        <v>45845</v>
      </c>
      <c r="F865" s="1">
        <v>115526</v>
      </c>
      <c r="G865" s="1">
        <v>1</v>
      </c>
      <c r="H865" s="1">
        <v>1</v>
      </c>
      <c r="I865" s="1">
        <v>0</v>
      </c>
      <c r="J865" s="1" t="str">
        <v>Punjab</v>
      </c>
      <c r="K865" s="1">
        <v>0</v>
      </c>
      <c r="L865" s="1">
        <f t="shared" si="39"/>
        <v>4963.2</v>
      </c>
      <c r="M865" s="1">
        <f t="shared" si="40"/>
        <v>4963.2</v>
      </c>
      <c r="N865" s="1">
        <f t="shared" si="41"/>
        <v>0</v>
      </c>
    </row>
    <row r="866" spans="1:14" x14ac:dyDescent="0.25">
      <c r="A866" s="1" t="str">
        <v>BioLegend</v>
      </c>
      <c r="B866" s="1">
        <v>7761.6</v>
      </c>
      <c r="C866" s="1" t="str">
        <v xml:space="preserve">EED116824  </v>
      </c>
      <c r="D866" s="2">
        <v>45835</v>
      </c>
      <c r="E866" s="2">
        <v>45845</v>
      </c>
      <c r="F866" s="1">
        <v>115923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7761.6</v>
      </c>
      <c r="M866" s="1">
        <f t="shared" si="40"/>
        <v>7761.6</v>
      </c>
      <c r="N866" s="1">
        <f t="shared" si="41"/>
        <v>0</v>
      </c>
    </row>
    <row r="867" spans="1:14" x14ac:dyDescent="0.25">
      <c r="A867" s="1" t="str">
        <v>BioLegend</v>
      </c>
      <c r="B867" s="1">
        <v>7603.2000000000007</v>
      </c>
      <c r="C867" s="1" t="str">
        <v xml:space="preserve">EED116824  </v>
      </c>
      <c r="D867" s="2">
        <v>45835</v>
      </c>
      <c r="E867" s="2">
        <v>45845</v>
      </c>
      <c r="F867" s="1">
        <v>118108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7603.2000000000007</v>
      </c>
      <c r="M867" s="1">
        <f t="shared" si="40"/>
        <v>7603.2000000000007</v>
      </c>
      <c r="N867" s="1">
        <f t="shared" si="41"/>
        <v>0</v>
      </c>
    </row>
    <row r="868" spans="1:14" x14ac:dyDescent="0.25">
      <c r="A868" s="1" t="str">
        <v>BioLegend</v>
      </c>
      <c r="B868" s="1">
        <v>17688</v>
      </c>
      <c r="C868" s="1" t="str">
        <v xml:space="preserve">EED116824  </v>
      </c>
      <c r="D868" s="2">
        <v>45835</v>
      </c>
      <c r="E868" s="2">
        <v>45845</v>
      </c>
      <c r="F868" s="1">
        <v>124210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17688</v>
      </c>
      <c r="M868" s="1">
        <f t="shared" si="40"/>
        <v>17688</v>
      </c>
      <c r="N868" s="1">
        <f t="shared" si="41"/>
        <v>0</v>
      </c>
    </row>
    <row r="869" spans="1:14" x14ac:dyDescent="0.25">
      <c r="A869" s="1" t="str">
        <v>BioLegend</v>
      </c>
      <c r="B869" s="1">
        <v>14256</v>
      </c>
      <c r="C869" s="1" t="str">
        <v xml:space="preserve">EED116824  </v>
      </c>
      <c r="D869" s="2">
        <v>45835</v>
      </c>
      <c r="E869" s="2">
        <v>45845</v>
      </c>
      <c r="F869" s="1">
        <v>124312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14256</v>
      </c>
      <c r="M869" s="1">
        <f t="shared" si="40"/>
        <v>14256</v>
      </c>
      <c r="N869" s="1">
        <f t="shared" si="41"/>
        <v>0</v>
      </c>
    </row>
    <row r="870" spans="1:14" x14ac:dyDescent="0.25">
      <c r="A870" s="1" t="str">
        <v>BioLegend</v>
      </c>
      <c r="B870" s="1">
        <v>12408</v>
      </c>
      <c r="C870" s="1" t="str">
        <v xml:space="preserve">EED116824  </v>
      </c>
      <c r="D870" s="2">
        <v>45835</v>
      </c>
      <c r="E870" s="2">
        <v>45845</v>
      </c>
      <c r="F870" s="1">
        <v>126606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12408</v>
      </c>
      <c r="M870" s="1">
        <f t="shared" si="40"/>
        <v>12408</v>
      </c>
      <c r="N870" s="1">
        <f t="shared" si="41"/>
        <v>0</v>
      </c>
    </row>
    <row r="871" spans="1:14" x14ac:dyDescent="0.25">
      <c r="A871" s="1" t="str">
        <v>BioLegend</v>
      </c>
      <c r="B871" s="1">
        <v>16420.8</v>
      </c>
      <c r="C871" s="1" t="str">
        <v xml:space="preserve">EED116824  </v>
      </c>
      <c r="D871" s="2">
        <v>45835</v>
      </c>
      <c r="E871" s="2">
        <v>45845</v>
      </c>
      <c r="F871" s="1">
        <v>126618</v>
      </c>
      <c r="G871" s="1">
        <v>1</v>
      </c>
      <c r="H871" s="1">
        <v>1</v>
      </c>
      <c r="I871" s="1">
        <v>0</v>
      </c>
      <c r="J871" s="1" t="str">
        <v>Kolkata</v>
      </c>
      <c r="K871" s="1">
        <v>0</v>
      </c>
      <c r="L871" s="1">
        <f t="shared" si="39"/>
        <v>16420.8</v>
      </c>
      <c r="M871" s="1">
        <f t="shared" si="40"/>
        <v>16420.8</v>
      </c>
      <c r="N871" s="1">
        <f t="shared" si="41"/>
        <v>0</v>
      </c>
    </row>
    <row r="872" spans="1:14" x14ac:dyDescent="0.25">
      <c r="A872" s="1" t="str">
        <v>BioLegend</v>
      </c>
      <c r="B872" s="1">
        <v>14572.8</v>
      </c>
      <c r="C872" s="1" t="str">
        <v xml:space="preserve">EED116824  </v>
      </c>
      <c r="D872" s="2">
        <v>45835</v>
      </c>
      <c r="E872" s="2">
        <v>45845</v>
      </c>
      <c r="F872" s="1">
        <v>128004</v>
      </c>
      <c r="G872" s="1">
        <v>1</v>
      </c>
      <c r="H872" s="1">
        <v>1</v>
      </c>
      <c r="I872" s="1">
        <v>0</v>
      </c>
      <c r="J872" s="1" t="str">
        <v>Bhuvneshwar</v>
      </c>
      <c r="K872" s="1">
        <v>0</v>
      </c>
      <c r="L872" s="1">
        <f t="shared" si="39"/>
        <v>14572.8</v>
      </c>
      <c r="M872" s="1">
        <f t="shared" si="40"/>
        <v>14572.8</v>
      </c>
      <c r="N872" s="1">
        <f t="shared" si="41"/>
        <v>0</v>
      </c>
    </row>
    <row r="873" spans="1:14" x14ac:dyDescent="0.25">
      <c r="A873" s="1" t="str">
        <v>BioLegend</v>
      </c>
      <c r="B873" s="1">
        <v>28828.800000000003</v>
      </c>
      <c r="C873" s="1" t="str">
        <v xml:space="preserve">EED116824  </v>
      </c>
      <c r="D873" s="2">
        <v>45835</v>
      </c>
      <c r="E873" s="2">
        <v>45845</v>
      </c>
      <c r="F873" s="1">
        <v>133310</v>
      </c>
      <c r="G873" s="1">
        <v>1</v>
      </c>
      <c r="H873" s="1">
        <v>1</v>
      </c>
      <c r="I873" s="1">
        <v>0</v>
      </c>
      <c r="J873" s="1" t="str">
        <v>Punjab</v>
      </c>
      <c r="K873" s="1">
        <v>0</v>
      </c>
      <c r="L873" s="1">
        <f t="shared" si="39"/>
        <v>28828.800000000003</v>
      </c>
      <c r="M873" s="1">
        <f t="shared" si="40"/>
        <v>28828.800000000003</v>
      </c>
      <c r="N873" s="1">
        <f t="shared" si="41"/>
        <v>0</v>
      </c>
    </row>
    <row r="874" spans="1:14" x14ac:dyDescent="0.25">
      <c r="A874" s="1" t="str">
        <v>BioLegend</v>
      </c>
      <c r="B874" s="1">
        <v>19272</v>
      </c>
      <c r="C874" s="1" t="str">
        <v xml:space="preserve">EED116824  </v>
      </c>
      <c r="D874" s="2">
        <v>45835</v>
      </c>
      <c r="E874" s="2">
        <v>45845</v>
      </c>
      <c r="F874" s="1">
        <v>134019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19272</v>
      </c>
      <c r="M874" s="1">
        <f t="shared" si="40"/>
        <v>19272</v>
      </c>
      <c r="N874" s="1">
        <f t="shared" si="41"/>
        <v>0</v>
      </c>
    </row>
    <row r="875" spans="1:14" x14ac:dyDescent="0.25">
      <c r="A875" s="1" t="str">
        <v>BioLegend</v>
      </c>
      <c r="B875" s="1">
        <v>19998</v>
      </c>
      <c r="C875" s="1" t="str">
        <v xml:space="preserve">EED116824  </v>
      </c>
      <c r="D875" s="2">
        <v>45835</v>
      </c>
      <c r="E875" s="2">
        <v>45845</v>
      </c>
      <c r="F875" s="1">
        <v>134021</v>
      </c>
      <c r="G875" s="1">
        <v>1</v>
      </c>
      <c r="H875" s="1">
        <v>1</v>
      </c>
      <c r="I875" s="1">
        <v>0</v>
      </c>
      <c r="J875" s="1" t="str">
        <v>Bhuvneshwar</v>
      </c>
      <c r="K875" s="1">
        <v>0</v>
      </c>
      <c r="L875" s="1">
        <f t="shared" si="39"/>
        <v>19998</v>
      </c>
      <c r="M875" s="1">
        <f t="shared" si="40"/>
        <v>19998</v>
      </c>
      <c r="N875" s="1">
        <f t="shared" si="41"/>
        <v>0</v>
      </c>
    </row>
    <row r="876" spans="1:14" x14ac:dyDescent="0.25">
      <c r="A876" s="1" t="str">
        <v>BioLegend</v>
      </c>
      <c r="B876" s="1">
        <v>18321.599999999999</v>
      </c>
      <c r="C876" s="1" t="str">
        <v xml:space="preserve">EED116824  </v>
      </c>
      <c r="D876" s="2">
        <v>45835</v>
      </c>
      <c r="E876" s="2">
        <v>45845</v>
      </c>
      <c r="F876" s="1">
        <v>135216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18321.599999999999</v>
      </c>
      <c r="M876" s="1">
        <f t="shared" si="40"/>
        <v>18321.599999999999</v>
      </c>
      <c r="N876" s="1">
        <f t="shared" si="41"/>
        <v>0</v>
      </c>
    </row>
    <row r="877" spans="1:14" x14ac:dyDescent="0.25">
      <c r="A877" s="1" t="str">
        <v>BioLegend</v>
      </c>
      <c r="B877" s="1">
        <v>14150.400000000001</v>
      </c>
      <c r="C877" s="1" t="str">
        <v xml:space="preserve">EED116824  </v>
      </c>
      <c r="D877" s="2">
        <v>45835</v>
      </c>
      <c r="E877" s="2">
        <v>45845</v>
      </c>
      <c r="F877" s="1">
        <v>140704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14150.400000000001</v>
      </c>
      <c r="M877" s="1">
        <f t="shared" si="40"/>
        <v>14150.400000000001</v>
      </c>
      <c r="N877" s="1">
        <f t="shared" si="41"/>
        <v>0</v>
      </c>
    </row>
    <row r="878" spans="1:14" x14ac:dyDescent="0.25">
      <c r="A878" s="1" t="str">
        <v>BioLegend</v>
      </c>
      <c r="B878" s="1">
        <v>19852.8</v>
      </c>
      <c r="C878" s="1" t="str">
        <v xml:space="preserve">EED116824  </v>
      </c>
      <c r="D878" s="2">
        <v>45835</v>
      </c>
      <c r="E878" s="2">
        <v>45845</v>
      </c>
      <c r="F878" s="1">
        <v>142506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19852.8</v>
      </c>
      <c r="M878" s="1">
        <f t="shared" si="40"/>
        <v>19852.8</v>
      </c>
      <c r="N878" s="1">
        <f t="shared" si="41"/>
        <v>0</v>
      </c>
    </row>
    <row r="879" spans="1:14" x14ac:dyDescent="0.25">
      <c r="A879" s="1" t="str">
        <v>BioLegend</v>
      </c>
      <c r="B879" s="1">
        <v>17292</v>
      </c>
      <c r="C879" s="1" t="str">
        <v xml:space="preserve">EED116824  </v>
      </c>
      <c r="D879" s="2">
        <v>45835</v>
      </c>
      <c r="E879" s="2">
        <v>45845</v>
      </c>
      <c r="F879" s="1">
        <v>142521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17292</v>
      </c>
      <c r="M879" s="1">
        <f t="shared" si="40"/>
        <v>17292</v>
      </c>
      <c r="N879" s="1">
        <f t="shared" si="41"/>
        <v>0</v>
      </c>
    </row>
    <row r="880" spans="1:14" x14ac:dyDescent="0.25">
      <c r="A880" s="1" t="str">
        <v>BioLegend</v>
      </c>
      <c r="B880" s="1">
        <v>16420.8</v>
      </c>
      <c r="C880" s="1" t="str">
        <v xml:space="preserve">EED116824  </v>
      </c>
      <c r="D880" s="2">
        <v>45835</v>
      </c>
      <c r="E880" s="2">
        <v>45845</v>
      </c>
      <c r="F880" s="1">
        <v>150408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16420.8</v>
      </c>
      <c r="M880" s="1">
        <f t="shared" si="40"/>
        <v>16420.8</v>
      </c>
      <c r="N880" s="1">
        <f t="shared" si="41"/>
        <v>0</v>
      </c>
    </row>
    <row r="881" spans="1:14" x14ac:dyDescent="0.25">
      <c r="A881" s="1" t="str">
        <v>BioLegend</v>
      </c>
      <c r="B881" s="1">
        <v>4963.2</v>
      </c>
      <c r="C881" s="1" t="str">
        <v xml:space="preserve">EED116824  </v>
      </c>
      <c r="D881" s="2">
        <v>45835</v>
      </c>
      <c r="E881" s="2">
        <v>45845</v>
      </c>
      <c r="F881" s="1">
        <v>158015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4963.2</v>
      </c>
      <c r="M881" s="1">
        <f t="shared" si="40"/>
        <v>4963.2</v>
      </c>
      <c r="N881" s="1">
        <f t="shared" si="41"/>
        <v>0</v>
      </c>
    </row>
    <row r="882" spans="1:14" x14ac:dyDescent="0.25">
      <c r="A882" s="1" t="str">
        <v>BioLegend</v>
      </c>
      <c r="B882" s="1">
        <v>4118.3999999999996</v>
      </c>
      <c r="C882" s="1" t="str">
        <v xml:space="preserve">EED116824  </v>
      </c>
      <c r="D882" s="2">
        <v>45835</v>
      </c>
      <c r="E882" s="2">
        <v>45845</v>
      </c>
      <c r="F882" s="1">
        <v>160903</v>
      </c>
      <c r="G882" s="1">
        <v>1</v>
      </c>
      <c r="H882" s="1">
        <v>1</v>
      </c>
      <c r="I882" s="1">
        <v>0</v>
      </c>
      <c r="J882" s="1" t="str">
        <v>Punjab</v>
      </c>
      <c r="K882" s="1">
        <v>0</v>
      </c>
      <c r="L882" s="1">
        <f t="shared" si="39"/>
        <v>4118.3999999999996</v>
      </c>
      <c r="M882" s="1">
        <f t="shared" si="40"/>
        <v>4118.3999999999996</v>
      </c>
      <c r="N882" s="1">
        <f t="shared" si="41"/>
        <v>0</v>
      </c>
    </row>
    <row r="883" spans="1:14" x14ac:dyDescent="0.25">
      <c r="A883" s="1" t="str">
        <v>BioLegend</v>
      </c>
      <c r="B883" s="1">
        <v>4224</v>
      </c>
      <c r="C883" s="1" t="str">
        <v xml:space="preserve">EED116824  </v>
      </c>
      <c r="D883" s="2">
        <v>45835</v>
      </c>
      <c r="E883" s="2">
        <v>45845</v>
      </c>
      <c r="F883" s="1">
        <v>166403</v>
      </c>
      <c r="G883" s="1">
        <v>1</v>
      </c>
      <c r="H883" s="1">
        <v>1</v>
      </c>
      <c r="I883" s="1">
        <v>0</v>
      </c>
      <c r="J883" s="1" t="str">
        <v>Kolkata</v>
      </c>
      <c r="K883" s="1">
        <v>0</v>
      </c>
      <c r="L883" s="1">
        <f t="shared" si="39"/>
        <v>4224</v>
      </c>
      <c r="M883" s="1">
        <f t="shared" si="40"/>
        <v>4224</v>
      </c>
      <c r="N883" s="1">
        <f t="shared" si="41"/>
        <v>0</v>
      </c>
    </row>
    <row r="884" spans="1:14" x14ac:dyDescent="0.25">
      <c r="A884" s="1" t="str">
        <v>BioLegend</v>
      </c>
      <c r="B884" s="1">
        <v>18480</v>
      </c>
      <c r="C884" s="1" t="str">
        <v xml:space="preserve">EED116824  </v>
      </c>
      <c r="D884" s="2">
        <v>45835</v>
      </c>
      <c r="E884" s="2">
        <v>45845</v>
      </c>
      <c r="F884" s="1">
        <v>300006</v>
      </c>
      <c r="G884" s="1">
        <v>1</v>
      </c>
      <c r="H884" s="1">
        <v>1</v>
      </c>
      <c r="I884" s="1">
        <v>0</v>
      </c>
      <c r="J884" s="1" t="str">
        <v>Pune</v>
      </c>
      <c r="K884" s="1">
        <v>0</v>
      </c>
      <c r="L884" s="1">
        <f t="shared" si="39"/>
        <v>18480</v>
      </c>
      <c r="M884" s="1">
        <f t="shared" si="40"/>
        <v>18480</v>
      </c>
      <c r="N884" s="1">
        <f t="shared" si="41"/>
        <v>0</v>
      </c>
    </row>
    <row r="885" spans="1:14" x14ac:dyDescent="0.25">
      <c r="A885" s="1" t="str">
        <v>BioLegend</v>
      </c>
      <c r="B885" s="1">
        <v>3220.8</v>
      </c>
      <c r="C885" s="1" t="str">
        <v xml:space="preserve">EED116824  </v>
      </c>
      <c r="D885" s="2">
        <v>45835</v>
      </c>
      <c r="E885" s="2">
        <v>45845</v>
      </c>
      <c r="F885" s="1">
        <v>300308</v>
      </c>
      <c r="G885" s="1">
        <v>2</v>
      </c>
      <c r="H885" s="1">
        <v>2</v>
      </c>
      <c r="I885" s="1">
        <v>0</v>
      </c>
      <c r="J885" s="1" t="str">
        <v>Coimbatore</v>
      </c>
      <c r="K885" s="1">
        <v>0</v>
      </c>
      <c r="L885" s="1">
        <f t="shared" si="39"/>
        <v>6441.6</v>
      </c>
      <c r="M885" s="1">
        <f t="shared" si="40"/>
        <v>6441.6</v>
      </c>
      <c r="N885" s="1">
        <f t="shared" si="41"/>
        <v>0</v>
      </c>
    </row>
    <row r="886" spans="1:14" x14ac:dyDescent="0.25">
      <c r="A886" s="1" t="str">
        <v>BioLegend</v>
      </c>
      <c r="B886" s="1">
        <v>4382.3999999999996</v>
      </c>
      <c r="C886" s="1" t="str">
        <v xml:space="preserve">EED116824  </v>
      </c>
      <c r="D886" s="2">
        <v>45835</v>
      </c>
      <c r="E886" s="2">
        <v>45845</v>
      </c>
      <c r="F886" s="1">
        <v>300312</v>
      </c>
      <c r="G886" s="1">
        <v>5</v>
      </c>
      <c r="H886" s="1">
        <v>5</v>
      </c>
      <c r="I886" s="1">
        <v>0</v>
      </c>
      <c r="J886" s="1" t="str">
        <v>Karnataka</v>
      </c>
      <c r="K886" s="1">
        <v>0</v>
      </c>
      <c r="L886" s="1">
        <f t="shared" si="39"/>
        <v>21912</v>
      </c>
      <c r="M886" s="1">
        <f t="shared" si="40"/>
        <v>21912</v>
      </c>
      <c r="N886" s="1">
        <f t="shared" si="41"/>
        <v>0</v>
      </c>
    </row>
    <row r="887" spans="1:14" x14ac:dyDescent="0.25">
      <c r="A887" s="1" t="str">
        <v>BioLegend</v>
      </c>
      <c r="B887" s="1">
        <v>2640</v>
      </c>
      <c r="C887" s="1" t="str">
        <v xml:space="preserve">EED116824  </v>
      </c>
      <c r="D887" s="2">
        <v>45835</v>
      </c>
      <c r="E887" s="2">
        <v>45845</v>
      </c>
      <c r="F887" s="1">
        <v>300406</v>
      </c>
      <c r="G887" s="1">
        <v>4</v>
      </c>
      <c r="H887" s="1">
        <v>4</v>
      </c>
      <c r="I887" s="1">
        <v>0</v>
      </c>
      <c r="J887" s="1" t="str">
        <v>Karnataka</v>
      </c>
      <c r="K887" s="1">
        <v>0</v>
      </c>
      <c r="L887" s="1">
        <f t="shared" si="39"/>
        <v>10560</v>
      </c>
      <c r="M887" s="1">
        <f t="shared" si="40"/>
        <v>10560</v>
      </c>
      <c r="N887" s="1">
        <f t="shared" si="41"/>
        <v>0</v>
      </c>
    </row>
    <row r="888" spans="1:14" x14ac:dyDescent="0.25">
      <c r="A888" s="1" t="str">
        <v>BioLegend</v>
      </c>
      <c r="B888" s="1">
        <v>17688</v>
      </c>
      <c r="C888" s="1" t="str">
        <v xml:space="preserve">EED116824  </v>
      </c>
      <c r="D888" s="2">
        <v>45835</v>
      </c>
      <c r="E888" s="2">
        <v>45845</v>
      </c>
      <c r="F888" s="1">
        <v>300428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17688</v>
      </c>
      <c r="M888" s="1">
        <f t="shared" si="40"/>
        <v>17688</v>
      </c>
      <c r="N888" s="1">
        <f t="shared" si="41"/>
        <v>0</v>
      </c>
    </row>
    <row r="889" spans="1:14" x14ac:dyDescent="0.25">
      <c r="A889" s="1" t="str">
        <v>BioLegend</v>
      </c>
      <c r="B889" s="1">
        <v>10032</v>
      </c>
      <c r="C889" s="1" t="str">
        <v xml:space="preserve">EED116824  </v>
      </c>
      <c r="D889" s="2">
        <v>45835</v>
      </c>
      <c r="E889" s="2">
        <v>45845</v>
      </c>
      <c r="F889" s="1">
        <v>302077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10032</v>
      </c>
      <c r="M889" s="1">
        <f t="shared" si="40"/>
        <v>10032</v>
      </c>
      <c r="N889" s="1">
        <f t="shared" si="41"/>
        <v>0</v>
      </c>
    </row>
    <row r="890" spans="1:14" x14ac:dyDescent="0.25">
      <c r="A890" s="1" t="str">
        <v>BioLegend</v>
      </c>
      <c r="B890" s="1">
        <v>6811.2000000000007</v>
      </c>
      <c r="C890" s="1" t="str">
        <v xml:space="preserve">EED116824  </v>
      </c>
      <c r="D890" s="2">
        <v>45835</v>
      </c>
      <c r="E890" s="2">
        <v>45845</v>
      </c>
      <c r="F890" s="1">
        <v>302109</v>
      </c>
      <c r="G890" s="1">
        <v>2</v>
      </c>
      <c r="H890" s="1">
        <v>2</v>
      </c>
      <c r="I890" s="1">
        <v>0</v>
      </c>
      <c r="J890" s="1" t="str">
        <v>Mumbai</v>
      </c>
      <c r="K890" s="1">
        <v>0</v>
      </c>
      <c r="L890" s="1">
        <f t="shared" si="39"/>
        <v>13622.400000000001</v>
      </c>
      <c r="M890" s="1">
        <f t="shared" si="40"/>
        <v>13622.400000000001</v>
      </c>
      <c r="N890" s="1">
        <f t="shared" si="41"/>
        <v>0</v>
      </c>
    </row>
    <row r="891" spans="1:14" x14ac:dyDescent="0.25">
      <c r="A891" s="1" t="str">
        <v>BioLegend</v>
      </c>
      <c r="B891" s="1">
        <v>25146</v>
      </c>
      <c r="C891" s="1" t="str">
        <v xml:space="preserve">EED116824  </v>
      </c>
      <c r="D891" s="2">
        <v>45835</v>
      </c>
      <c r="E891" s="2">
        <v>45845</v>
      </c>
      <c r="F891" s="1">
        <v>302630</v>
      </c>
      <c r="G891" s="1">
        <v>1</v>
      </c>
      <c r="H891" s="1">
        <v>1</v>
      </c>
      <c r="I891" s="1">
        <v>0</v>
      </c>
      <c r="J891" s="1" t="str">
        <v>Bhuvneshwar</v>
      </c>
      <c r="K891" s="1">
        <v>0</v>
      </c>
      <c r="L891" s="1">
        <f t="shared" si="39"/>
        <v>25146</v>
      </c>
      <c r="M891" s="1">
        <f t="shared" si="40"/>
        <v>25146</v>
      </c>
      <c r="N891" s="1">
        <f t="shared" si="41"/>
        <v>0</v>
      </c>
    </row>
    <row r="892" spans="1:14" x14ac:dyDescent="0.25">
      <c r="A892" s="1" t="str">
        <v>BioLegend</v>
      </c>
      <c r="B892" s="1">
        <v>13305.599999999999</v>
      </c>
      <c r="C892" s="1" t="str">
        <v xml:space="preserve">EED116824  </v>
      </c>
      <c r="D892" s="2">
        <v>45835</v>
      </c>
      <c r="E892" s="2">
        <v>45845</v>
      </c>
      <c r="F892" s="1">
        <v>303706</v>
      </c>
      <c r="G892" s="1">
        <v>1</v>
      </c>
      <c r="H892" s="1">
        <v>1</v>
      </c>
      <c r="I892" s="1">
        <v>0</v>
      </c>
      <c r="J892" s="1" t="str">
        <v>Mumbai</v>
      </c>
      <c r="K892" s="1">
        <v>0</v>
      </c>
      <c r="L892" s="1">
        <f t="shared" si="39"/>
        <v>13305.599999999999</v>
      </c>
      <c r="M892" s="1">
        <f t="shared" si="40"/>
        <v>13305.599999999999</v>
      </c>
      <c r="N892" s="1">
        <f t="shared" si="41"/>
        <v>0</v>
      </c>
    </row>
    <row r="893" spans="1:14" x14ac:dyDescent="0.25">
      <c r="A893" s="1" t="str">
        <v>BioLegend</v>
      </c>
      <c r="B893" s="1">
        <v>13992</v>
      </c>
      <c r="C893" s="1" t="str">
        <v xml:space="preserve">EED116824  </v>
      </c>
      <c r="D893" s="2">
        <v>45835</v>
      </c>
      <c r="E893" s="2">
        <v>45845</v>
      </c>
      <c r="F893" s="1">
        <v>304024</v>
      </c>
      <c r="G893" s="1">
        <v>1</v>
      </c>
      <c r="H893" s="1">
        <v>1</v>
      </c>
      <c r="I893" s="1">
        <v>0</v>
      </c>
      <c r="J893" s="1" t="str">
        <v>Banglore</v>
      </c>
      <c r="K893" s="1">
        <v>0</v>
      </c>
      <c r="L893" s="1">
        <f t="shared" si="39"/>
        <v>13992</v>
      </c>
      <c r="M893" s="1">
        <f t="shared" si="40"/>
        <v>13992</v>
      </c>
      <c r="N893" s="1">
        <f t="shared" si="41"/>
        <v>0</v>
      </c>
    </row>
    <row r="894" spans="1:14" x14ac:dyDescent="0.25">
      <c r="A894" s="1" t="str">
        <v>BioLegend</v>
      </c>
      <c r="B894" s="1">
        <v>1478.4</v>
      </c>
      <c r="C894" s="1" t="str">
        <v xml:space="preserve">EED116824  </v>
      </c>
      <c r="D894" s="2">
        <v>45835</v>
      </c>
      <c r="E894" s="2">
        <v>45845</v>
      </c>
      <c r="F894" s="1">
        <v>304105</v>
      </c>
      <c r="G894" s="1">
        <v>1</v>
      </c>
      <c r="H894" s="1">
        <v>1</v>
      </c>
      <c r="I894" s="1">
        <v>0</v>
      </c>
      <c r="J894" s="1" t="str">
        <v>Chandigarh</v>
      </c>
      <c r="K894" s="1">
        <v>0</v>
      </c>
      <c r="L894" s="1">
        <f t="shared" si="39"/>
        <v>1478.4</v>
      </c>
      <c r="M894" s="1">
        <f t="shared" si="40"/>
        <v>1478.4</v>
      </c>
      <c r="N894" s="1">
        <f t="shared" si="41"/>
        <v>0</v>
      </c>
    </row>
    <row r="895" spans="1:14" x14ac:dyDescent="0.25">
      <c r="A895" s="1" t="str">
        <v>BioLegend</v>
      </c>
      <c r="B895" s="1">
        <v>16368</v>
      </c>
      <c r="C895" s="1" t="str">
        <v xml:space="preserve">EED116824  </v>
      </c>
      <c r="D895" s="2">
        <v>45835</v>
      </c>
      <c r="E895" s="2">
        <v>45845</v>
      </c>
      <c r="F895" s="1">
        <v>305227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16368</v>
      </c>
      <c r="M895" s="1">
        <f t="shared" si="40"/>
        <v>16368</v>
      </c>
      <c r="N895" s="1">
        <f t="shared" si="41"/>
        <v>0</v>
      </c>
    </row>
    <row r="896" spans="1:14" x14ac:dyDescent="0.25">
      <c r="A896" s="1" t="str">
        <v>BioLegend</v>
      </c>
      <c r="B896" s="1">
        <v>9292.7999999999993</v>
      </c>
      <c r="C896" s="1" t="str">
        <v xml:space="preserve">EED116824  </v>
      </c>
      <c r="D896" s="2">
        <v>45835</v>
      </c>
      <c r="E896" s="2">
        <v>45845</v>
      </c>
      <c r="F896" s="1">
        <v>305461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9292.7999999999993</v>
      </c>
      <c r="M896" s="1">
        <f t="shared" si="40"/>
        <v>9292.7999999999993</v>
      </c>
      <c r="N896" s="1">
        <f t="shared" si="41"/>
        <v>0</v>
      </c>
    </row>
    <row r="897" spans="1:14" x14ac:dyDescent="0.25">
      <c r="A897" s="1" t="str">
        <v>BioLegend</v>
      </c>
      <c r="B897" s="1">
        <v>6811.2000000000007</v>
      </c>
      <c r="C897" s="1" t="str">
        <v xml:space="preserve">EED116824  </v>
      </c>
      <c r="D897" s="2">
        <v>45835</v>
      </c>
      <c r="E897" s="2">
        <v>45845</v>
      </c>
      <c r="F897" s="1">
        <v>306505</v>
      </c>
      <c r="G897" s="1">
        <v>1</v>
      </c>
      <c r="H897" s="1">
        <v>1</v>
      </c>
      <c r="I897" s="1">
        <v>0</v>
      </c>
      <c r="J897" s="1" t="str">
        <v>Kolkata</v>
      </c>
      <c r="K897" s="1">
        <v>0</v>
      </c>
      <c r="L897" s="1">
        <f t="shared" si="39"/>
        <v>6811.2000000000007</v>
      </c>
      <c r="M897" s="1">
        <f t="shared" si="40"/>
        <v>6811.2000000000007</v>
      </c>
      <c r="N897" s="1">
        <f t="shared" si="41"/>
        <v>0</v>
      </c>
    </row>
    <row r="898" spans="1:14" x14ac:dyDescent="0.25">
      <c r="A898" s="1" t="str">
        <v>BioLegend</v>
      </c>
      <c r="B898" s="1">
        <v>13992</v>
      </c>
      <c r="C898" s="1" t="str">
        <v xml:space="preserve">EED116824  </v>
      </c>
      <c r="D898" s="2">
        <v>45835</v>
      </c>
      <c r="E898" s="2">
        <v>45845</v>
      </c>
      <c r="F898" s="1">
        <v>307626</v>
      </c>
      <c r="G898" s="1">
        <v>1</v>
      </c>
      <c r="H898" s="1">
        <v>1</v>
      </c>
      <c r="I898" s="1">
        <v>0</v>
      </c>
      <c r="J898" s="1" t="str">
        <v>Punjab</v>
      </c>
      <c r="K898" s="1">
        <v>0</v>
      </c>
      <c r="L898" s="1">
        <f t="shared" si="39"/>
        <v>13992</v>
      </c>
      <c r="M898" s="1">
        <f t="shared" si="40"/>
        <v>13992</v>
      </c>
      <c r="N898" s="1">
        <f t="shared" si="41"/>
        <v>0</v>
      </c>
    </row>
    <row r="899" spans="1:14" x14ac:dyDescent="0.25">
      <c r="A899" s="1" t="str">
        <v>BioLegend</v>
      </c>
      <c r="B899" s="1">
        <v>9292.7999999999993</v>
      </c>
      <c r="C899" s="1" t="str">
        <v xml:space="preserve">EED116824  </v>
      </c>
      <c r="D899" s="2">
        <v>45835</v>
      </c>
      <c r="E899" s="2">
        <v>45845</v>
      </c>
      <c r="F899" s="1">
        <v>307673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9292.7999999999993</v>
      </c>
      <c r="M899" s="1">
        <f t="shared" ref="M899:M962" si="43">H899*B899</f>
        <v>9292.7999999999993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12738</v>
      </c>
      <c r="C900" s="1" t="str">
        <v xml:space="preserve">EED116824  </v>
      </c>
      <c r="D900" s="2">
        <v>45835</v>
      </c>
      <c r="E900" s="2">
        <v>45845</v>
      </c>
      <c r="F900" s="1">
        <v>308119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12738</v>
      </c>
      <c r="M900" s="1">
        <f t="shared" si="43"/>
        <v>12738</v>
      </c>
      <c r="N900" s="1">
        <f t="shared" si="44"/>
        <v>0</v>
      </c>
    </row>
    <row r="901" spans="1:14" x14ac:dyDescent="0.25">
      <c r="A901" s="1" t="str">
        <v>BioLegend</v>
      </c>
      <c r="B901" s="1">
        <v>13992</v>
      </c>
      <c r="C901" s="1" t="str">
        <v xml:space="preserve">EED116824  </v>
      </c>
      <c r="D901" s="2">
        <v>45835</v>
      </c>
      <c r="E901" s="2">
        <v>45845</v>
      </c>
      <c r="F901" s="1">
        <v>310918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13992</v>
      </c>
      <c r="M901" s="1">
        <f t="shared" si="43"/>
        <v>13992</v>
      </c>
      <c r="N901" s="1">
        <f t="shared" si="44"/>
        <v>0</v>
      </c>
    </row>
    <row r="902" spans="1:14" x14ac:dyDescent="0.25">
      <c r="A902" s="1" t="str">
        <v>BioLegend</v>
      </c>
      <c r="B902" s="1">
        <v>9292.7999999999993</v>
      </c>
      <c r="C902" s="1" t="str">
        <v xml:space="preserve">EED116824  </v>
      </c>
      <c r="D902" s="2">
        <v>45835</v>
      </c>
      <c r="E902" s="2">
        <v>45845</v>
      </c>
      <c r="F902" s="1">
        <v>311115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9292.7999999999993</v>
      </c>
      <c r="M902" s="1">
        <f t="shared" si="43"/>
        <v>9292.7999999999993</v>
      </c>
      <c r="N902" s="1">
        <f t="shared" si="44"/>
        <v>0</v>
      </c>
    </row>
    <row r="903" spans="1:14" x14ac:dyDescent="0.25">
      <c r="A903" s="1" t="str">
        <v>BioLegend</v>
      </c>
      <c r="B903" s="1">
        <v>15206.400000000001</v>
      </c>
      <c r="C903" s="1" t="str">
        <v xml:space="preserve">EED116824  </v>
      </c>
      <c r="D903" s="2">
        <v>45835</v>
      </c>
      <c r="E903" s="2">
        <v>45845</v>
      </c>
      <c r="F903" s="1">
        <v>311430</v>
      </c>
      <c r="G903" s="1">
        <v>1</v>
      </c>
      <c r="H903" s="1">
        <v>1</v>
      </c>
      <c r="I903" s="1">
        <v>0</v>
      </c>
      <c r="J903" s="1" t="str">
        <v>Punjab</v>
      </c>
      <c r="K903" s="1">
        <v>0</v>
      </c>
      <c r="L903" s="1">
        <f t="shared" si="42"/>
        <v>15206.400000000001</v>
      </c>
      <c r="M903" s="1">
        <f t="shared" si="43"/>
        <v>15206.400000000001</v>
      </c>
      <c r="N903" s="1">
        <f t="shared" si="44"/>
        <v>0</v>
      </c>
    </row>
    <row r="904" spans="1:14" x14ac:dyDescent="0.25">
      <c r="A904" s="1" t="str">
        <v>BioLegend</v>
      </c>
      <c r="B904" s="1">
        <v>14784</v>
      </c>
      <c r="C904" s="1" t="str">
        <v xml:space="preserve">EED116824  </v>
      </c>
      <c r="D904" s="2">
        <v>45835</v>
      </c>
      <c r="E904" s="2">
        <v>45845</v>
      </c>
      <c r="F904" s="1">
        <v>311504</v>
      </c>
      <c r="G904" s="1">
        <v>1</v>
      </c>
      <c r="H904" s="1">
        <v>1</v>
      </c>
      <c r="I904" s="1">
        <v>0</v>
      </c>
      <c r="J904" s="1" t="str">
        <v>Tamilnadu</v>
      </c>
      <c r="K904" s="1">
        <v>0</v>
      </c>
      <c r="L904" s="1">
        <f t="shared" si="42"/>
        <v>14784</v>
      </c>
      <c r="M904" s="1">
        <f t="shared" si="43"/>
        <v>14784</v>
      </c>
      <c r="N904" s="1">
        <f t="shared" si="44"/>
        <v>0</v>
      </c>
    </row>
    <row r="905" spans="1:14" x14ac:dyDescent="0.25">
      <c r="A905" s="1" t="str">
        <v>BioLegend</v>
      </c>
      <c r="B905" s="1">
        <v>18321.599999999999</v>
      </c>
      <c r="C905" s="1" t="str">
        <v xml:space="preserve">EED116824  </v>
      </c>
      <c r="D905" s="2">
        <v>45835</v>
      </c>
      <c r="E905" s="2">
        <v>45845</v>
      </c>
      <c r="F905" s="1">
        <v>314520</v>
      </c>
      <c r="G905" s="1">
        <v>1</v>
      </c>
      <c r="H905" s="1">
        <v>1</v>
      </c>
      <c r="I905" s="1">
        <v>0</v>
      </c>
      <c r="J905" s="1" t="str">
        <v>Bhuvneshwar</v>
      </c>
      <c r="K905" s="1">
        <v>0</v>
      </c>
      <c r="L905" s="1">
        <f t="shared" si="42"/>
        <v>18321.599999999999</v>
      </c>
      <c r="M905" s="1">
        <f t="shared" si="43"/>
        <v>18321.599999999999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317307</v>
      </c>
      <c r="G906" s="1">
        <v>2</v>
      </c>
      <c r="H906" s="1">
        <v>2</v>
      </c>
      <c r="I906" s="1">
        <v>0</v>
      </c>
      <c r="J906" s="1" t="str">
        <v>Kolkata</v>
      </c>
      <c r="K906" s="1">
        <v>0</v>
      </c>
      <c r="L906" s="1">
        <f t="shared" si="42"/>
        <v>2956.8</v>
      </c>
      <c r="M906" s="1">
        <f t="shared" si="43"/>
        <v>2956.8</v>
      </c>
      <c r="N906" s="1">
        <f t="shared" si="44"/>
        <v>0</v>
      </c>
    </row>
    <row r="907" spans="1:14" x14ac:dyDescent="0.25">
      <c r="A907" s="1" t="str">
        <v>BioLegend</v>
      </c>
      <c r="B907" s="1">
        <v>24090</v>
      </c>
      <c r="C907" s="1" t="str">
        <v xml:space="preserve">EED116824  </v>
      </c>
      <c r="D907" s="2">
        <v>45835</v>
      </c>
      <c r="E907" s="2">
        <v>45845</v>
      </c>
      <c r="F907" s="1">
        <v>317332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24090</v>
      </c>
      <c r="M907" s="1">
        <f t="shared" si="43"/>
        <v>24090</v>
      </c>
      <c r="N907" s="1">
        <f t="shared" si="44"/>
        <v>0</v>
      </c>
    </row>
    <row r="908" spans="1:14" x14ac:dyDescent="0.25">
      <c r="A908" s="1" t="str">
        <v>BioLegend</v>
      </c>
      <c r="B908" s="1">
        <v>1478.4</v>
      </c>
      <c r="C908" s="1" t="str">
        <v xml:space="preserve">EED116824  </v>
      </c>
      <c r="D908" s="2">
        <v>45835</v>
      </c>
      <c r="E908" s="2">
        <v>45845</v>
      </c>
      <c r="F908" s="1">
        <v>317409</v>
      </c>
      <c r="G908" s="1">
        <v>1</v>
      </c>
      <c r="H908" s="1">
        <v>1</v>
      </c>
      <c r="I908" s="1">
        <v>0</v>
      </c>
      <c r="J908" s="1" t="str">
        <v>Kolkata</v>
      </c>
      <c r="K908" s="1">
        <v>0</v>
      </c>
      <c r="L908" s="1">
        <f t="shared" si="42"/>
        <v>1478.4</v>
      </c>
      <c r="M908" s="1">
        <f t="shared" si="43"/>
        <v>1478.4</v>
      </c>
      <c r="N908" s="1">
        <f t="shared" si="44"/>
        <v>0</v>
      </c>
    </row>
    <row r="909" spans="1:14" x14ac:dyDescent="0.25">
      <c r="A909" s="1" t="str">
        <v>BioLegend</v>
      </c>
      <c r="B909" s="1">
        <v>27984</v>
      </c>
      <c r="C909" s="1" t="str">
        <v xml:space="preserve">EED116824  </v>
      </c>
      <c r="D909" s="2">
        <v>45835</v>
      </c>
      <c r="E909" s="2">
        <v>45845</v>
      </c>
      <c r="F909" s="1">
        <v>317438</v>
      </c>
      <c r="G909" s="1">
        <v>1</v>
      </c>
      <c r="H909" s="1">
        <v>1</v>
      </c>
      <c r="I909" s="1">
        <v>0</v>
      </c>
      <c r="J909" s="1" t="str">
        <v>Banglore</v>
      </c>
      <c r="K909" s="1">
        <v>0</v>
      </c>
      <c r="L909" s="1">
        <f t="shared" si="42"/>
        <v>27984</v>
      </c>
      <c r="M909" s="1">
        <f t="shared" si="43"/>
        <v>27984</v>
      </c>
      <c r="N909" s="1">
        <f t="shared" si="44"/>
        <v>0</v>
      </c>
    </row>
    <row r="910" spans="1:14" x14ac:dyDescent="0.25">
      <c r="A910" s="1" t="str">
        <v>BioLegend</v>
      </c>
      <c r="B910" s="1">
        <v>14150.400000000001</v>
      </c>
      <c r="C910" s="1" t="str">
        <v xml:space="preserve">EED116824  </v>
      </c>
      <c r="D910" s="2">
        <v>45835</v>
      </c>
      <c r="E910" s="2">
        <v>45845</v>
      </c>
      <c r="F910" s="1">
        <v>318306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14150.400000000001</v>
      </c>
      <c r="M910" s="1">
        <f t="shared" si="43"/>
        <v>14150.400000000001</v>
      </c>
      <c r="N910" s="1">
        <f t="shared" si="44"/>
        <v>0</v>
      </c>
    </row>
    <row r="911" spans="1:14" x14ac:dyDescent="0.25">
      <c r="A911" s="1" t="str">
        <v>BioLegend</v>
      </c>
      <c r="B911" s="1">
        <v>19536</v>
      </c>
      <c r="C911" s="1" t="str">
        <v xml:space="preserve">EED116824  </v>
      </c>
      <c r="D911" s="2">
        <v>45835</v>
      </c>
      <c r="E911" s="2">
        <v>45845</v>
      </c>
      <c r="F911" s="1">
        <v>320114</v>
      </c>
      <c r="G911" s="1">
        <v>1</v>
      </c>
      <c r="H911" s="1">
        <v>1</v>
      </c>
      <c r="I911" s="1">
        <v>0</v>
      </c>
      <c r="J911" s="1" t="str">
        <v>Chandigarh</v>
      </c>
      <c r="K911" s="1">
        <v>0</v>
      </c>
      <c r="L911" s="1">
        <f t="shared" si="42"/>
        <v>19536</v>
      </c>
      <c r="M911" s="1">
        <f t="shared" si="43"/>
        <v>19536</v>
      </c>
      <c r="N911" s="1">
        <f t="shared" si="44"/>
        <v>0</v>
      </c>
    </row>
    <row r="912" spans="1:14" x14ac:dyDescent="0.25">
      <c r="A912" s="1" t="str">
        <v>BioLegend</v>
      </c>
      <c r="B912" s="1">
        <v>16104</v>
      </c>
      <c r="C912" s="1" t="str">
        <v xml:space="preserve">EED116824  </v>
      </c>
      <c r="D912" s="2">
        <v>45835</v>
      </c>
      <c r="E912" s="2">
        <v>45845</v>
      </c>
      <c r="F912" s="1">
        <v>321120</v>
      </c>
      <c r="G912" s="1">
        <v>1</v>
      </c>
      <c r="H912" s="1">
        <v>1</v>
      </c>
      <c r="I912" s="1">
        <v>0</v>
      </c>
      <c r="J912" s="1" t="str">
        <v>Bhuvneshwar</v>
      </c>
      <c r="K912" s="1">
        <v>0</v>
      </c>
      <c r="L912" s="1">
        <f t="shared" si="42"/>
        <v>16104</v>
      </c>
      <c r="M912" s="1">
        <f t="shared" si="43"/>
        <v>16104</v>
      </c>
      <c r="N912" s="1">
        <f t="shared" si="44"/>
        <v>0</v>
      </c>
    </row>
    <row r="913" spans="1:14" x14ac:dyDescent="0.25">
      <c r="A913" s="1" t="str">
        <v>BioLegend</v>
      </c>
      <c r="B913" s="1">
        <v>20169.599999999999</v>
      </c>
      <c r="C913" s="1" t="str">
        <v xml:space="preserve">EED116824  </v>
      </c>
      <c r="D913" s="2">
        <v>45835</v>
      </c>
      <c r="E913" s="2">
        <v>45845</v>
      </c>
      <c r="F913" s="1">
        <v>321122</v>
      </c>
      <c r="G913" s="1">
        <v>1</v>
      </c>
      <c r="H913" s="1">
        <v>1</v>
      </c>
      <c r="I913" s="1">
        <v>0</v>
      </c>
      <c r="J913" s="1" t="str">
        <v>Punjab</v>
      </c>
      <c r="K913" s="1">
        <v>0</v>
      </c>
      <c r="L913" s="1">
        <f t="shared" si="42"/>
        <v>20169.599999999999</v>
      </c>
      <c r="M913" s="1">
        <f t="shared" si="43"/>
        <v>20169.599999999999</v>
      </c>
      <c r="N913" s="1">
        <f t="shared" si="44"/>
        <v>0</v>
      </c>
    </row>
    <row r="914" spans="1:14" x14ac:dyDescent="0.25">
      <c r="A914" s="1" t="str">
        <v>BioLegend</v>
      </c>
      <c r="B914" s="1">
        <v>7761.6</v>
      </c>
      <c r="C914" s="1" t="str">
        <v xml:space="preserve">EED116824  </v>
      </c>
      <c r="D914" s="2">
        <v>45835</v>
      </c>
      <c r="E914" s="2">
        <v>45845</v>
      </c>
      <c r="F914" s="1">
        <v>324217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7761.6</v>
      </c>
      <c r="M914" s="1">
        <f t="shared" si="43"/>
        <v>7761.6</v>
      </c>
      <c r="N914" s="1">
        <f t="shared" si="44"/>
        <v>0</v>
      </c>
    </row>
    <row r="915" spans="1:14" x14ac:dyDescent="0.25">
      <c r="A915" s="1" t="str">
        <v>BioLegend</v>
      </c>
      <c r="B915" s="1">
        <v>15246</v>
      </c>
      <c r="C915" s="1" t="str">
        <v xml:space="preserve">EED116824  </v>
      </c>
      <c r="D915" s="2">
        <v>45835</v>
      </c>
      <c r="E915" s="2">
        <v>45845</v>
      </c>
      <c r="F915" s="1">
        <v>328239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15246</v>
      </c>
      <c r="M915" s="1">
        <f t="shared" si="43"/>
        <v>15246</v>
      </c>
      <c r="N915" s="1">
        <f t="shared" si="44"/>
        <v>0</v>
      </c>
    </row>
    <row r="916" spans="1:14" x14ac:dyDescent="0.25">
      <c r="A916" s="1" t="str">
        <v>BioLegend</v>
      </c>
      <c r="B916" s="1">
        <v>8395.2000000000007</v>
      </c>
      <c r="C916" s="1" t="str">
        <v xml:space="preserve">EED116824  </v>
      </c>
      <c r="D916" s="2">
        <v>45835</v>
      </c>
      <c r="E916" s="2">
        <v>45845</v>
      </c>
      <c r="F916" s="1">
        <v>328629</v>
      </c>
      <c r="G916" s="1">
        <v>1</v>
      </c>
      <c r="H916" s="1">
        <v>1</v>
      </c>
      <c r="I916" s="1">
        <v>0</v>
      </c>
      <c r="J916" s="1" t="str">
        <v>Kolkata</v>
      </c>
      <c r="K916" s="1">
        <v>0</v>
      </c>
      <c r="L916" s="1">
        <f t="shared" si="42"/>
        <v>8395.2000000000007</v>
      </c>
      <c r="M916" s="1">
        <f t="shared" si="43"/>
        <v>8395.2000000000007</v>
      </c>
      <c r="N916" s="1">
        <f t="shared" si="44"/>
        <v>0</v>
      </c>
    </row>
    <row r="917" spans="1:14" x14ac:dyDescent="0.25">
      <c r="A917" s="1" t="str">
        <v>BioLegend</v>
      </c>
      <c r="B917" s="1">
        <v>27984</v>
      </c>
      <c r="C917" s="1" t="str">
        <v xml:space="preserve">EED116824  </v>
      </c>
      <c r="D917" s="2">
        <v>45835</v>
      </c>
      <c r="E917" s="2">
        <v>45845</v>
      </c>
      <c r="F917" s="1">
        <v>329740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27984</v>
      </c>
      <c r="M917" s="1">
        <f t="shared" si="43"/>
        <v>27984</v>
      </c>
      <c r="N917" s="1">
        <f t="shared" si="44"/>
        <v>0</v>
      </c>
    </row>
    <row r="918" spans="1:14" x14ac:dyDescent="0.25">
      <c r="A918" s="1" t="str">
        <v>BioLegend</v>
      </c>
      <c r="B918" s="1">
        <v>26532</v>
      </c>
      <c r="C918" s="1" t="str">
        <v xml:space="preserve">EED116824  </v>
      </c>
      <c r="D918" s="2">
        <v>45835</v>
      </c>
      <c r="E918" s="2">
        <v>45845</v>
      </c>
      <c r="F918" s="1">
        <v>329920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26532</v>
      </c>
      <c r="M918" s="1">
        <f t="shared" si="43"/>
        <v>26532</v>
      </c>
      <c r="N918" s="1">
        <f t="shared" si="44"/>
        <v>0</v>
      </c>
    </row>
    <row r="919" spans="1:14" x14ac:dyDescent="0.25">
      <c r="A919" s="1" t="str">
        <v>BioLegend</v>
      </c>
      <c r="B919" s="1">
        <v>20169.599999999999</v>
      </c>
      <c r="C919" s="1" t="str">
        <v xml:space="preserve">EED116824  </v>
      </c>
      <c r="D919" s="2">
        <v>45835</v>
      </c>
      <c r="E919" s="2">
        <v>45845</v>
      </c>
      <c r="F919" s="1">
        <v>333614</v>
      </c>
      <c r="G919" s="1">
        <v>1</v>
      </c>
      <c r="H919" s="1">
        <v>1</v>
      </c>
      <c r="I919" s="1">
        <v>0</v>
      </c>
      <c r="J919" s="1" t="str">
        <v>Bhuvneshwar</v>
      </c>
      <c r="K919" s="1">
        <v>0</v>
      </c>
      <c r="L919" s="1">
        <f t="shared" si="42"/>
        <v>20169.599999999999</v>
      </c>
      <c r="M919" s="1">
        <f t="shared" si="43"/>
        <v>20169.599999999999</v>
      </c>
      <c r="N919" s="1">
        <f t="shared" si="44"/>
        <v>0</v>
      </c>
    </row>
    <row r="920" spans="1:14" x14ac:dyDescent="0.25">
      <c r="A920" s="1" t="str">
        <v>BioLegend</v>
      </c>
      <c r="B920" s="1">
        <v>12091.2</v>
      </c>
      <c r="C920" s="1" t="str">
        <v xml:space="preserve">EED116824  </v>
      </c>
      <c r="D920" s="2">
        <v>45835</v>
      </c>
      <c r="E920" s="2">
        <v>45845</v>
      </c>
      <c r="F920" s="1">
        <v>334110</v>
      </c>
      <c r="G920" s="1">
        <v>1</v>
      </c>
      <c r="H920" s="1">
        <v>1</v>
      </c>
      <c r="I920" s="1">
        <v>0</v>
      </c>
      <c r="J920" s="1" t="str">
        <v>Kolkata</v>
      </c>
      <c r="K920" s="1">
        <v>0</v>
      </c>
      <c r="L920" s="1">
        <f t="shared" si="42"/>
        <v>12091.2</v>
      </c>
      <c r="M920" s="1">
        <f t="shared" si="43"/>
        <v>12091.2</v>
      </c>
      <c r="N920" s="1">
        <f t="shared" si="44"/>
        <v>0</v>
      </c>
    </row>
    <row r="921" spans="1:14" x14ac:dyDescent="0.25">
      <c r="A921" s="1" t="str">
        <v>BioLegend</v>
      </c>
      <c r="B921" s="1">
        <v>28710</v>
      </c>
      <c r="C921" s="1" t="str">
        <v xml:space="preserve">EED116824  </v>
      </c>
      <c r="D921" s="2">
        <v>45835</v>
      </c>
      <c r="E921" s="2">
        <v>45845</v>
      </c>
      <c r="F921" s="1">
        <v>334338</v>
      </c>
      <c r="G921" s="1">
        <v>1</v>
      </c>
      <c r="H921" s="1">
        <v>1</v>
      </c>
      <c r="I921" s="1">
        <v>0</v>
      </c>
      <c r="J921" s="1" t="str">
        <v>Punjab</v>
      </c>
      <c r="K921" s="1">
        <v>0</v>
      </c>
      <c r="L921" s="1">
        <f t="shared" si="42"/>
        <v>28710</v>
      </c>
      <c r="M921" s="1">
        <f t="shared" si="43"/>
        <v>28710</v>
      </c>
      <c r="N921" s="1">
        <f t="shared" si="44"/>
        <v>0</v>
      </c>
    </row>
    <row r="922" spans="1:14" x14ac:dyDescent="0.25">
      <c r="A922" s="1" t="str">
        <v>BioLegend</v>
      </c>
      <c r="B922" s="1">
        <v>9926.4</v>
      </c>
      <c r="C922" s="1" t="str">
        <v xml:space="preserve">EED116824  </v>
      </c>
      <c r="D922" s="2">
        <v>45835</v>
      </c>
      <c r="E922" s="2">
        <v>45845</v>
      </c>
      <c r="F922" s="1">
        <v>344133</v>
      </c>
      <c r="G922" s="1">
        <v>1</v>
      </c>
      <c r="H922" s="1">
        <v>1</v>
      </c>
      <c r="I922" s="1">
        <v>0</v>
      </c>
      <c r="J922" s="1" t="str">
        <v>Bhuvneshwar</v>
      </c>
      <c r="K922" s="1">
        <v>0</v>
      </c>
      <c r="L922" s="1">
        <f t="shared" si="42"/>
        <v>9926.4</v>
      </c>
      <c r="M922" s="1">
        <f t="shared" si="43"/>
        <v>9926.4</v>
      </c>
      <c r="N922" s="1">
        <f t="shared" si="44"/>
        <v>0</v>
      </c>
    </row>
    <row r="923" spans="1:14" x14ac:dyDescent="0.25">
      <c r="A923" s="1" t="str">
        <v>BioLegend</v>
      </c>
      <c r="B923" s="1">
        <v>12513.599999999999</v>
      </c>
      <c r="C923" s="1" t="str">
        <v xml:space="preserve">EED116824  </v>
      </c>
      <c r="D923" s="2">
        <v>45835</v>
      </c>
      <c r="E923" s="2">
        <v>45845</v>
      </c>
      <c r="F923" s="1">
        <v>344622</v>
      </c>
      <c r="G923" s="1">
        <v>1</v>
      </c>
      <c r="H923" s="1">
        <v>1</v>
      </c>
      <c r="I923" s="1">
        <v>0</v>
      </c>
      <c r="J923" s="1" t="str">
        <v>Chandigarh</v>
      </c>
      <c r="K923" s="1">
        <v>0</v>
      </c>
      <c r="L923" s="1">
        <f t="shared" si="42"/>
        <v>12513.599999999999</v>
      </c>
      <c r="M923" s="1">
        <f t="shared" si="43"/>
        <v>12513.599999999999</v>
      </c>
      <c r="N923" s="1">
        <f t="shared" si="44"/>
        <v>0</v>
      </c>
    </row>
    <row r="924" spans="1:14" x14ac:dyDescent="0.25">
      <c r="A924" s="1" t="str">
        <v>BioLegend</v>
      </c>
      <c r="B924" s="1">
        <v>12738</v>
      </c>
      <c r="C924" s="1" t="str">
        <v xml:space="preserve">EED116824  </v>
      </c>
      <c r="D924" s="2">
        <v>45835</v>
      </c>
      <c r="E924" s="2">
        <v>45845</v>
      </c>
      <c r="F924" s="1">
        <v>344747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12738</v>
      </c>
      <c r="M924" s="1">
        <f t="shared" si="43"/>
        <v>12738</v>
      </c>
      <c r="N924" s="1">
        <f t="shared" si="44"/>
        <v>0</v>
      </c>
    </row>
    <row r="925" spans="1:14" x14ac:dyDescent="0.25">
      <c r="A925" s="1" t="str">
        <v>BioLegend</v>
      </c>
      <c r="B925" s="1">
        <v>6547.2000000000007</v>
      </c>
      <c r="C925" s="1" t="str">
        <v xml:space="preserve">EED116824  </v>
      </c>
      <c r="D925" s="2">
        <v>45835</v>
      </c>
      <c r="E925" s="2">
        <v>45845</v>
      </c>
      <c r="F925" s="1">
        <v>344769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6547.2000000000007</v>
      </c>
      <c r="M925" s="1">
        <f t="shared" si="43"/>
        <v>6547.2000000000007</v>
      </c>
      <c r="N925" s="1">
        <f t="shared" si="44"/>
        <v>0</v>
      </c>
    </row>
    <row r="926" spans="1:14" x14ac:dyDescent="0.25">
      <c r="A926" s="1" t="str">
        <v>BioLegend</v>
      </c>
      <c r="B926" s="1">
        <v>29436</v>
      </c>
      <c r="C926" s="1" t="str">
        <v xml:space="preserve">EED116824  </v>
      </c>
      <c r="D926" s="2">
        <v>45835</v>
      </c>
      <c r="E926" s="2">
        <v>45845</v>
      </c>
      <c r="F926" s="1">
        <v>345024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29436</v>
      </c>
      <c r="M926" s="1">
        <f t="shared" si="43"/>
        <v>29436</v>
      </c>
      <c r="N926" s="1">
        <f t="shared" si="44"/>
        <v>0</v>
      </c>
    </row>
    <row r="927" spans="1:14" x14ac:dyDescent="0.25">
      <c r="A927" s="1" t="str">
        <v>BioLegend</v>
      </c>
      <c r="B927" s="1">
        <v>17212.8</v>
      </c>
      <c r="C927" s="1" t="str">
        <v xml:space="preserve">EED116824  </v>
      </c>
      <c r="D927" s="2">
        <v>45835</v>
      </c>
      <c r="E927" s="2">
        <v>45845</v>
      </c>
      <c r="F927" s="1">
        <v>345108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17212.8</v>
      </c>
      <c r="M927" s="1">
        <f t="shared" si="43"/>
        <v>17212.8</v>
      </c>
      <c r="N927" s="1">
        <f t="shared" si="44"/>
        <v>0</v>
      </c>
    </row>
    <row r="928" spans="1:14" x14ac:dyDescent="0.25">
      <c r="A928" s="1" t="str">
        <v>BioLegend</v>
      </c>
      <c r="B928" s="1">
        <v>7761.6</v>
      </c>
      <c r="C928" s="1" t="str">
        <v xml:space="preserve">EED116824  </v>
      </c>
      <c r="D928" s="2">
        <v>45835</v>
      </c>
      <c r="E928" s="2">
        <v>45845</v>
      </c>
      <c r="F928" s="1">
        <v>346109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7761.6</v>
      </c>
      <c r="M928" s="1">
        <f t="shared" si="43"/>
        <v>7761.6</v>
      </c>
      <c r="N928" s="1">
        <f t="shared" si="44"/>
        <v>0</v>
      </c>
    </row>
    <row r="929" spans="1:14" x14ac:dyDescent="0.25">
      <c r="A929" s="1" t="str">
        <v>BioLegend</v>
      </c>
      <c r="B929" s="1">
        <v>3748.8</v>
      </c>
      <c r="C929" s="1" t="str">
        <v xml:space="preserve">EED116824  </v>
      </c>
      <c r="D929" s="2">
        <v>45835</v>
      </c>
      <c r="E929" s="2">
        <v>45845</v>
      </c>
      <c r="F929" s="1">
        <v>348211</v>
      </c>
      <c r="G929" s="1">
        <v>1</v>
      </c>
      <c r="H929" s="1">
        <v>1</v>
      </c>
      <c r="I929" s="1">
        <v>0</v>
      </c>
      <c r="J929" s="1" t="str">
        <v>Chandigarh</v>
      </c>
      <c r="K929" s="1">
        <v>0</v>
      </c>
      <c r="L929" s="1">
        <f t="shared" si="42"/>
        <v>3748.8</v>
      </c>
      <c r="M929" s="1">
        <f t="shared" si="43"/>
        <v>3748.8</v>
      </c>
      <c r="N929" s="1">
        <f t="shared" si="44"/>
        <v>0</v>
      </c>
    </row>
    <row r="930" spans="1:14" x14ac:dyDescent="0.25">
      <c r="A930" s="1" t="str">
        <v>BioLegend</v>
      </c>
      <c r="B930" s="1">
        <v>17054.400000000001</v>
      </c>
      <c r="C930" s="1" t="str">
        <v xml:space="preserve">EED116824  </v>
      </c>
      <c r="D930" s="2">
        <v>45835</v>
      </c>
      <c r="E930" s="2">
        <v>45845</v>
      </c>
      <c r="F930" s="1">
        <v>353218</v>
      </c>
      <c r="G930" s="1">
        <v>4</v>
      </c>
      <c r="H930" s="1">
        <v>4</v>
      </c>
      <c r="I930" s="1">
        <v>0</v>
      </c>
      <c r="J930" s="1" t="str">
        <v>Karnataka</v>
      </c>
      <c r="K930" s="1">
        <v>0</v>
      </c>
      <c r="L930" s="1">
        <f t="shared" si="42"/>
        <v>68217.600000000006</v>
      </c>
      <c r="M930" s="1">
        <f t="shared" si="43"/>
        <v>68217.600000000006</v>
      </c>
      <c r="N930" s="1">
        <f t="shared" si="44"/>
        <v>0</v>
      </c>
    </row>
    <row r="931" spans="1:14" x14ac:dyDescent="0.25">
      <c r="A931" s="1" t="str">
        <v>BioLegend</v>
      </c>
      <c r="B931" s="1">
        <v>27258</v>
      </c>
      <c r="C931" s="1" t="str">
        <v xml:space="preserve">EED116824  </v>
      </c>
      <c r="D931" s="2">
        <v>45835</v>
      </c>
      <c r="E931" s="2">
        <v>45845</v>
      </c>
      <c r="F931" s="1">
        <v>356518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27258</v>
      </c>
      <c r="M931" s="1">
        <f t="shared" si="43"/>
        <v>27258</v>
      </c>
      <c r="N931" s="1">
        <f t="shared" si="44"/>
        <v>0</v>
      </c>
    </row>
    <row r="932" spans="1:14" x14ac:dyDescent="0.25">
      <c r="A932" s="1" t="str">
        <v>BioLegend</v>
      </c>
      <c r="B932" s="1">
        <v>28710</v>
      </c>
      <c r="C932" s="1" t="str">
        <v xml:space="preserve">EED116824  </v>
      </c>
      <c r="D932" s="2">
        <v>45835</v>
      </c>
      <c r="E932" s="2">
        <v>45845</v>
      </c>
      <c r="F932" s="1">
        <v>356930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28710</v>
      </c>
      <c r="M932" s="1">
        <f t="shared" si="43"/>
        <v>28710</v>
      </c>
      <c r="N932" s="1">
        <f t="shared" si="44"/>
        <v>0</v>
      </c>
    </row>
    <row r="933" spans="1:14" x14ac:dyDescent="0.25">
      <c r="A933" s="1" t="str">
        <v>BioLegend</v>
      </c>
      <c r="B933" s="1">
        <v>19008</v>
      </c>
      <c r="C933" s="1" t="str">
        <v xml:space="preserve">EED116824  </v>
      </c>
      <c r="D933" s="2">
        <v>45835</v>
      </c>
      <c r="E933" s="2">
        <v>45845</v>
      </c>
      <c r="F933" s="1">
        <v>357504</v>
      </c>
      <c r="G933" s="1">
        <v>2</v>
      </c>
      <c r="H933" s="1">
        <v>2</v>
      </c>
      <c r="I933" s="1">
        <v>0</v>
      </c>
      <c r="J933" s="1" t="str">
        <v>Mumbai</v>
      </c>
      <c r="K933" s="1">
        <v>0</v>
      </c>
      <c r="L933" s="1">
        <f t="shared" si="42"/>
        <v>38016</v>
      </c>
      <c r="M933" s="1">
        <f t="shared" si="43"/>
        <v>38016</v>
      </c>
      <c r="N933" s="1">
        <f t="shared" si="44"/>
        <v>0</v>
      </c>
    </row>
    <row r="934" spans="1:14" x14ac:dyDescent="0.25">
      <c r="A934" s="1" t="str">
        <v>BioLegend</v>
      </c>
      <c r="B934" s="1">
        <v>7867.2000000000007</v>
      </c>
      <c r="C934" s="1" t="str">
        <v xml:space="preserve">EED116824  </v>
      </c>
      <c r="D934" s="2">
        <v>45835</v>
      </c>
      <c r="E934" s="2">
        <v>45845</v>
      </c>
      <c r="F934" s="1">
        <v>357905</v>
      </c>
      <c r="G934" s="1">
        <v>1</v>
      </c>
      <c r="H934" s="1">
        <v>1</v>
      </c>
      <c r="I934" s="1">
        <v>0</v>
      </c>
      <c r="J934" s="1" t="str">
        <v>Kolkata</v>
      </c>
      <c r="K934" s="1">
        <v>0</v>
      </c>
      <c r="L934" s="1">
        <f t="shared" si="42"/>
        <v>7867.2000000000007</v>
      </c>
      <c r="M934" s="1">
        <f t="shared" si="43"/>
        <v>7867.2000000000007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8395.2000000000007</v>
      </c>
      <c r="C935" s="1" t="str">
        <v xml:space="preserve">EED116824  </v>
      </c>
      <c r="D935" s="2">
        <v>45835</v>
      </c>
      <c r="E935" s="2">
        <v>45845</v>
      </c>
      <c r="F935" s="1">
        <v>360707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8395.2000000000007</v>
      </c>
      <c r="M935" s="1">
        <f t="shared" si="43"/>
        <v>8395.2000000000007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20169.599999999999</v>
      </c>
      <c r="C936" s="1" t="str">
        <v xml:space="preserve">EED116824  </v>
      </c>
      <c r="D936" s="2">
        <v>45835</v>
      </c>
      <c r="E936" s="2">
        <v>45845</v>
      </c>
      <c r="F936" s="1">
        <v>361710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20169.599999999999</v>
      </c>
      <c r="M936" s="1">
        <f t="shared" si="43"/>
        <v>20169.599999999999</v>
      </c>
      <c r="N936" s="1">
        <f t="shared" si="44"/>
        <v>0</v>
      </c>
    </row>
    <row r="937" spans="1:14" x14ac:dyDescent="0.25">
      <c r="A937" s="1" t="str">
        <v>BioLegend</v>
      </c>
      <c r="B937" s="1">
        <v>6600</v>
      </c>
      <c r="C937" s="1" t="str">
        <v xml:space="preserve">EED116824  </v>
      </c>
      <c r="D937" s="2">
        <v>45835</v>
      </c>
      <c r="E937" s="2">
        <v>45845</v>
      </c>
      <c r="F937" s="1">
        <v>362503</v>
      </c>
      <c r="G937" s="1">
        <v>1</v>
      </c>
      <c r="H937" s="1">
        <v>1</v>
      </c>
      <c r="I937" s="1">
        <v>0</v>
      </c>
      <c r="J937" s="1" t="str">
        <v>Kolkata</v>
      </c>
      <c r="K937" s="1">
        <v>0</v>
      </c>
      <c r="L937" s="1">
        <f t="shared" si="42"/>
        <v>6600</v>
      </c>
      <c r="M937" s="1">
        <f t="shared" si="43"/>
        <v>6600</v>
      </c>
      <c r="N937" s="1">
        <f t="shared" si="44"/>
        <v>0</v>
      </c>
    </row>
    <row r="938" spans="1:14" x14ac:dyDescent="0.25">
      <c r="A938" s="1" t="str">
        <v>BioLegend</v>
      </c>
      <c r="B938" s="1">
        <v>26532</v>
      </c>
      <c r="C938" s="1" t="str">
        <v xml:space="preserve">EED116824  </v>
      </c>
      <c r="D938" s="2">
        <v>45835</v>
      </c>
      <c r="E938" s="2">
        <v>45845</v>
      </c>
      <c r="F938" s="1">
        <v>369314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26532</v>
      </c>
      <c r="M938" s="1">
        <f t="shared" si="43"/>
        <v>26532</v>
      </c>
      <c r="N938" s="1">
        <f t="shared" si="44"/>
        <v>0</v>
      </c>
    </row>
    <row r="939" spans="1:14" x14ac:dyDescent="0.25">
      <c r="A939" s="1" t="str">
        <v>BioLegend</v>
      </c>
      <c r="B939" s="1">
        <v>15153.599999999999</v>
      </c>
      <c r="C939" s="1" t="str">
        <v xml:space="preserve">EED116824  </v>
      </c>
      <c r="D939" s="2">
        <v>45835</v>
      </c>
      <c r="E939" s="2">
        <v>45845</v>
      </c>
      <c r="F939" s="1">
        <v>369604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15153.599999999999</v>
      </c>
      <c r="M939" s="1">
        <f t="shared" si="43"/>
        <v>15153.599999999999</v>
      </c>
      <c r="N939" s="1">
        <f t="shared" si="44"/>
        <v>0</v>
      </c>
    </row>
    <row r="940" spans="1:14" x14ac:dyDescent="0.25">
      <c r="A940" s="1" t="str">
        <v>BioLegend</v>
      </c>
      <c r="B940" s="1">
        <v>15364.8</v>
      </c>
      <c r="C940" s="1" t="str">
        <v xml:space="preserve">EED116824  </v>
      </c>
      <c r="D940" s="2">
        <v>45835</v>
      </c>
      <c r="E940" s="2">
        <v>45845</v>
      </c>
      <c r="F940" s="1">
        <v>374208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15364.8</v>
      </c>
      <c r="M940" s="1">
        <f t="shared" si="43"/>
        <v>15364.8</v>
      </c>
      <c r="N940" s="1">
        <f t="shared" si="44"/>
        <v>0</v>
      </c>
    </row>
    <row r="941" spans="1:14" x14ac:dyDescent="0.25">
      <c r="A941" s="1" t="str">
        <v>BioLegend</v>
      </c>
      <c r="B941" s="1">
        <v>9662.4</v>
      </c>
      <c r="C941" s="1" t="str">
        <v xml:space="preserve">EED116824  </v>
      </c>
      <c r="D941" s="2">
        <v>45835</v>
      </c>
      <c r="E941" s="2">
        <v>45845</v>
      </c>
      <c r="F941" s="1">
        <v>375406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9662.4</v>
      </c>
      <c r="M941" s="1">
        <f t="shared" si="43"/>
        <v>9662.4</v>
      </c>
      <c r="N941" s="1">
        <f t="shared" si="44"/>
        <v>0</v>
      </c>
    </row>
    <row r="942" spans="1:14" x14ac:dyDescent="0.25">
      <c r="A942" s="1" t="str">
        <v>BioLegend</v>
      </c>
      <c r="B942" s="1">
        <v>13622.400000000001</v>
      </c>
      <c r="C942" s="1" t="str">
        <v xml:space="preserve">EED116824  </v>
      </c>
      <c r="D942" s="2">
        <v>45835</v>
      </c>
      <c r="E942" s="2">
        <v>45845</v>
      </c>
      <c r="F942" s="1">
        <v>379206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13622.400000000001</v>
      </c>
      <c r="M942" s="1">
        <f t="shared" si="43"/>
        <v>13622.400000000001</v>
      </c>
      <c r="N942" s="1">
        <f t="shared" si="44"/>
        <v>0</v>
      </c>
    </row>
    <row r="943" spans="1:14" x14ac:dyDescent="0.25">
      <c r="A943" s="1" t="str">
        <v>BioLegend</v>
      </c>
      <c r="B943" s="1">
        <v>19483.2</v>
      </c>
      <c r="C943" s="1" t="str">
        <v xml:space="preserve">EED116824  </v>
      </c>
      <c r="D943" s="2">
        <v>45835</v>
      </c>
      <c r="E943" s="2">
        <v>45845</v>
      </c>
      <c r="F943" s="1">
        <v>381504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19483.2</v>
      </c>
      <c r="M943" s="1">
        <f t="shared" si="43"/>
        <v>19483.2</v>
      </c>
      <c r="N943" s="1">
        <f t="shared" si="44"/>
        <v>0</v>
      </c>
    </row>
    <row r="944" spans="1:14" x14ac:dyDescent="0.25">
      <c r="A944" s="1" t="str">
        <v>BioLegend</v>
      </c>
      <c r="B944" s="1">
        <v>20169.599999999999</v>
      </c>
      <c r="C944" s="1" t="str">
        <v xml:space="preserve">EED116824  </v>
      </c>
      <c r="D944" s="2">
        <v>45835</v>
      </c>
      <c r="E944" s="2">
        <v>45845</v>
      </c>
      <c r="F944" s="1">
        <v>389212</v>
      </c>
      <c r="G944" s="1">
        <v>1</v>
      </c>
      <c r="H944" s="1">
        <v>1</v>
      </c>
      <c r="I944" s="1">
        <v>0</v>
      </c>
      <c r="J944" s="1" t="str">
        <v>Tamilnadu</v>
      </c>
      <c r="K944" s="1">
        <v>0</v>
      </c>
      <c r="L944" s="1">
        <f t="shared" si="42"/>
        <v>20169.599999999999</v>
      </c>
      <c r="M944" s="1">
        <f t="shared" si="43"/>
        <v>20169.599999999999</v>
      </c>
      <c r="N944" s="1">
        <f t="shared" si="44"/>
        <v>0</v>
      </c>
    </row>
    <row r="945" spans="1:14" x14ac:dyDescent="0.25">
      <c r="A945" s="1" t="str">
        <v>BioLegend</v>
      </c>
      <c r="B945" s="1">
        <v>10560</v>
      </c>
      <c r="C945" s="1" t="str">
        <v xml:space="preserve">EED116824  </v>
      </c>
      <c r="D945" s="2">
        <v>45835</v>
      </c>
      <c r="E945" s="2">
        <v>45845</v>
      </c>
      <c r="F945" s="1">
        <v>398315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10560</v>
      </c>
      <c r="M945" s="1">
        <f t="shared" si="43"/>
        <v>10560</v>
      </c>
      <c r="N945" s="1">
        <f t="shared" si="44"/>
        <v>0</v>
      </c>
    </row>
    <row r="946" spans="1:14" x14ac:dyDescent="0.25">
      <c r="A946" s="1" t="str">
        <v>BioLegend</v>
      </c>
      <c r="B946" s="1">
        <v>1584</v>
      </c>
      <c r="C946" s="1" t="str">
        <v xml:space="preserve">EED116824  </v>
      </c>
      <c r="D946" s="2">
        <v>45835</v>
      </c>
      <c r="E946" s="2">
        <v>45845</v>
      </c>
      <c r="F946" s="1">
        <v>400107</v>
      </c>
      <c r="G946" s="1">
        <v>1</v>
      </c>
      <c r="H946" s="1">
        <v>1</v>
      </c>
      <c r="I946" s="1">
        <v>0</v>
      </c>
      <c r="J946" s="1" t="str">
        <v>Punjab</v>
      </c>
      <c r="K946" s="1">
        <v>0</v>
      </c>
      <c r="L946" s="1">
        <f t="shared" si="42"/>
        <v>1584</v>
      </c>
      <c r="M946" s="1">
        <f t="shared" si="43"/>
        <v>1584</v>
      </c>
      <c r="N946" s="1">
        <f t="shared" si="44"/>
        <v>0</v>
      </c>
    </row>
    <row r="947" spans="1:14" x14ac:dyDescent="0.25">
      <c r="A947" s="1" t="str">
        <v>BioLegend</v>
      </c>
      <c r="B947" s="1">
        <v>6811.2000000000007</v>
      </c>
      <c r="C947" s="1" t="str">
        <v xml:space="preserve">EED116824  </v>
      </c>
      <c r="D947" s="2">
        <v>45835</v>
      </c>
      <c r="E947" s="2">
        <v>45845</v>
      </c>
      <c r="F947" s="1">
        <v>400114</v>
      </c>
      <c r="G947" s="1">
        <v>1</v>
      </c>
      <c r="H947" s="1">
        <v>1</v>
      </c>
      <c r="I947" s="1">
        <v>0</v>
      </c>
      <c r="J947" s="1" t="str">
        <v>Bhuvneshwar</v>
      </c>
      <c r="K947" s="1">
        <v>0</v>
      </c>
      <c r="L947" s="1">
        <f t="shared" si="42"/>
        <v>6811.2000000000007</v>
      </c>
      <c r="M947" s="1">
        <f t="shared" si="43"/>
        <v>6811.2000000000007</v>
      </c>
      <c r="N947" s="1">
        <f t="shared" si="44"/>
        <v>0</v>
      </c>
    </row>
    <row r="948" spans="1:14" x14ac:dyDescent="0.25">
      <c r="A948" s="1" t="str">
        <v>BioLegend</v>
      </c>
      <c r="B948" s="1">
        <v>4646.3999999999996</v>
      </c>
      <c r="C948" s="1" t="str">
        <v xml:space="preserve">EED116824  </v>
      </c>
      <c r="D948" s="2">
        <v>45835</v>
      </c>
      <c r="E948" s="2">
        <v>45845</v>
      </c>
      <c r="F948" s="1">
        <v>400120</v>
      </c>
      <c r="G948" s="1">
        <v>2</v>
      </c>
      <c r="H948" s="1">
        <v>2</v>
      </c>
      <c r="I948" s="1">
        <v>0</v>
      </c>
      <c r="J948" s="1" t="str">
        <v>Karnataka</v>
      </c>
      <c r="K948" s="1">
        <v>0</v>
      </c>
      <c r="L948" s="1">
        <f t="shared" si="42"/>
        <v>9292.7999999999993</v>
      </c>
      <c r="M948" s="1">
        <f t="shared" si="43"/>
        <v>9292.7999999999993</v>
      </c>
      <c r="N948" s="1">
        <f t="shared" si="44"/>
        <v>0</v>
      </c>
    </row>
    <row r="949" spans="1:14" x14ac:dyDescent="0.25">
      <c r="A949" s="1" t="str">
        <v>BioLegend</v>
      </c>
      <c r="B949" s="1">
        <v>5649.6</v>
      </c>
      <c r="C949" s="1" t="str">
        <v xml:space="preserve">EED116824  </v>
      </c>
      <c r="D949" s="2">
        <v>45835</v>
      </c>
      <c r="E949" s="2">
        <v>45845</v>
      </c>
      <c r="F949" s="1">
        <v>400121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5649.6</v>
      </c>
      <c r="M949" s="1">
        <f t="shared" si="43"/>
        <v>5649.6</v>
      </c>
      <c r="N949" s="1">
        <f t="shared" si="44"/>
        <v>0</v>
      </c>
    </row>
    <row r="950" spans="1:14" x14ac:dyDescent="0.25">
      <c r="A950" s="1" t="str">
        <v>BioLegend</v>
      </c>
      <c r="B950" s="1">
        <v>4382.3999999999996</v>
      </c>
      <c r="C950" s="1" t="str">
        <v xml:space="preserve">EED116824  </v>
      </c>
      <c r="D950" s="2">
        <v>45835</v>
      </c>
      <c r="E950" s="2">
        <v>45845</v>
      </c>
      <c r="F950" s="1">
        <v>400143</v>
      </c>
      <c r="G950" s="1">
        <v>1</v>
      </c>
      <c r="H950" s="1">
        <v>1</v>
      </c>
      <c r="I950" s="1">
        <v>0</v>
      </c>
      <c r="J950" s="1" t="str">
        <v>Bhuvneshwar</v>
      </c>
      <c r="K950" s="1">
        <v>0</v>
      </c>
      <c r="L950" s="1">
        <f t="shared" si="42"/>
        <v>4382.3999999999996</v>
      </c>
      <c r="M950" s="1">
        <f t="shared" si="43"/>
        <v>4382.3999999999996</v>
      </c>
      <c r="N950" s="1">
        <f t="shared" si="44"/>
        <v>0</v>
      </c>
    </row>
    <row r="951" spans="1:14" x14ac:dyDescent="0.25">
      <c r="A951" s="1" t="str">
        <v>BioLegend</v>
      </c>
      <c r="B951" s="1">
        <v>12724.8</v>
      </c>
      <c r="C951" s="1" t="str">
        <v xml:space="preserve">EED116824  </v>
      </c>
      <c r="D951" s="2">
        <v>45835</v>
      </c>
      <c r="E951" s="2">
        <v>45845</v>
      </c>
      <c r="F951" s="1">
        <v>400150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12724.8</v>
      </c>
      <c r="M951" s="1">
        <f t="shared" si="43"/>
        <v>12724.8</v>
      </c>
      <c r="N951" s="1">
        <f t="shared" si="44"/>
        <v>0</v>
      </c>
    </row>
    <row r="952" spans="1:14" x14ac:dyDescent="0.25">
      <c r="A952" s="1" t="str">
        <v>BioLegend</v>
      </c>
      <c r="B952" s="1">
        <v>13464</v>
      </c>
      <c r="C952" s="1" t="str">
        <v xml:space="preserve">EED116824  </v>
      </c>
      <c r="D952" s="2">
        <v>45835</v>
      </c>
      <c r="E952" s="2">
        <v>45845</v>
      </c>
      <c r="F952" s="1">
        <v>400163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13464</v>
      </c>
      <c r="M952" s="1">
        <f t="shared" si="43"/>
        <v>13464</v>
      </c>
      <c r="N952" s="1">
        <f t="shared" si="44"/>
        <v>0</v>
      </c>
    </row>
    <row r="953" spans="1:14" x14ac:dyDescent="0.25">
      <c r="A953" s="1" t="str">
        <v>BioLegend</v>
      </c>
      <c r="B953" s="1">
        <v>1953.6</v>
      </c>
      <c r="C953" s="1" t="str">
        <v xml:space="preserve">EED116824  </v>
      </c>
      <c r="D953" s="2">
        <v>45835</v>
      </c>
      <c r="E953" s="2">
        <v>45845</v>
      </c>
      <c r="F953" s="1">
        <v>400211</v>
      </c>
      <c r="G953" s="1">
        <v>1</v>
      </c>
      <c r="H953" s="1">
        <v>1</v>
      </c>
      <c r="I953" s="1">
        <v>0</v>
      </c>
      <c r="J953" s="1" t="str">
        <v>Kolkata</v>
      </c>
      <c r="K953" s="1">
        <v>0</v>
      </c>
      <c r="L953" s="1">
        <f t="shared" si="42"/>
        <v>1953.6</v>
      </c>
      <c r="M953" s="1">
        <f t="shared" si="43"/>
        <v>1953.6</v>
      </c>
      <c r="N953" s="1">
        <f t="shared" si="44"/>
        <v>0</v>
      </c>
    </row>
    <row r="954" spans="1:14" x14ac:dyDescent="0.25">
      <c r="A954" s="1" t="str">
        <v>BioLegend</v>
      </c>
      <c r="B954" s="1">
        <v>5016</v>
      </c>
      <c r="C954" s="1" t="str">
        <v xml:space="preserve">EED116824  </v>
      </c>
      <c r="D954" s="2">
        <v>45835</v>
      </c>
      <c r="E954" s="2">
        <v>45845</v>
      </c>
      <c r="F954" s="1">
        <v>400220</v>
      </c>
      <c r="G954" s="1">
        <v>3</v>
      </c>
      <c r="H954" s="1">
        <v>3</v>
      </c>
      <c r="I954" s="1">
        <v>0</v>
      </c>
      <c r="J954" s="1" t="str">
        <v>Karnataka</v>
      </c>
      <c r="K954" s="1">
        <v>0</v>
      </c>
      <c r="L954" s="1">
        <f t="shared" si="42"/>
        <v>15048</v>
      </c>
      <c r="M954" s="1">
        <f t="shared" si="43"/>
        <v>15048</v>
      </c>
      <c r="N954" s="1">
        <f t="shared" si="44"/>
        <v>0</v>
      </c>
    </row>
    <row r="955" spans="1:14" x14ac:dyDescent="0.25">
      <c r="A955" s="1" t="str">
        <v>BioLegend</v>
      </c>
      <c r="B955" s="1">
        <v>10876.8</v>
      </c>
      <c r="C955" s="1" t="str">
        <v xml:space="preserve">EED116824  </v>
      </c>
      <c r="D955" s="2">
        <v>45835</v>
      </c>
      <c r="E955" s="2">
        <v>45845</v>
      </c>
      <c r="F955" s="1">
        <v>400234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21753.599999999999</v>
      </c>
      <c r="M955" s="1">
        <f t="shared" si="43"/>
        <v>21753.599999999999</v>
      </c>
      <c r="N955" s="1">
        <f t="shared" si="44"/>
        <v>0</v>
      </c>
    </row>
    <row r="956" spans="1:14" x14ac:dyDescent="0.25">
      <c r="A956" s="1" t="str">
        <v>BioLegend</v>
      </c>
      <c r="B956" s="1">
        <v>5596.8</v>
      </c>
      <c r="C956" s="1" t="str">
        <v xml:space="preserve">EED116824  </v>
      </c>
      <c r="D956" s="2">
        <v>45835</v>
      </c>
      <c r="E956" s="2">
        <v>45845</v>
      </c>
      <c r="F956" s="1">
        <v>400253</v>
      </c>
      <c r="G956" s="1">
        <v>1</v>
      </c>
      <c r="H956" s="1">
        <v>1</v>
      </c>
      <c r="I956" s="1">
        <v>0</v>
      </c>
      <c r="J956" s="1" t="str">
        <v>Punjab</v>
      </c>
      <c r="K956" s="1">
        <v>0</v>
      </c>
      <c r="L956" s="1">
        <f t="shared" si="42"/>
        <v>5596.8</v>
      </c>
      <c r="M956" s="1">
        <f t="shared" si="43"/>
        <v>5596.8</v>
      </c>
      <c r="N956" s="1">
        <f t="shared" si="44"/>
        <v>0</v>
      </c>
    </row>
    <row r="957" spans="1:14" x14ac:dyDescent="0.25">
      <c r="A957" s="1" t="str">
        <v>BioLegend</v>
      </c>
      <c r="B957" s="1">
        <v>26532</v>
      </c>
      <c r="C957" s="1" t="str">
        <v xml:space="preserve">EED116824  </v>
      </c>
      <c r="D957" s="2">
        <v>45835</v>
      </c>
      <c r="E957" s="2">
        <v>45845</v>
      </c>
      <c r="F957" s="1">
        <v>400268</v>
      </c>
      <c r="G957" s="1">
        <v>2</v>
      </c>
      <c r="H957" s="1">
        <v>2</v>
      </c>
      <c r="I957" s="1">
        <v>0</v>
      </c>
      <c r="J957" s="1" t="str">
        <v>Karnataka</v>
      </c>
      <c r="K957" s="1">
        <v>0</v>
      </c>
      <c r="L957" s="1">
        <f t="shared" si="42"/>
        <v>53064</v>
      </c>
      <c r="M957" s="1">
        <f t="shared" si="43"/>
        <v>53064</v>
      </c>
      <c r="N957" s="1">
        <f t="shared" si="44"/>
        <v>0</v>
      </c>
    </row>
    <row r="958" spans="1:14" x14ac:dyDescent="0.25">
      <c r="A958" s="1" t="str">
        <v>BioLegend</v>
      </c>
      <c r="B958" s="1">
        <v>4752</v>
      </c>
      <c r="C958" s="1" t="str">
        <v xml:space="preserve">EED116824  </v>
      </c>
      <c r="D958" s="2">
        <v>45835</v>
      </c>
      <c r="E958" s="2">
        <v>45845</v>
      </c>
      <c r="F958" s="1">
        <v>400322</v>
      </c>
      <c r="G958" s="1">
        <v>1</v>
      </c>
      <c r="H958" s="1">
        <v>1</v>
      </c>
      <c r="I958" s="1">
        <v>0</v>
      </c>
      <c r="J958" s="1" t="str">
        <v>Bhuvneshwar</v>
      </c>
      <c r="K958" s="1">
        <v>0</v>
      </c>
      <c r="L958" s="1">
        <f t="shared" si="42"/>
        <v>4752</v>
      </c>
      <c r="M958" s="1">
        <f t="shared" si="43"/>
        <v>4752</v>
      </c>
      <c r="N958" s="1">
        <f t="shared" si="44"/>
        <v>0</v>
      </c>
    </row>
    <row r="959" spans="1:14" x14ac:dyDescent="0.25">
      <c r="A959" s="1" t="str">
        <v>BioLegend</v>
      </c>
      <c r="B959" s="1">
        <v>2851.2</v>
      </c>
      <c r="C959" s="1" t="str">
        <v xml:space="preserve">EED116824  </v>
      </c>
      <c r="D959" s="2">
        <v>45835</v>
      </c>
      <c r="E959" s="2">
        <v>45845</v>
      </c>
      <c r="F959" s="1">
        <v>400511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2851.2</v>
      </c>
      <c r="M959" s="1">
        <f t="shared" si="43"/>
        <v>2851.2</v>
      </c>
      <c r="N959" s="1">
        <f t="shared" si="44"/>
        <v>0</v>
      </c>
    </row>
    <row r="960" spans="1:14" x14ac:dyDescent="0.25">
      <c r="A960" s="1" t="str">
        <v>BioLegend</v>
      </c>
      <c r="B960" s="1">
        <v>5649.6</v>
      </c>
      <c r="C960" s="1" t="str">
        <v xml:space="preserve">EED116824  </v>
      </c>
      <c r="D960" s="2">
        <v>45835</v>
      </c>
      <c r="E960" s="2">
        <v>45845</v>
      </c>
      <c r="F960" s="1">
        <v>400512</v>
      </c>
      <c r="G960" s="1">
        <v>1</v>
      </c>
      <c r="H960" s="1">
        <v>1</v>
      </c>
      <c r="I960" s="1">
        <v>0</v>
      </c>
      <c r="J960" s="1" t="str">
        <v>Delhi</v>
      </c>
      <c r="K960" s="1">
        <v>0</v>
      </c>
      <c r="L960" s="1">
        <f t="shared" si="42"/>
        <v>5649.6</v>
      </c>
      <c r="M960" s="1">
        <f t="shared" si="43"/>
        <v>5649.6</v>
      </c>
      <c r="N960" s="1">
        <f t="shared" si="44"/>
        <v>0</v>
      </c>
    </row>
    <row r="961" spans="1:14" x14ac:dyDescent="0.25">
      <c r="A961" s="1" t="str">
        <v>BioLegend</v>
      </c>
      <c r="B961" s="1">
        <v>10876.8</v>
      </c>
      <c r="C961" s="1" t="str">
        <v xml:space="preserve">EED116824  </v>
      </c>
      <c r="D961" s="2">
        <v>45835</v>
      </c>
      <c r="E961" s="2">
        <v>45845</v>
      </c>
      <c r="F961" s="1">
        <v>400527</v>
      </c>
      <c r="G961" s="1">
        <v>1</v>
      </c>
      <c r="H961" s="1">
        <v>1</v>
      </c>
      <c r="I961" s="1">
        <v>0</v>
      </c>
      <c r="J961" s="1" t="str">
        <v>Punjab</v>
      </c>
      <c r="K961" s="1">
        <v>0</v>
      </c>
      <c r="L961" s="1">
        <f t="shared" si="42"/>
        <v>10876.8</v>
      </c>
      <c r="M961" s="1">
        <f t="shared" si="43"/>
        <v>10876.8</v>
      </c>
      <c r="N961" s="1">
        <f t="shared" si="44"/>
        <v>0</v>
      </c>
    </row>
    <row r="962" spans="1:14" x14ac:dyDescent="0.25">
      <c r="A962" s="1" t="str">
        <v>BioLegend</v>
      </c>
      <c r="B962" s="1">
        <v>5913.6</v>
      </c>
      <c r="C962" s="1" t="str">
        <v xml:space="preserve">EED116824  </v>
      </c>
      <c r="D962" s="2">
        <v>45835</v>
      </c>
      <c r="E962" s="2">
        <v>45845</v>
      </c>
      <c r="F962" s="1">
        <v>400557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5913.6</v>
      </c>
      <c r="M962" s="1">
        <f t="shared" si="43"/>
        <v>5913.6</v>
      </c>
      <c r="N962" s="1">
        <f t="shared" si="44"/>
        <v>0</v>
      </c>
    </row>
    <row r="963" spans="1:14" x14ac:dyDescent="0.25">
      <c r="A963" s="1" t="str">
        <v>BioLegend</v>
      </c>
      <c r="B963" s="1">
        <v>9292.7999999999993</v>
      </c>
      <c r="C963" s="1" t="str">
        <v xml:space="preserve">EED116824  </v>
      </c>
      <c r="D963" s="2">
        <v>45835</v>
      </c>
      <c r="E963" s="2">
        <v>45845</v>
      </c>
      <c r="F963" s="1">
        <v>400625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9292.7999999999993</v>
      </c>
      <c r="M963" s="1">
        <f t="shared" ref="M963:M1026" si="46">H963*B963</f>
        <v>9292.7999999999993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1900.8000000000002</v>
      </c>
      <c r="C964" s="1" t="str">
        <v xml:space="preserve">EED116824  </v>
      </c>
      <c r="D964" s="2">
        <v>45835</v>
      </c>
      <c r="E964" s="2">
        <v>45845</v>
      </c>
      <c r="F964" s="1">
        <v>400633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1900.8000000000002</v>
      </c>
      <c r="M964" s="1">
        <f t="shared" si="46"/>
        <v>1900.8000000000002</v>
      </c>
      <c r="N964" s="1">
        <f t="shared" si="47"/>
        <v>0</v>
      </c>
    </row>
    <row r="965" spans="1:14" x14ac:dyDescent="0.25">
      <c r="A965" s="1" t="str">
        <v>BioLegend</v>
      </c>
      <c r="B965" s="1">
        <v>5174.3999999999996</v>
      </c>
      <c r="C965" s="1" t="str">
        <v xml:space="preserve">EED116824  </v>
      </c>
      <c r="D965" s="2">
        <v>45835</v>
      </c>
      <c r="E965" s="2">
        <v>45845</v>
      </c>
      <c r="F965" s="1">
        <v>400636</v>
      </c>
      <c r="G965" s="1">
        <v>1</v>
      </c>
      <c r="H965" s="1">
        <v>1</v>
      </c>
      <c r="I965" s="1">
        <v>0</v>
      </c>
      <c r="J965" s="1" t="str">
        <v>Delhi</v>
      </c>
      <c r="K965" s="1">
        <v>0</v>
      </c>
      <c r="L965" s="1">
        <f t="shared" si="45"/>
        <v>5174.3999999999996</v>
      </c>
      <c r="M965" s="1">
        <f t="shared" si="46"/>
        <v>5174.3999999999996</v>
      </c>
      <c r="N965" s="1">
        <f t="shared" si="47"/>
        <v>0</v>
      </c>
    </row>
    <row r="966" spans="1:14" x14ac:dyDescent="0.25">
      <c r="A966" s="1" t="str">
        <v>BioLegend</v>
      </c>
      <c r="B966" s="1">
        <v>3748.8</v>
      </c>
      <c r="C966" s="1" t="str">
        <v xml:space="preserve">EED116824  </v>
      </c>
      <c r="D966" s="2">
        <v>45835</v>
      </c>
      <c r="E966" s="2">
        <v>45845</v>
      </c>
      <c r="F966" s="1">
        <v>400703</v>
      </c>
      <c r="G966" s="1">
        <v>1</v>
      </c>
      <c r="H966" s="1">
        <v>1</v>
      </c>
      <c r="I966" s="1">
        <v>0</v>
      </c>
      <c r="J966" s="1" t="str">
        <v>Bhuvneshwar</v>
      </c>
      <c r="K966" s="1">
        <v>0</v>
      </c>
      <c r="L966" s="1">
        <f t="shared" si="45"/>
        <v>3748.8</v>
      </c>
      <c r="M966" s="1">
        <f t="shared" si="46"/>
        <v>3748.8</v>
      </c>
      <c r="N966" s="1">
        <f t="shared" si="47"/>
        <v>0</v>
      </c>
    </row>
    <row r="967" spans="1:14" x14ac:dyDescent="0.25">
      <c r="A967" s="1" t="str">
        <v>BioLegend</v>
      </c>
      <c r="B967" s="1">
        <v>440</v>
      </c>
      <c r="C967" s="1" t="str">
        <v xml:space="preserve">EED116824  </v>
      </c>
      <c r="D967" s="2">
        <v>45835</v>
      </c>
      <c r="E967" s="2">
        <v>45845</v>
      </c>
      <c r="F967" s="1">
        <v>405103</v>
      </c>
      <c r="G967" s="1">
        <v>1</v>
      </c>
      <c r="H967" s="1">
        <v>1</v>
      </c>
      <c r="I967" s="1">
        <v>0</v>
      </c>
      <c r="J967" s="1" t="str">
        <v>Jammu</v>
      </c>
      <c r="K967" s="1">
        <v>0</v>
      </c>
      <c r="L967" s="1">
        <f t="shared" si="45"/>
        <v>440</v>
      </c>
      <c r="M967" s="1">
        <f t="shared" si="46"/>
        <v>440</v>
      </c>
      <c r="N967" s="1">
        <f t="shared" si="47"/>
        <v>0</v>
      </c>
    </row>
    <row r="968" spans="1:14" x14ac:dyDescent="0.25">
      <c r="A968" s="1" t="str">
        <v>BioLegend</v>
      </c>
      <c r="B968" s="1">
        <v>2956.8</v>
      </c>
      <c r="C968" s="1" t="str">
        <v xml:space="preserve">EED116824  </v>
      </c>
      <c r="D968" s="2">
        <v>45835</v>
      </c>
      <c r="E968" s="2">
        <v>45845</v>
      </c>
      <c r="F968" s="1">
        <v>405203</v>
      </c>
      <c r="G968" s="1">
        <v>1</v>
      </c>
      <c r="H968" s="1">
        <v>1</v>
      </c>
      <c r="I968" s="1">
        <v>0</v>
      </c>
      <c r="J968" s="1" t="str">
        <v>Chandigarh</v>
      </c>
      <c r="K968" s="1">
        <v>0</v>
      </c>
      <c r="L968" s="1">
        <f t="shared" si="45"/>
        <v>2956.8</v>
      </c>
      <c r="M968" s="1">
        <f t="shared" si="46"/>
        <v>2956.8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405334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406516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4382.3999999999996</v>
      </c>
      <c r="C971" s="1" t="str">
        <v xml:space="preserve">EED116824  </v>
      </c>
      <c r="D971" s="2">
        <v>45835</v>
      </c>
      <c r="E971" s="2">
        <v>45845</v>
      </c>
      <c r="F971" s="1">
        <v>407105</v>
      </c>
      <c r="G971" s="1">
        <v>1</v>
      </c>
      <c r="H971" s="1">
        <v>1</v>
      </c>
      <c r="I971" s="1">
        <v>0</v>
      </c>
      <c r="J971" s="1" t="str">
        <v>Kolkata</v>
      </c>
      <c r="K971" s="1">
        <v>0</v>
      </c>
      <c r="L971" s="1">
        <f t="shared" si="45"/>
        <v>4382.3999999999996</v>
      </c>
      <c r="M971" s="1">
        <f t="shared" si="46"/>
        <v>4382.3999999999996</v>
      </c>
      <c r="N971" s="1">
        <f t="shared" si="47"/>
        <v>0</v>
      </c>
    </row>
    <row r="972" spans="1:14" x14ac:dyDescent="0.25">
      <c r="A972" s="1" t="str">
        <v>BioLegend</v>
      </c>
      <c r="B972" s="1">
        <v>17054.400000000001</v>
      </c>
      <c r="C972" s="1" t="str">
        <v xml:space="preserve">EED116824  </v>
      </c>
      <c r="D972" s="2">
        <v>45835</v>
      </c>
      <c r="E972" s="2">
        <v>45845</v>
      </c>
      <c r="F972" s="1">
        <v>410708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17054.400000000001</v>
      </c>
      <c r="M972" s="1">
        <f t="shared" si="46"/>
        <v>17054.400000000001</v>
      </c>
      <c r="N972" s="1">
        <f t="shared" si="47"/>
        <v>0</v>
      </c>
    </row>
    <row r="973" spans="1:14" x14ac:dyDescent="0.25">
      <c r="A973" s="1" t="str">
        <v>BioLegend</v>
      </c>
      <c r="B973" s="1">
        <v>4699.2</v>
      </c>
      <c r="C973" s="1" t="str">
        <v xml:space="preserve">EED116824  </v>
      </c>
      <c r="D973" s="2">
        <v>45835</v>
      </c>
      <c r="E973" s="2">
        <v>45845</v>
      </c>
      <c r="F973" s="1">
        <v>420201</v>
      </c>
      <c r="G973" s="1">
        <v>1</v>
      </c>
      <c r="H973" s="1">
        <v>1</v>
      </c>
      <c r="I973" s="1">
        <v>0</v>
      </c>
      <c r="J973" s="1" t="str">
        <v>Coimbatore</v>
      </c>
      <c r="K973" s="1">
        <v>0</v>
      </c>
      <c r="L973" s="1">
        <f t="shared" si="45"/>
        <v>4699.2</v>
      </c>
      <c r="M973" s="1">
        <f t="shared" si="46"/>
        <v>4699.2</v>
      </c>
      <c r="N973" s="1">
        <f t="shared" si="47"/>
        <v>0</v>
      </c>
    </row>
    <row r="974" spans="1:14" x14ac:dyDescent="0.25">
      <c r="A974" s="1" t="str">
        <v>BioLegend</v>
      </c>
      <c r="B974" s="1">
        <v>2851.2</v>
      </c>
      <c r="C974" s="1" t="str">
        <v xml:space="preserve">EED116824  </v>
      </c>
      <c r="D974" s="2">
        <v>45835</v>
      </c>
      <c r="E974" s="2">
        <v>45845</v>
      </c>
      <c r="F974" s="1">
        <v>420701</v>
      </c>
      <c r="G974" s="1">
        <v>1</v>
      </c>
      <c r="H974" s="1">
        <v>1</v>
      </c>
      <c r="I974" s="1">
        <v>0</v>
      </c>
      <c r="J974" s="1" t="str">
        <v>Bhuvneshwar</v>
      </c>
      <c r="K974" s="1">
        <v>0</v>
      </c>
      <c r="L974" s="1">
        <f t="shared" si="45"/>
        <v>2851.2</v>
      </c>
      <c r="M974" s="1">
        <f t="shared" si="46"/>
        <v>2851.2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Tamilnadu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4699.2</v>
      </c>
      <c r="C977" s="1" t="str">
        <v xml:space="preserve">EED116824  </v>
      </c>
      <c r="D977" s="2">
        <v>45835</v>
      </c>
      <c r="E977" s="2">
        <v>45845</v>
      </c>
      <c r="F977" s="1">
        <v>423101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4699.2</v>
      </c>
      <c r="M977" s="1">
        <f t="shared" si="46"/>
        <v>4699.2</v>
      </c>
      <c r="N977" s="1">
        <f t="shared" si="47"/>
        <v>0</v>
      </c>
    </row>
    <row r="978" spans="1:14" x14ac:dyDescent="0.25">
      <c r="A978" s="1" t="str">
        <v>BioLegend</v>
      </c>
      <c r="B978" s="1">
        <v>4382.3999999999996</v>
      </c>
      <c r="C978" s="1" t="str">
        <v xml:space="preserve">EED116824  </v>
      </c>
      <c r="D978" s="2">
        <v>45835</v>
      </c>
      <c r="E978" s="2">
        <v>45845</v>
      </c>
      <c r="F978" s="1">
        <v>423113</v>
      </c>
      <c r="G978" s="1">
        <v>1</v>
      </c>
      <c r="H978" s="1">
        <v>1</v>
      </c>
      <c r="I978" s="1">
        <v>0</v>
      </c>
      <c r="J978" s="1" t="str">
        <v>Bhuvneshwar</v>
      </c>
      <c r="K978" s="1">
        <v>0</v>
      </c>
      <c r="L978" s="1">
        <f t="shared" si="45"/>
        <v>4382.3999999999996</v>
      </c>
      <c r="M978" s="1">
        <f t="shared" si="46"/>
        <v>4382.3999999999996</v>
      </c>
      <c r="N978" s="1">
        <f t="shared" si="47"/>
        <v>0</v>
      </c>
    </row>
    <row r="979" spans="1:14" x14ac:dyDescent="0.25">
      <c r="A979" s="1" t="str">
        <v>BioLegend</v>
      </c>
      <c r="B979" s="1">
        <v>6600</v>
      </c>
      <c r="C979" s="1" t="str">
        <v xml:space="preserve">EED116824  </v>
      </c>
      <c r="D979" s="2">
        <v>45835</v>
      </c>
      <c r="E979" s="2">
        <v>45845</v>
      </c>
      <c r="F979" s="1">
        <v>426105</v>
      </c>
      <c r="G979" s="1">
        <v>1</v>
      </c>
      <c r="H979" s="1">
        <v>1</v>
      </c>
      <c r="I979" s="1">
        <v>0</v>
      </c>
      <c r="J979" s="1" t="str">
        <v>Delhi</v>
      </c>
      <c r="K979" s="1">
        <v>0</v>
      </c>
      <c r="L979" s="1">
        <f t="shared" si="45"/>
        <v>6600</v>
      </c>
      <c r="M979" s="1">
        <f t="shared" si="46"/>
        <v>6600</v>
      </c>
      <c r="N979" s="1">
        <f t="shared" si="47"/>
        <v>0</v>
      </c>
    </row>
    <row r="980" spans="1:14" x14ac:dyDescent="0.25">
      <c r="A980" s="1" t="str">
        <v>BioLegend</v>
      </c>
      <c r="B980" s="1">
        <v>4699.2</v>
      </c>
      <c r="C980" s="1" t="str">
        <v xml:space="preserve">EED116824  </v>
      </c>
      <c r="D980" s="2">
        <v>45835</v>
      </c>
      <c r="E980" s="2">
        <v>45845</v>
      </c>
      <c r="F980" s="1">
        <v>426201</v>
      </c>
      <c r="G980" s="1">
        <v>1</v>
      </c>
      <c r="H980" s="1">
        <v>1</v>
      </c>
      <c r="I980" s="1">
        <v>0</v>
      </c>
      <c r="J980" s="1" t="str">
        <v>Pune</v>
      </c>
      <c r="K980" s="1">
        <v>0</v>
      </c>
      <c r="L980" s="1">
        <f t="shared" si="45"/>
        <v>4699.2</v>
      </c>
      <c r="M980" s="1">
        <f t="shared" si="46"/>
        <v>4699.2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430101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430501</v>
      </c>
      <c r="G982" s="1">
        <v>3</v>
      </c>
      <c r="H982" s="1">
        <v>3</v>
      </c>
      <c r="I982" s="1">
        <v>0</v>
      </c>
      <c r="J982" s="1" t="str">
        <v>Mumbai</v>
      </c>
      <c r="K982" s="1">
        <v>0</v>
      </c>
      <c r="L982" s="1">
        <f t="shared" si="45"/>
        <v>41976</v>
      </c>
      <c r="M982" s="1">
        <f t="shared" si="46"/>
        <v>41976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430601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430801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16104</v>
      </c>
      <c r="C985" s="1" t="str">
        <v xml:space="preserve">EED116824  </v>
      </c>
      <c r="D985" s="2">
        <v>45835</v>
      </c>
      <c r="E985" s="2">
        <v>45845</v>
      </c>
      <c r="F985" s="1">
        <v>431104</v>
      </c>
      <c r="G985" s="1">
        <v>1</v>
      </c>
      <c r="H985" s="1">
        <v>1</v>
      </c>
      <c r="I985" s="1">
        <v>0</v>
      </c>
      <c r="J985" s="1" t="str">
        <v>Hyderabad</v>
      </c>
      <c r="K985" s="1">
        <v>0</v>
      </c>
      <c r="L985" s="1">
        <f t="shared" si="45"/>
        <v>16104</v>
      </c>
      <c r="M985" s="1">
        <f t="shared" si="46"/>
        <v>16104</v>
      </c>
      <c r="N985" s="1">
        <f t="shared" si="47"/>
        <v>0</v>
      </c>
    </row>
    <row r="986" spans="1:14" x14ac:dyDescent="0.25">
      <c r="A986" s="1" t="str">
        <v>BioLegend</v>
      </c>
      <c r="B986" s="1">
        <v>13992</v>
      </c>
      <c r="C986" s="1" t="str">
        <v xml:space="preserve">EED116824  </v>
      </c>
      <c r="D986" s="2">
        <v>45835</v>
      </c>
      <c r="E986" s="2">
        <v>45845</v>
      </c>
      <c r="F986" s="1">
        <v>431411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13992</v>
      </c>
      <c r="M986" s="1">
        <f t="shared" si="46"/>
        <v>13992</v>
      </c>
      <c r="N986" s="1">
        <f t="shared" si="47"/>
        <v>0</v>
      </c>
    </row>
    <row r="987" spans="1:14" x14ac:dyDescent="0.25">
      <c r="A987" s="1" t="str">
        <v>BioLegend</v>
      </c>
      <c r="B987" s="1">
        <v>29876</v>
      </c>
      <c r="C987" s="1" t="str">
        <v xml:space="preserve">EED116824  </v>
      </c>
      <c r="D987" s="2">
        <v>45835</v>
      </c>
      <c r="E987" s="2">
        <v>45845</v>
      </c>
      <c r="F987" s="1">
        <v>439707</v>
      </c>
      <c r="G987" s="1">
        <v>1</v>
      </c>
      <c r="H987" s="1">
        <v>1</v>
      </c>
      <c r="I987" s="1">
        <v>0</v>
      </c>
      <c r="J987" s="1" t="str">
        <v>Lucknow</v>
      </c>
      <c r="K987" s="1">
        <v>0</v>
      </c>
      <c r="L987" s="1">
        <f t="shared" si="45"/>
        <v>29876</v>
      </c>
      <c r="M987" s="1">
        <f t="shared" si="46"/>
        <v>29876</v>
      </c>
      <c r="N987" s="1">
        <f t="shared" si="47"/>
        <v>0</v>
      </c>
    </row>
    <row r="988" spans="1:14" x14ac:dyDescent="0.25">
      <c r="A988" s="1" t="str">
        <v>BioLegend</v>
      </c>
      <c r="B988" s="1">
        <v>8712</v>
      </c>
      <c r="C988" s="1" t="str">
        <v xml:space="preserve">EED116824  </v>
      </c>
      <c r="D988" s="2">
        <v>45835</v>
      </c>
      <c r="E988" s="2">
        <v>45845</v>
      </c>
      <c r="F988" s="1">
        <v>502317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8712</v>
      </c>
      <c r="M988" s="1">
        <f t="shared" si="46"/>
        <v>8712</v>
      </c>
      <c r="N988" s="1">
        <f t="shared" si="47"/>
        <v>0</v>
      </c>
    </row>
    <row r="989" spans="1:14" x14ac:dyDescent="0.25">
      <c r="A989" s="1" t="str">
        <v>BioLegend</v>
      </c>
      <c r="B989" s="1">
        <v>12540</v>
      </c>
      <c r="C989" s="1" t="str">
        <v xml:space="preserve">EED116824  </v>
      </c>
      <c r="D989" s="2">
        <v>45835</v>
      </c>
      <c r="E989" s="2">
        <v>45845</v>
      </c>
      <c r="F989" s="1">
        <v>502323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12540</v>
      </c>
      <c r="M989" s="1">
        <f t="shared" si="46"/>
        <v>12540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502515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502516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20169.599999999999</v>
      </c>
      <c r="C992" s="1" t="str">
        <v xml:space="preserve">EED116824  </v>
      </c>
      <c r="D992" s="2">
        <v>45835</v>
      </c>
      <c r="E992" s="2">
        <v>45845</v>
      </c>
      <c r="F992" s="1">
        <v>502926</v>
      </c>
      <c r="G992" s="1">
        <v>1</v>
      </c>
      <c r="H992" s="1">
        <v>1</v>
      </c>
      <c r="I992" s="1">
        <v>0</v>
      </c>
      <c r="J992" s="1" t="str">
        <v>Kolkata</v>
      </c>
      <c r="K992" s="1">
        <v>0</v>
      </c>
      <c r="L992" s="1">
        <f t="shared" si="45"/>
        <v>20169.599999999999</v>
      </c>
      <c r="M992" s="1">
        <f t="shared" si="46"/>
        <v>20169.599999999999</v>
      </c>
      <c r="N992" s="1">
        <f t="shared" si="47"/>
        <v>0</v>
      </c>
    </row>
    <row r="993" spans="1:14" x14ac:dyDescent="0.25">
      <c r="A993" s="1" t="str">
        <v>BioLegend</v>
      </c>
      <c r="B993" s="1">
        <v>7180.7999999999993</v>
      </c>
      <c r="C993" s="1" t="str">
        <v xml:space="preserve">EED116824  </v>
      </c>
      <c r="D993" s="2">
        <v>45835</v>
      </c>
      <c r="E993" s="2">
        <v>45845</v>
      </c>
      <c r="F993" s="1">
        <v>502927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7180.7999999999993</v>
      </c>
      <c r="M993" s="1">
        <f t="shared" si="46"/>
        <v>7180.7999999999993</v>
      </c>
      <c r="N993" s="1">
        <f t="shared" si="47"/>
        <v>0</v>
      </c>
    </row>
    <row r="994" spans="1:14" x14ac:dyDescent="0.25">
      <c r="A994" s="1" t="str">
        <v>BioLegend</v>
      </c>
      <c r="B994" s="1">
        <v>15206.400000000001</v>
      </c>
      <c r="C994" s="1" t="str">
        <v xml:space="preserve">EED116824  </v>
      </c>
      <c r="D994" s="2">
        <v>45835</v>
      </c>
      <c r="E994" s="2">
        <v>45845</v>
      </c>
      <c r="F994" s="1">
        <v>502928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15206.400000000001</v>
      </c>
      <c r="M994" s="1">
        <f t="shared" si="46"/>
        <v>15206.400000000001</v>
      </c>
      <c r="N994" s="1">
        <f t="shared" si="47"/>
        <v>0</v>
      </c>
    </row>
    <row r="995" spans="1:14" x14ac:dyDescent="0.25">
      <c r="A995" s="1" t="str">
        <v>BioLegend</v>
      </c>
      <c r="B995" s="1">
        <v>18150</v>
      </c>
      <c r="C995" s="1" t="str">
        <v xml:space="preserve">EED116824  </v>
      </c>
      <c r="D995" s="2">
        <v>45835</v>
      </c>
      <c r="E995" s="2">
        <v>45845</v>
      </c>
      <c r="F995" s="1">
        <v>505039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18150</v>
      </c>
      <c r="M995" s="1">
        <f t="shared" si="46"/>
        <v>18150</v>
      </c>
      <c r="N995" s="1">
        <f t="shared" si="47"/>
        <v>0</v>
      </c>
    </row>
    <row r="996" spans="1:14" x14ac:dyDescent="0.25">
      <c r="A996" s="1" t="str">
        <v>BioLegend</v>
      </c>
      <c r="B996" s="1">
        <v>13305.599999999999</v>
      </c>
      <c r="C996" s="1" t="str">
        <v xml:space="preserve">EED116824  </v>
      </c>
      <c r="D996" s="2">
        <v>45835</v>
      </c>
      <c r="E996" s="2">
        <v>45845</v>
      </c>
      <c r="F996" s="1">
        <v>505813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13305.599999999999</v>
      </c>
      <c r="M996" s="1">
        <f t="shared" si="46"/>
        <v>13305.599999999999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16737.599999999999</v>
      </c>
      <c r="C997" s="1" t="str">
        <v xml:space="preserve">EED116824  </v>
      </c>
      <c r="D997" s="2">
        <v>45835</v>
      </c>
      <c r="E997" s="2">
        <v>45845</v>
      </c>
      <c r="F997" s="1">
        <v>512306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16737.599999999999</v>
      </c>
      <c r="M997" s="1">
        <f t="shared" si="46"/>
        <v>16737.599999999999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13358.400000000001</v>
      </c>
      <c r="C998" s="1" t="str">
        <v xml:space="preserve">EED116824  </v>
      </c>
      <c r="D998" s="2">
        <v>45835</v>
      </c>
      <c r="E998" s="2">
        <v>45845</v>
      </c>
      <c r="F998" s="1">
        <v>576304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13358.400000000001</v>
      </c>
      <c r="M998" s="1">
        <f t="shared" si="46"/>
        <v>13358.400000000001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5332.8</v>
      </c>
      <c r="C999" s="1" t="str">
        <v xml:space="preserve">EED116824  </v>
      </c>
      <c r="D999" s="2">
        <v>45835</v>
      </c>
      <c r="E999" s="2">
        <v>45845</v>
      </c>
      <c r="F999" s="1">
        <v>576402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5332.8</v>
      </c>
      <c r="M999" s="1">
        <f t="shared" si="46"/>
        <v>5332.8</v>
      </c>
      <c r="N999" s="1">
        <f t="shared" si="47"/>
        <v>0</v>
      </c>
    </row>
    <row r="1000" spans="1:14" x14ac:dyDescent="0.25">
      <c r="A1000" s="1" t="str">
        <v>BioLegend</v>
      </c>
      <c r="B1000" s="1">
        <v>37118.400000000001</v>
      </c>
      <c r="C1000" s="1" t="str">
        <v xml:space="preserve">EED116824  </v>
      </c>
      <c r="D1000" s="2">
        <v>45835</v>
      </c>
      <c r="E1000" s="2">
        <v>45845</v>
      </c>
      <c r="F1000" s="1">
        <v>587306</v>
      </c>
      <c r="G1000" s="1">
        <v>1</v>
      </c>
      <c r="H1000" s="1">
        <v>1</v>
      </c>
      <c r="I1000" s="1">
        <v>0</v>
      </c>
      <c r="J1000" s="1" t="str">
        <v>Chandigarh</v>
      </c>
      <c r="K1000" s="1">
        <v>0</v>
      </c>
      <c r="L1000" s="1">
        <f t="shared" si="45"/>
        <v>37118.400000000001</v>
      </c>
      <c r="M1000" s="1">
        <f t="shared" si="46"/>
        <v>37118.400000000001</v>
      </c>
      <c r="N1000" s="1">
        <f t="shared" si="47"/>
        <v>0</v>
      </c>
    </row>
    <row r="1001" spans="1:14" x14ac:dyDescent="0.25">
      <c r="A1001" s="1" t="str">
        <v>BioLegend</v>
      </c>
      <c r="B1001" s="1">
        <v>8712</v>
      </c>
      <c r="C1001" s="1" t="str">
        <v xml:space="preserve">EED116824  </v>
      </c>
      <c r="D1001" s="2">
        <v>45835</v>
      </c>
      <c r="E1001" s="2">
        <v>45845</v>
      </c>
      <c r="F1001" s="1">
        <v>648003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8712</v>
      </c>
      <c r="M1001" s="1">
        <f t="shared" si="46"/>
        <v>8712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651403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655207</v>
      </c>
      <c r="G1003" s="1">
        <v>1</v>
      </c>
      <c r="H1003" s="1">
        <v>1</v>
      </c>
      <c r="I1003" s="1">
        <v>0</v>
      </c>
      <c r="J1003" s="1" t="str">
        <v>Banglore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13992</v>
      </c>
      <c r="C1004" s="1" t="str">
        <v xml:space="preserve">EED116824  </v>
      </c>
      <c r="D1004" s="2">
        <v>45835</v>
      </c>
      <c r="E1004" s="2">
        <v>45845</v>
      </c>
      <c r="F1004" s="1">
        <v>659702</v>
      </c>
      <c r="G1004" s="1">
        <v>1</v>
      </c>
      <c r="H1004" s="1">
        <v>1</v>
      </c>
      <c r="I1004" s="1">
        <v>0</v>
      </c>
      <c r="J1004" s="1" t="str">
        <v>Delhi</v>
      </c>
      <c r="K1004" s="1">
        <v>0</v>
      </c>
      <c r="L1004" s="1">
        <f t="shared" si="45"/>
        <v>13992</v>
      </c>
      <c r="M1004" s="1">
        <f t="shared" si="46"/>
        <v>13992</v>
      </c>
      <c r="N1004" s="1">
        <f t="shared" si="47"/>
        <v>0</v>
      </c>
    </row>
    <row r="1005" spans="1:14" x14ac:dyDescent="0.25">
      <c r="A1005" s="1" t="str">
        <v>BioLegend</v>
      </c>
      <c r="B1005" s="1">
        <v>18321.599999999999</v>
      </c>
      <c r="C1005" s="1" t="str">
        <v xml:space="preserve">EED116824  </v>
      </c>
      <c r="D1005" s="2">
        <v>45835</v>
      </c>
      <c r="E1005" s="2">
        <v>45845</v>
      </c>
      <c r="F1005" s="1">
        <v>666404</v>
      </c>
      <c r="G1005" s="1">
        <v>1</v>
      </c>
      <c r="H1005" s="1">
        <v>1</v>
      </c>
      <c r="I1005" s="1">
        <v>0</v>
      </c>
      <c r="J1005" s="1" t="str">
        <v>Chandigarh</v>
      </c>
      <c r="K1005" s="1">
        <v>0</v>
      </c>
      <c r="L1005" s="1">
        <f t="shared" si="45"/>
        <v>18321.599999999999</v>
      </c>
      <c r="M1005" s="1">
        <f t="shared" si="46"/>
        <v>18321.599999999999</v>
      </c>
      <c r="N1005" s="1">
        <f t="shared" si="47"/>
        <v>0</v>
      </c>
    </row>
    <row r="1006" spans="1:14" x14ac:dyDescent="0.25">
      <c r="A1006" s="1" t="str">
        <v>BioLegend</v>
      </c>
      <c r="B1006" s="1">
        <v>13464</v>
      </c>
      <c r="C1006" s="1" t="str">
        <v xml:space="preserve">EED116824  </v>
      </c>
      <c r="D1006" s="2">
        <v>45835</v>
      </c>
      <c r="E1006" s="2">
        <v>45845</v>
      </c>
      <c r="F1006" s="1">
        <v>686019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13464</v>
      </c>
      <c r="M1006" s="1">
        <f t="shared" si="46"/>
        <v>13464</v>
      </c>
      <c r="N1006" s="1">
        <f t="shared" si="47"/>
        <v>0</v>
      </c>
    </row>
    <row r="1007" spans="1:14" x14ac:dyDescent="0.25">
      <c r="A1007" s="1" t="str">
        <v>BioLegend</v>
      </c>
      <c r="B1007" s="1">
        <v>7444.7999999999993</v>
      </c>
      <c r="C1007" s="1" t="str">
        <v xml:space="preserve">EED116824  </v>
      </c>
      <c r="D1007" s="2">
        <v>45835</v>
      </c>
      <c r="E1007" s="2">
        <v>45845</v>
      </c>
      <c r="F1007" s="1">
        <v>686411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7444.7999999999993</v>
      </c>
      <c r="M1007" s="1">
        <f t="shared" si="46"/>
        <v>7444.7999999999993</v>
      </c>
      <c r="N1007" s="1">
        <f t="shared" si="47"/>
        <v>0</v>
      </c>
    </row>
    <row r="1008" spans="1:14" x14ac:dyDescent="0.25">
      <c r="A1008" s="1" t="str">
        <v>BioLegend</v>
      </c>
      <c r="B1008" s="1">
        <v>8078.4</v>
      </c>
      <c r="C1008" s="1" t="str">
        <v xml:space="preserve">EED116824  </v>
      </c>
      <c r="D1008" s="2">
        <v>45835</v>
      </c>
      <c r="E1008" s="2">
        <v>45845</v>
      </c>
      <c r="F1008" s="1">
        <v>698905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8078.4</v>
      </c>
      <c r="M1008" s="1">
        <f t="shared" si="46"/>
        <v>8078.4</v>
      </c>
      <c r="N1008" s="1">
        <f t="shared" si="47"/>
        <v>0</v>
      </c>
    </row>
    <row r="1009" spans="1:14" x14ac:dyDescent="0.25">
      <c r="A1009" s="1" t="str">
        <v>BioLegend</v>
      </c>
      <c r="B1009" s="1">
        <v>369.6</v>
      </c>
      <c r="C1009" s="1" t="str">
        <v xml:space="preserve">EED116824  </v>
      </c>
      <c r="D1009" s="2">
        <v>45835</v>
      </c>
      <c r="E1009" s="2">
        <v>45845</v>
      </c>
      <c r="F1009" s="1">
        <v>740379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369.6</v>
      </c>
      <c r="M1009" s="1">
        <f t="shared" si="46"/>
        <v>369.6</v>
      </c>
      <c r="N1009" s="1">
        <f t="shared" si="47"/>
        <v>0</v>
      </c>
    </row>
    <row r="1010" spans="1:14" x14ac:dyDescent="0.25">
      <c r="A1010" s="1" t="str">
        <v>BioLegend</v>
      </c>
      <c r="B1010" s="1">
        <v>15523.2</v>
      </c>
      <c r="C1010" s="1" t="str">
        <v xml:space="preserve">EED116824  </v>
      </c>
      <c r="D1010" s="2">
        <v>45835</v>
      </c>
      <c r="E1010" s="2">
        <v>45845</v>
      </c>
      <c r="F1010" s="1">
        <v>740851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15523.2</v>
      </c>
      <c r="M1010" s="1">
        <f t="shared" si="46"/>
        <v>15523.2</v>
      </c>
      <c r="N1010" s="1">
        <f t="shared" si="47"/>
        <v>0</v>
      </c>
    </row>
    <row r="1011" spans="1:14" x14ac:dyDescent="0.25">
      <c r="A1011" s="1" t="str">
        <v>BioLegend</v>
      </c>
      <c r="B1011" s="1">
        <v>3115.2</v>
      </c>
      <c r="C1011" s="1" t="str">
        <v xml:space="preserve">EED116824  </v>
      </c>
      <c r="D1011" s="2">
        <v>45835</v>
      </c>
      <c r="E1011" s="2">
        <v>45845</v>
      </c>
      <c r="F1011" s="1">
        <v>740852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3115.2</v>
      </c>
      <c r="M1011" s="1">
        <f t="shared" si="46"/>
        <v>3115.2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740854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740856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740858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740860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740861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740865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92980.800000000017</v>
      </c>
      <c r="C1018" s="1" t="str">
        <v xml:space="preserve">EED116824  </v>
      </c>
      <c r="D1018" s="2">
        <v>45835</v>
      </c>
      <c r="E1018" s="2">
        <v>45845</v>
      </c>
      <c r="F1018" s="1">
        <v>740929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557884.80000000005</v>
      </c>
      <c r="M1018" s="1">
        <f t="shared" si="46"/>
        <v>557884.80000000005</v>
      </c>
      <c r="N1018" s="1">
        <f t="shared" si="47"/>
        <v>0</v>
      </c>
    </row>
    <row r="1019" spans="1:14" x14ac:dyDescent="0.25">
      <c r="A1019" s="1" t="str">
        <v>BioLegend</v>
      </c>
      <c r="B1019" s="1">
        <v>86803.199999999997</v>
      </c>
      <c r="C1019" s="1" t="str">
        <v xml:space="preserve">EED116824  </v>
      </c>
      <c r="D1019" s="2">
        <v>45835</v>
      </c>
      <c r="E1019" s="2">
        <v>45845</v>
      </c>
      <c r="F1019" s="1">
        <v>741044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86803.199999999997</v>
      </c>
      <c r="M1019" s="1">
        <f t="shared" si="46"/>
        <v>86803.199999999997</v>
      </c>
      <c r="N1019" s="1">
        <f t="shared" si="47"/>
        <v>0</v>
      </c>
    </row>
    <row r="1020" spans="1:14" x14ac:dyDescent="0.25">
      <c r="A1020" s="1" t="str">
        <v>BioLegend</v>
      </c>
      <c r="B1020" s="1">
        <v>47018.400000000009</v>
      </c>
      <c r="C1020" s="1" t="str">
        <v xml:space="preserve">EED116824  </v>
      </c>
      <c r="D1020" s="2">
        <v>45835</v>
      </c>
      <c r="E1020" s="2">
        <v>45845</v>
      </c>
      <c r="F1020" s="1">
        <v>741271</v>
      </c>
      <c r="G1020" s="1">
        <v>6</v>
      </c>
      <c r="H1020" s="1">
        <v>6</v>
      </c>
      <c r="I1020" s="1">
        <v>0</v>
      </c>
      <c r="J1020" s="1" t="str">
        <v>Banglore</v>
      </c>
      <c r="K1020" s="1">
        <v>0</v>
      </c>
      <c r="L1020" s="1">
        <f t="shared" si="45"/>
        <v>282110.40000000002</v>
      </c>
      <c r="M1020" s="1">
        <f t="shared" si="46"/>
        <v>282110.40000000002</v>
      </c>
      <c r="N1020" s="1">
        <f t="shared" si="47"/>
        <v>0</v>
      </c>
    </row>
    <row r="1021" spans="1:14" x14ac:dyDescent="0.25">
      <c r="A1021" s="1" t="str">
        <v>BioLegend</v>
      </c>
      <c r="B1021" s="1">
        <v>6230.4</v>
      </c>
      <c r="C1021" s="1" t="str">
        <v xml:space="preserve">EED116824  </v>
      </c>
      <c r="D1021" s="2">
        <v>45835</v>
      </c>
      <c r="E1021" s="2">
        <v>45845</v>
      </c>
      <c r="F1021" s="1">
        <v>741446</v>
      </c>
      <c r="G1021" s="1">
        <v>1</v>
      </c>
      <c r="H1021" s="1">
        <v>1</v>
      </c>
      <c r="I1021" s="1">
        <v>0</v>
      </c>
      <c r="J1021" s="1" t="str">
        <v>Delhi</v>
      </c>
      <c r="K1021" s="1">
        <v>0</v>
      </c>
      <c r="L1021" s="1">
        <f t="shared" si="45"/>
        <v>6230.4</v>
      </c>
      <c r="M1021" s="1">
        <f t="shared" si="46"/>
        <v>6230.4</v>
      </c>
      <c r="N1021" s="1">
        <f t="shared" si="47"/>
        <v>0</v>
      </c>
    </row>
    <row r="1022" spans="1:14" x14ac:dyDescent="0.25">
      <c r="A1022" s="1" t="str">
        <v>BioLegend</v>
      </c>
      <c r="B1022" s="1">
        <v>11774.400000000001</v>
      </c>
      <c r="C1022" s="1" t="str">
        <v xml:space="preserve">EED116824  </v>
      </c>
      <c r="D1022" s="2">
        <v>45835</v>
      </c>
      <c r="E1022" s="2">
        <v>45845</v>
      </c>
      <c r="F1022" s="1">
        <v>764202</v>
      </c>
      <c r="G1022" s="1">
        <v>1</v>
      </c>
      <c r="H1022" s="1">
        <v>1</v>
      </c>
      <c r="I1022" s="1">
        <v>0</v>
      </c>
      <c r="J1022" s="1" t="str">
        <v>Kolkata</v>
      </c>
      <c r="K1022" s="1">
        <v>0</v>
      </c>
      <c r="L1022" s="1">
        <f t="shared" si="45"/>
        <v>11774.400000000001</v>
      </c>
      <c r="M1022" s="1">
        <f t="shared" si="46"/>
        <v>11774.400000000001</v>
      </c>
      <c r="N1022" s="1">
        <f t="shared" si="47"/>
        <v>0</v>
      </c>
    </row>
    <row r="1023" spans="1:14" x14ac:dyDescent="0.25">
      <c r="A1023" s="1" t="str">
        <v>BioLegend</v>
      </c>
      <c r="B1023" s="1">
        <v>23232</v>
      </c>
      <c r="C1023" s="1" t="str">
        <v xml:space="preserve">EED116824  </v>
      </c>
      <c r="D1023" s="2">
        <v>45835</v>
      </c>
      <c r="E1023" s="2">
        <v>45845</v>
      </c>
      <c r="F1023" s="1">
        <v>781804</v>
      </c>
      <c r="G1023" s="1">
        <v>1</v>
      </c>
      <c r="H1023" s="1">
        <v>1</v>
      </c>
      <c r="I1023" s="1">
        <v>0</v>
      </c>
      <c r="J1023" s="1" t="str">
        <v>Hyderabad</v>
      </c>
      <c r="K1023" s="1">
        <v>0</v>
      </c>
      <c r="L1023" s="1">
        <f t="shared" si="45"/>
        <v>23232</v>
      </c>
      <c r="M1023" s="1">
        <f t="shared" si="46"/>
        <v>23232</v>
      </c>
      <c r="N1023" s="1">
        <f t="shared" si="47"/>
        <v>0</v>
      </c>
    </row>
    <row r="1024" spans="1:14" x14ac:dyDescent="0.25">
      <c r="A1024" s="1" t="str">
        <v>BioLegend</v>
      </c>
      <c r="B1024" s="1">
        <v>3326.3999999999996</v>
      </c>
      <c r="C1024" s="1" t="str">
        <v xml:space="preserve">EED116885  </v>
      </c>
      <c r="D1024" s="2">
        <v>45838</v>
      </c>
      <c r="E1024" s="2">
        <v>45845</v>
      </c>
      <c r="F1024" s="1">
        <v>100339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3326.3999999999996</v>
      </c>
      <c r="M1024" s="1">
        <f t="shared" si="46"/>
        <v>3326.3999999999996</v>
      </c>
      <c r="N1024" s="1">
        <f t="shared" si="47"/>
        <v>0</v>
      </c>
    </row>
    <row r="1025" spans="1:14" x14ac:dyDescent="0.25">
      <c r="A1025" s="1" t="str">
        <v>BioLegend</v>
      </c>
      <c r="B1025" s="1">
        <v>4752</v>
      </c>
      <c r="C1025" s="1" t="str">
        <v xml:space="preserve">EED116885  </v>
      </c>
      <c r="D1025" s="2">
        <v>45838</v>
      </c>
      <c r="E1025" s="2">
        <v>45845</v>
      </c>
      <c r="F1025" s="1">
        <v>101227</v>
      </c>
      <c r="G1025" s="1">
        <v>1</v>
      </c>
      <c r="H1025" s="1">
        <v>1</v>
      </c>
      <c r="I1025" s="1">
        <v>0</v>
      </c>
      <c r="J1025" s="1" t="str">
        <v>Delhi</v>
      </c>
      <c r="K1025" s="1">
        <v>0</v>
      </c>
      <c r="L1025" s="1">
        <f t="shared" si="45"/>
        <v>4752</v>
      </c>
      <c r="M1025" s="1">
        <f t="shared" si="46"/>
        <v>4752</v>
      </c>
      <c r="N1025" s="1">
        <f t="shared" si="47"/>
        <v>0</v>
      </c>
    </row>
    <row r="1026" spans="1:14" x14ac:dyDescent="0.25">
      <c r="A1026" s="1" t="str">
        <v>BioLegend</v>
      </c>
      <c r="B1026" s="1">
        <v>5808</v>
      </c>
      <c r="C1026" s="1" t="str">
        <v xml:space="preserve">EED116885  </v>
      </c>
      <c r="D1026" s="2">
        <v>45838</v>
      </c>
      <c r="E1026" s="2">
        <v>45845</v>
      </c>
      <c r="F1026" s="1">
        <v>102115</v>
      </c>
      <c r="G1026" s="1">
        <v>1</v>
      </c>
      <c r="H1026" s="1">
        <v>1</v>
      </c>
      <c r="I1026" s="1">
        <v>0</v>
      </c>
      <c r="J1026" s="1" t="str">
        <v>Noida</v>
      </c>
      <c r="K1026" s="1">
        <v>0</v>
      </c>
      <c r="L1026" s="1">
        <f t="shared" si="45"/>
        <v>5808</v>
      </c>
      <c r="M1026" s="1">
        <f t="shared" si="46"/>
        <v>5808</v>
      </c>
      <c r="N1026" s="1">
        <f t="shared" si="47"/>
        <v>0</v>
      </c>
    </row>
    <row r="1027" spans="1:14" x14ac:dyDescent="0.25">
      <c r="A1027" s="1" t="str">
        <v>BioLegend</v>
      </c>
      <c r="B1027" s="1">
        <v>13358.400000000001</v>
      </c>
      <c r="C1027" s="1" t="str">
        <v xml:space="preserve">EED116885  </v>
      </c>
      <c r="D1027" s="2">
        <v>45838</v>
      </c>
      <c r="E1027" s="2">
        <v>45845</v>
      </c>
      <c r="F1027" s="1">
        <v>103144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13358.400000000001</v>
      </c>
      <c r="M1027" s="1">
        <f t="shared" ref="M1027:M1090" si="49">H1027*B1027</f>
        <v>13358.400000000001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5544</v>
      </c>
      <c r="C1028" s="1" t="str">
        <v xml:space="preserve">EED116885  </v>
      </c>
      <c r="D1028" s="2">
        <v>45838</v>
      </c>
      <c r="E1028" s="2">
        <v>45845</v>
      </c>
      <c r="F1028" s="1">
        <v>103206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5544</v>
      </c>
      <c r="M1028" s="1">
        <f t="shared" si="49"/>
        <v>5544</v>
      </c>
      <c r="N1028" s="1">
        <f t="shared" si="50"/>
        <v>0</v>
      </c>
    </row>
    <row r="1029" spans="1:14" x14ac:dyDescent="0.25">
      <c r="A1029" s="1" t="str">
        <v>BioLegend</v>
      </c>
      <c r="B1029" s="1">
        <v>12936</v>
      </c>
      <c r="C1029" s="1" t="str">
        <v xml:space="preserve">EED116885  </v>
      </c>
      <c r="D1029" s="2">
        <v>45838</v>
      </c>
      <c r="E1029" s="2">
        <v>45845</v>
      </c>
      <c r="F1029" s="1">
        <v>103236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12936</v>
      </c>
      <c r="M1029" s="1">
        <f t="shared" si="49"/>
        <v>12936</v>
      </c>
      <c r="N1029" s="1">
        <f t="shared" si="50"/>
        <v>0</v>
      </c>
    </row>
    <row r="1030" spans="1:14" x14ac:dyDescent="0.25">
      <c r="A1030" s="1" t="str">
        <v>BioLegend</v>
      </c>
      <c r="B1030" s="1">
        <v>22770</v>
      </c>
      <c r="C1030" s="1" t="str">
        <v xml:space="preserve">EED116885  </v>
      </c>
      <c r="D1030" s="2">
        <v>45838</v>
      </c>
      <c r="E1030" s="2">
        <v>45845</v>
      </c>
      <c r="F1030" s="1">
        <v>104743</v>
      </c>
      <c r="G1030" s="1">
        <v>1</v>
      </c>
      <c r="H1030" s="1">
        <v>1</v>
      </c>
      <c r="I1030" s="1">
        <v>0</v>
      </c>
      <c r="J1030" s="1" t="str">
        <v>Telangana</v>
      </c>
      <c r="K1030" s="1">
        <v>0</v>
      </c>
      <c r="L1030" s="1">
        <f t="shared" si="48"/>
        <v>22770</v>
      </c>
      <c r="M1030" s="1">
        <f t="shared" si="49"/>
        <v>22770</v>
      </c>
      <c r="N1030" s="1">
        <f t="shared" si="50"/>
        <v>0</v>
      </c>
    </row>
    <row r="1031" spans="1:14" x14ac:dyDescent="0.25">
      <c r="A1031" s="1" t="str">
        <v>BioLegend</v>
      </c>
      <c r="B1031" s="1">
        <v>15972</v>
      </c>
      <c r="C1031" s="1" t="str">
        <v xml:space="preserve">EED116885  </v>
      </c>
      <c r="D1031" s="2">
        <v>45838</v>
      </c>
      <c r="E1031" s="2">
        <v>45845</v>
      </c>
      <c r="F1031" s="1">
        <v>105032</v>
      </c>
      <c r="G1031" s="1">
        <v>1</v>
      </c>
      <c r="H1031" s="1">
        <v>1</v>
      </c>
      <c r="I1031" s="1">
        <v>0</v>
      </c>
      <c r="J1031" s="1" t="str">
        <v>Bhopal</v>
      </c>
      <c r="K1031" s="1">
        <v>0</v>
      </c>
      <c r="L1031" s="1">
        <f t="shared" si="48"/>
        <v>15972</v>
      </c>
      <c r="M1031" s="1">
        <f t="shared" si="49"/>
        <v>15972</v>
      </c>
      <c r="N1031" s="1">
        <f t="shared" si="50"/>
        <v>0</v>
      </c>
    </row>
    <row r="1032" spans="1:14" x14ac:dyDescent="0.25">
      <c r="A1032" s="1" t="str">
        <v>BioLegend</v>
      </c>
      <c r="B1032" s="1">
        <v>16051.2</v>
      </c>
      <c r="C1032" s="1" t="str">
        <v xml:space="preserve">EED116885  </v>
      </c>
      <c r="D1032" s="2">
        <v>45838</v>
      </c>
      <c r="E1032" s="2">
        <v>45845</v>
      </c>
      <c r="F1032" s="1">
        <v>107210</v>
      </c>
      <c r="G1032" s="1">
        <v>2</v>
      </c>
      <c r="H1032" s="1">
        <v>2</v>
      </c>
      <c r="I1032" s="1">
        <v>0</v>
      </c>
      <c r="J1032" s="1" t="str">
        <v>Telangana</v>
      </c>
      <c r="K1032" s="1">
        <v>0</v>
      </c>
      <c r="L1032" s="1">
        <f t="shared" si="48"/>
        <v>32102.400000000001</v>
      </c>
      <c r="M1032" s="1">
        <f t="shared" si="49"/>
        <v>32102.400000000001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19536</v>
      </c>
      <c r="C1033" s="1" t="str">
        <v xml:space="preserve">EED116885  </v>
      </c>
      <c r="D1033" s="2">
        <v>45838</v>
      </c>
      <c r="E1033" s="2">
        <v>45845</v>
      </c>
      <c r="F1033" s="1">
        <v>126408</v>
      </c>
      <c r="G1033" s="1">
        <v>1</v>
      </c>
      <c r="H1033" s="1">
        <v>1</v>
      </c>
      <c r="I1033" s="1">
        <v>0</v>
      </c>
      <c r="J1033" s="1" t="str">
        <v>Noida</v>
      </c>
      <c r="K1033" s="1">
        <v>0</v>
      </c>
      <c r="L1033" s="1">
        <f t="shared" si="48"/>
        <v>19536</v>
      </c>
      <c r="M1033" s="1">
        <f t="shared" si="49"/>
        <v>19536</v>
      </c>
      <c r="N1033" s="1">
        <f t="shared" si="50"/>
        <v>0</v>
      </c>
    </row>
    <row r="1034" spans="1:14" x14ac:dyDescent="0.25">
      <c r="A1034" s="1" t="str">
        <v>BioLegend</v>
      </c>
      <c r="B1034" s="1">
        <v>15470.400000000001</v>
      </c>
      <c r="C1034" s="1" t="str">
        <v xml:space="preserve">EED116885  </v>
      </c>
      <c r="D1034" s="2">
        <v>45838</v>
      </c>
      <c r="E1034" s="2">
        <v>45845</v>
      </c>
      <c r="F1034" s="1">
        <v>141710</v>
      </c>
      <c r="G1034" s="1">
        <v>1</v>
      </c>
      <c r="H1034" s="1">
        <v>1</v>
      </c>
      <c r="I1034" s="1">
        <v>0</v>
      </c>
      <c r="J1034" s="1" t="str">
        <v>Bhopal</v>
      </c>
      <c r="K1034" s="1">
        <v>0</v>
      </c>
      <c r="L1034" s="1">
        <f t="shared" si="48"/>
        <v>15470.400000000001</v>
      </c>
      <c r="M1034" s="1">
        <f t="shared" si="49"/>
        <v>15470.400000000001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20394</v>
      </c>
      <c r="C1035" s="1" t="str">
        <v xml:space="preserve">EED116885  </v>
      </c>
      <c r="D1035" s="2">
        <v>45838</v>
      </c>
      <c r="E1035" s="2">
        <v>45845</v>
      </c>
      <c r="F1035" s="1">
        <v>142534</v>
      </c>
      <c r="G1035" s="1">
        <v>1</v>
      </c>
      <c r="H1035" s="1">
        <v>1</v>
      </c>
      <c r="I1035" s="1">
        <v>0</v>
      </c>
      <c r="J1035" s="1" t="str">
        <v>Telangana</v>
      </c>
      <c r="K1035" s="1">
        <v>0</v>
      </c>
      <c r="L1035" s="1">
        <f t="shared" si="48"/>
        <v>20394</v>
      </c>
      <c r="M1035" s="1">
        <f t="shared" si="49"/>
        <v>20394</v>
      </c>
      <c r="N1035" s="1">
        <f t="shared" si="50"/>
        <v>0</v>
      </c>
    </row>
    <row r="1036" spans="1:14" x14ac:dyDescent="0.25">
      <c r="A1036" s="1" t="str">
        <v>BioLegend</v>
      </c>
      <c r="B1036" s="1">
        <v>13182.400000000001</v>
      </c>
      <c r="C1036" s="1" t="str">
        <v xml:space="preserve">EED116885  </v>
      </c>
      <c r="D1036" s="2">
        <v>45838</v>
      </c>
      <c r="E1036" s="2">
        <v>45845</v>
      </c>
      <c r="F1036" s="1">
        <v>162703</v>
      </c>
      <c r="G1036" s="1">
        <v>1</v>
      </c>
      <c r="H1036" s="1">
        <v>1</v>
      </c>
      <c r="I1036" s="1">
        <v>0</v>
      </c>
      <c r="J1036" s="1" t="str">
        <v>Kolkata</v>
      </c>
      <c r="K1036" s="1">
        <v>0</v>
      </c>
      <c r="L1036" s="1">
        <f t="shared" si="48"/>
        <v>13182.400000000001</v>
      </c>
      <c r="M1036" s="1">
        <f t="shared" si="49"/>
        <v>13182.400000000001</v>
      </c>
      <c r="N1036" s="1">
        <f t="shared" si="50"/>
        <v>0</v>
      </c>
    </row>
    <row r="1037" spans="1:14" x14ac:dyDescent="0.25">
      <c r="A1037" s="1" t="str">
        <v>BioLegend</v>
      </c>
      <c r="B1037" s="1">
        <v>10771.2</v>
      </c>
      <c r="C1037" s="1" t="str">
        <v xml:space="preserve">EED116885  </v>
      </c>
      <c r="D1037" s="2">
        <v>45838</v>
      </c>
      <c r="E1037" s="2">
        <v>45845</v>
      </c>
      <c r="F1037" s="1">
        <v>300440</v>
      </c>
      <c r="G1037" s="1">
        <v>1</v>
      </c>
      <c r="H1037" s="1">
        <v>1</v>
      </c>
      <c r="I1037" s="1">
        <v>0</v>
      </c>
      <c r="J1037" s="1" t="str">
        <v>Hyderabad</v>
      </c>
      <c r="K1037" s="1">
        <v>0</v>
      </c>
      <c r="L1037" s="1">
        <f t="shared" si="48"/>
        <v>10771.2</v>
      </c>
      <c r="M1037" s="1">
        <f t="shared" si="49"/>
        <v>10771.2</v>
      </c>
      <c r="N1037" s="1">
        <f t="shared" si="50"/>
        <v>0</v>
      </c>
    </row>
    <row r="1038" spans="1:14" x14ac:dyDescent="0.25">
      <c r="A1038" s="1" t="str">
        <v>BioLegend</v>
      </c>
      <c r="B1038" s="1">
        <v>3801.6000000000004</v>
      </c>
      <c r="C1038" s="1" t="str">
        <v xml:space="preserve">EED116885  </v>
      </c>
      <c r="D1038" s="2">
        <v>45838</v>
      </c>
      <c r="E1038" s="2">
        <v>45845</v>
      </c>
      <c r="F1038" s="1">
        <v>300908</v>
      </c>
      <c r="G1038" s="1">
        <v>1</v>
      </c>
      <c r="H1038" s="1">
        <v>1</v>
      </c>
      <c r="I1038" s="1">
        <v>0</v>
      </c>
      <c r="J1038" s="1" t="str">
        <v>Delhi</v>
      </c>
      <c r="K1038" s="1">
        <v>0</v>
      </c>
      <c r="L1038" s="1">
        <f t="shared" si="48"/>
        <v>3801.6000000000004</v>
      </c>
      <c r="M1038" s="1">
        <f t="shared" si="49"/>
        <v>3801.6000000000004</v>
      </c>
      <c r="N1038" s="1">
        <f t="shared" si="50"/>
        <v>0</v>
      </c>
    </row>
    <row r="1039" spans="1:14" x14ac:dyDescent="0.25">
      <c r="A1039" s="1" t="str">
        <v>BioLegend</v>
      </c>
      <c r="B1039" s="1">
        <v>27984</v>
      </c>
      <c r="C1039" s="1" t="str">
        <v xml:space="preserve">EED116885  </v>
      </c>
      <c r="D1039" s="2">
        <v>45838</v>
      </c>
      <c r="E1039" s="2">
        <v>45845</v>
      </c>
      <c r="F1039" s="1">
        <v>302828</v>
      </c>
      <c r="G1039" s="1">
        <v>1</v>
      </c>
      <c r="H1039" s="1">
        <v>1</v>
      </c>
      <c r="I1039" s="1">
        <v>0</v>
      </c>
      <c r="J1039" s="1" t="str">
        <v>Banglore</v>
      </c>
      <c r="K1039" s="1">
        <v>0</v>
      </c>
      <c r="L1039" s="1">
        <f t="shared" si="48"/>
        <v>27984</v>
      </c>
      <c r="M1039" s="1">
        <f t="shared" si="49"/>
        <v>27984</v>
      </c>
      <c r="N1039" s="1">
        <f t="shared" si="50"/>
        <v>0</v>
      </c>
    </row>
    <row r="1040" spans="1:14" x14ac:dyDescent="0.25">
      <c r="A1040" s="1" t="str">
        <v>BioLegend</v>
      </c>
      <c r="B1040" s="1">
        <v>12196.8</v>
      </c>
      <c r="C1040" s="1" t="str">
        <v xml:space="preserve">EED116885  </v>
      </c>
      <c r="D1040" s="2">
        <v>45838</v>
      </c>
      <c r="E1040" s="2">
        <v>45845</v>
      </c>
      <c r="F1040" s="1">
        <v>302940</v>
      </c>
      <c r="G1040" s="1">
        <v>2</v>
      </c>
      <c r="H1040" s="1">
        <v>2</v>
      </c>
      <c r="I1040" s="1">
        <v>0</v>
      </c>
      <c r="J1040" s="1" t="str">
        <v>Hyderabad</v>
      </c>
      <c r="K1040" s="1">
        <v>0</v>
      </c>
      <c r="L1040" s="1">
        <f t="shared" si="48"/>
        <v>24393.599999999999</v>
      </c>
      <c r="M1040" s="1">
        <f t="shared" si="49"/>
        <v>24393.599999999999</v>
      </c>
      <c r="N1040" s="1">
        <f t="shared" si="50"/>
        <v>0</v>
      </c>
    </row>
    <row r="1041" spans="1:14" x14ac:dyDescent="0.25">
      <c r="A1041" s="1" t="str">
        <v>BioLegend</v>
      </c>
      <c r="B1041" s="1">
        <v>3801.6000000000004</v>
      </c>
      <c r="C1041" s="1" t="str">
        <v xml:space="preserve">EED116885  </v>
      </c>
      <c r="D1041" s="2">
        <v>45838</v>
      </c>
      <c r="E1041" s="2">
        <v>45845</v>
      </c>
      <c r="F1041" s="1">
        <v>304006</v>
      </c>
      <c r="G1041" s="1">
        <v>1</v>
      </c>
      <c r="H1041" s="1">
        <v>1</v>
      </c>
      <c r="I1041" s="1">
        <v>0</v>
      </c>
      <c r="J1041" s="1" t="str">
        <v>Bhopal</v>
      </c>
      <c r="K1041" s="1">
        <v>0</v>
      </c>
      <c r="L1041" s="1">
        <f t="shared" si="48"/>
        <v>3801.6000000000004</v>
      </c>
      <c r="M1041" s="1">
        <f t="shared" si="49"/>
        <v>3801.6000000000004</v>
      </c>
      <c r="N1041" s="1">
        <f t="shared" si="50"/>
        <v>0</v>
      </c>
    </row>
    <row r="1042" spans="1:14" x14ac:dyDescent="0.25">
      <c r="A1042" s="1" t="str">
        <v>BioLegend</v>
      </c>
      <c r="B1042" s="1">
        <v>6969.6</v>
      </c>
      <c r="C1042" s="1" t="str">
        <v xml:space="preserve">EED116885  </v>
      </c>
      <c r="D1042" s="2">
        <v>45838</v>
      </c>
      <c r="E1042" s="2">
        <v>45845</v>
      </c>
      <c r="F1042" s="1">
        <v>304112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20908.800000000003</v>
      </c>
      <c r="M1042" s="1">
        <f t="shared" si="49"/>
        <v>20908.800000000003</v>
      </c>
      <c r="N1042" s="1">
        <f t="shared" si="50"/>
        <v>0</v>
      </c>
    </row>
    <row r="1043" spans="1:14" x14ac:dyDescent="0.25">
      <c r="A1043" s="1" t="str">
        <v>BioLegend</v>
      </c>
      <c r="B1043" s="1">
        <v>28710</v>
      </c>
      <c r="C1043" s="1" t="str">
        <v xml:space="preserve">EED116885  </v>
      </c>
      <c r="D1043" s="2">
        <v>45838</v>
      </c>
      <c r="E1043" s="2">
        <v>45845</v>
      </c>
      <c r="F1043" s="1">
        <v>304140</v>
      </c>
      <c r="G1043" s="1">
        <v>1</v>
      </c>
      <c r="H1043" s="1">
        <v>1</v>
      </c>
      <c r="I1043" s="1">
        <v>0</v>
      </c>
      <c r="J1043" s="1" t="str">
        <v>Banglore</v>
      </c>
      <c r="K1043" s="1">
        <v>0</v>
      </c>
      <c r="L1043" s="1">
        <f t="shared" si="48"/>
        <v>28710</v>
      </c>
      <c r="M1043" s="1">
        <f t="shared" si="49"/>
        <v>28710</v>
      </c>
      <c r="N1043" s="1">
        <f t="shared" si="50"/>
        <v>0</v>
      </c>
    </row>
    <row r="1044" spans="1:14" x14ac:dyDescent="0.25">
      <c r="A1044" s="1" t="str">
        <v>BioLegend</v>
      </c>
      <c r="B1044" s="1">
        <v>16684.8</v>
      </c>
      <c r="C1044" s="1" t="str">
        <v xml:space="preserve">EED116885  </v>
      </c>
      <c r="D1044" s="2">
        <v>45838</v>
      </c>
      <c r="E1044" s="2">
        <v>45845</v>
      </c>
      <c r="F1044" s="1">
        <v>304810</v>
      </c>
      <c r="G1044" s="1">
        <v>3</v>
      </c>
      <c r="H1044" s="1">
        <v>3</v>
      </c>
      <c r="I1044" s="1">
        <v>0</v>
      </c>
      <c r="J1044" s="1" t="str">
        <v>Hyderabad</v>
      </c>
      <c r="K1044" s="1">
        <v>0</v>
      </c>
      <c r="L1044" s="1">
        <f t="shared" si="48"/>
        <v>50054.399999999994</v>
      </c>
      <c r="M1044" s="1">
        <f t="shared" si="49"/>
        <v>50054.399999999994</v>
      </c>
      <c r="N1044" s="1">
        <f t="shared" si="50"/>
        <v>0</v>
      </c>
    </row>
    <row r="1045" spans="1:14" x14ac:dyDescent="0.25">
      <c r="A1045" s="1" t="str">
        <v>BioLegend</v>
      </c>
      <c r="B1045" s="1">
        <v>18902.400000000001</v>
      </c>
      <c r="C1045" s="1" t="str">
        <v xml:space="preserve">EED116885  </v>
      </c>
      <c r="D1045" s="2">
        <v>45838</v>
      </c>
      <c r="E1045" s="2">
        <v>45845</v>
      </c>
      <c r="F1045" s="1">
        <v>305026</v>
      </c>
      <c r="G1045" s="1">
        <v>1</v>
      </c>
      <c r="H1045" s="1">
        <v>1</v>
      </c>
      <c r="I1045" s="1">
        <v>0</v>
      </c>
      <c r="J1045" s="1" t="str">
        <v>Hyderabad</v>
      </c>
      <c r="K1045" s="1">
        <v>0</v>
      </c>
      <c r="L1045" s="1">
        <f t="shared" si="48"/>
        <v>18902.400000000001</v>
      </c>
      <c r="M1045" s="1">
        <f t="shared" si="49"/>
        <v>18902.400000000001</v>
      </c>
      <c r="N1045" s="1">
        <f t="shared" si="50"/>
        <v>0</v>
      </c>
    </row>
    <row r="1046" spans="1:14" x14ac:dyDescent="0.25">
      <c r="A1046" s="1" t="str">
        <v>BioLegend</v>
      </c>
      <c r="B1046" s="1">
        <v>5596.8</v>
      </c>
      <c r="C1046" s="1" t="str">
        <v xml:space="preserve">EED116885  </v>
      </c>
      <c r="D1046" s="2">
        <v>45838</v>
      </c>
      <c r="E1046" s="2">
        <v>45845</v>
      </c>
      <c r="F1046" s="1">
        <v>307807</v>
      </c>
      <c r="G1046" s="1">
        <v>1</v>
      </c>
      <c r="H1046" s="1">
        <v>1</v>
      </c>
      <c r="I1046" s="1">
        <v>0</v>
      </c>
      <c r="J1046" s="1" t="str">
        <v>Bhopal</v>
      </c>
      <c r="K1046" s="1">
        <v>0</v>
      </c>
      <c r="L1046" s="1">
        <f t="shared" si="48"/>
        <v>5596.8</v>
      </c>
      <c r="M1046" s="1">
        <f t="shared" si="49"/>
        <v>5596.8</v>
      </c>
      <c r="N1046" s="1">
        <f t="shared" si="50"/>
        <v>0</v>
      </c>
    </row>
    <row r="1047" spans="1:14" x14ac:dyDescent="0.25">
      <c r="A1047" s="1" t="str">
        <v>BioLegend</v>
      </c>
      <c r="B1047" s="1">
        <v>27984</v>
      </c>
      <c r="C1047" s="1" t="str">
        <v xml:space="preserve">EED116885  </v>
      </c>
      <c r="D1047" s="2">
        <v>45838</v>
      </c>
      <c r="E1047" s="2">
        <v>45845</v>
      </c>
      <c r="F1047" s="1">
        <v>308120</v>
      </c>
      <c r="G1047" s="1">
        <v>1</v>
      </c>
      <c r="H1047" s="1">
        <v>1</v>
      </c>
      <c r="I1047" s="1">
        <v>0</v>
      </c>
      <c r="J1047" s="1" t="str">
        <v>Delhi</v>
      </c>
      <c r="K1047" s="1">
        <v>0</v>
      </c>
      <c r="L1047" s="1">
        <f t="shared" si="48"/>
        <v>27984</v>
      </c>
      <c r="M1047" s="1">
        <f t="shared" si="49"/>
        <v>27984</v>
      </c>
      <c r="N1047" s="1">
        <f t="shared" si="50"/>
        <v>0</v>
      </c>
    </row>
    <row r="1048" spans="1:14" x14ac:dyDescent="0.25">
      <c r="A1048" s="1" t="str">
        <v>BioLegend</v>
      </c>
      <c r="B1048" s="1">
        <v>15417.599999999999</v>
      </c>
      <c r="C1048" s="1" t="str">
        <v xml:space="preserve">EED116885  </v>
      </c>
      <c r="D1048" s="2">
        <v>45838</v>
      </c>
      <c r="E1048" s="2">
        <v>45845</v>
      </c>
      <c r="F1048" s="1">
        <v>310912</v>
      </c>
      <c r="G1048" s="1">
        <v>1</v>
      </c>
      <c r="H1048" s="1">
        <v>1</v>
      </c>
      <c r="I1048" s="1">
        <v>0</v>
      </c>
      <c r="J1048" s="1" t="str">
        <v>Banglore</v>
      </c>
      <c r="K1048" s="1">
        <v>0</v>
      </c>
      <c r="L1048" s="1">
        <f t="shared" si="48"/>
        <v>15417.599999999999</v>
      </c>
      <c r="M1048" s="1">
        <f t="shared" si="49"/>
        <v>15417.599999999999</v>
      </c>
      <c r="N1048" s="1">
        <f t="shared" si="50"/>
        <v>0</v>
      </c>
    </row>
    <row r="1049" spans="1:14" x14ac:dyDescent="0.25">
      <c r="A1049" s="1" t="str">
        <v>BioLegend</v>
      </c>
      <c r="B1049" s="1">
        <v>16684.8</v>
      </c>
      <c r="C1049" s="1" t="str">
        <v xml:space="preserve">EED116885  </v>
      </c>
      <c r="D1049" s="2">
        <v>45838</v>
      </c>
      <c r="E1049" s="2">
        <v>45845</v>
      </c>
      <c r="F1049" s="1">
        <v>310914</v>
      </c>
      <c r="G1049" s="1">
        <v>1</v>
      </c>
      <c r="H1049" s="1">
        <v>1</v>
      </c>
      <c r="I1049" s="1">
        <v>0</v>
      </c>
      <c r="J1049" s="1" t="str">
        <v>Hyderabad</v>
      </c>
      <c r="K1049" s="1">
        <v>0</v>
      </c>
      <c r="L1049" s="1">
        <f t="shared" si="48"/>
        <v>16684.8</v>
      </c>
      <c r="M1049" s="1">
        <f t="shared" si="49"/>
        <v>16684.8</v>
      </c>
      <c r="N1049" s="1">
        <f t="shared" si="50"/>
        <v>0</v>
      </c>
    </row>
    <row r="1050" spans="1:14" x14ac:dyDescent="0.25">
      <c r="A1050" s="1" t="str">
        <v>BioLegend</v>
      </c>
      <c r="B1050" s="1">
        <v>5808</v>
      </c>
      <c r="C1050" s="1" t="str">
        <v xml:space="preserve">EED116885  </v>
      </c>
      <c r="D1050" s="2">
        <v>45838</v>
      </c>
      <c r="E1050" s="2">
        <v>45845</v>
      </c>
      <c r="F1050" s="1">
        <v>314507</v>
      </c>
      <c r="G1050" s="1">
        <v>1</v>
      </c>
      <c r="H1050" s="1">
        <v>1</v>
      </c>
      <c r="I1050" s="1">
        <v>0</v>
      </c>
      <c r="J1050" s="1" t="str">
        <v>Bhopal</v>
      </c>
      <c r="K1050" s="1">
        <v>0</v>
      </c>
      <c r="L1050" s="1">
        <f t="shared" si="48"/>
        <v>5808</v>
      </c>
      <c r="M1050" s="1">
        <f t="shared" si="49"/>
        <v>5808</v>
      </c>
      <c r="N1050" s="1">
        <f t="shared" si="50"/>
        <v>0</v>
      </c>
    </row>
    <row r="1051" spans="1:14" x14ac:dyDescent="0.25">
      <c r="A1051" s="1" t="str">
        <v>BioLegend</v>
      </c>
      <c r="B1051" s="1">
        <v>20169.599999999999</v>
      </c>
      <c r="C1051" s="1" t="str">
        <v xml:space="preserve">EED116885  </v>
      </c>
      <c r="D1051" s="2">
        <v>45838</v>
      </c>
      <c r="E1051" s="2">
        <v>45845</v>
      </c>
      <c r="F1051" s="1">
        <v>314512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20169.599999999999</v>
      </c>
      <c r="M1051" s="1">
        <f t="shared" si="49"/>
        <v>20169.599999999999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18321.599999999999</v>
      </c>
      <c r="C1052" s="1" t="str">
        <v xml:space="preserve">EED116885  </v>
      </c>
      <c r="D1052" s="2">
        <v>45838</v>
      </c>
      <c r="E1052" s="2">
        <v>45845</v>
      </c>
      <c r="F1052" s="1">
        <v>320828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18321.599999999999</v>
      </c>
      <c r="M1052" s="1">
        <f t="shared" si="49"/>
        <v>18321.599999999999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27588</v>
      </c>
      <c r="C1053" s="1" t="str">
        <v xml:space="preserve">EED116885  </v>
      </c>
      <c r="D1053" s="2">
        <v>45838</v>
      </c>
      <c r="E1053" s="2">
        <v>45845</v>
      </c>
      <c r="F1053" s="1">
        <v>323050</v>
      </c>
      <c r="G1053" s="1">
        <v>1</v>
      </c>
      <c r="H1053" s="1">
        <v>1</v>
      </c>
      <c r="I1053" s="1">
        <v>0</v>
      </c>
      <c r="J1053" s="1" t="str">
        <v>Banglore</v>
      </c>
      <c r="K1053" s="1">
        <v>0</v>
      </c>
      <c r="L1053" s="1">
        <f t="shared" si="48"/>
        <v>27588</v>
      </c>
      <c r="M1053" s="1">
        <f t="shared" si="49"/>
        <v>27588</v>
      </c>
      <c r="N1053" s="1">
        <f t="shared" si="50"/>
        <v>0</v>
      </c>
    </row>
    <row r="1054" spans="1:14" x14ac:dyDescent="0.25">
      <c r="A1054" s="1" t="str">
        <v>BioLegend</v>
      </c>
      <c r="B1054" s="1">
        <v>5174.3999999999996</v>
      </c>
      <c r="C1054" s="1" t="str">
        <v xml:space="preserve">EED116885  </v>
      </c>
      <c r="D1054" s="2">
        <v>45838</v>
      </c>
      <c r="E1054" s="2">
        <v>45845</v>
      </c>
      <c r="F1054" s="1">
        <v>328605</v>
      </c>
      <c r="G1054" s="1">
        <v>1</v>
      </c>
      <c r="H1054" s="1">
        <v>1</v>
      </c>
      <c r="I1054" s="1">
        <v>0</v>
      </c>
      <c r="J1054" s="1" t="str">
        <v>Bhopal</v>
      </c>
      <c r="K1054" s="1">
        <v>0</v>
      </c>
      <c r="L1054" s="1">
        <f t="shared" si="48"/>
        <v>5174.3999999999996</v>
      </c>
      <c r="M1054" s="1">
        <f t="shared" si="49"/>
        <v>5174.3999999999996</v>
      </c>
      <c r="N1054" s="1">
        <f t="shared" si="50"/>
        <v>0</v>
      </c>
    </row>
    <row r="1055" spans="1:14" x14ac:dyDescent="0.25">
      <c r="A1055" s="1" t="str">
        <v>BioLegend</v>
      </c>
      <c r="B1055" s="1">
        <v>15470.400000000001</v>
      </c>
      <c r="C1055" s="1" t="str">
        <v xml:space="preserve">EED116885  </v>
      </c>
      <c r="D1055" s="2">
        <v>45838</v>
      </c>
      <c r="E1055" s="2">
        <v>45845</v>
      </c>
      <c r="F1055" s="1">
        <v>328624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15470.400000000001</v>
      </c>
      <c r="M1055" s="1">
        <f t="shared" si="49"/>
        <v>15470.400000000001</v>
      </c>
      <c r="N1055" s="1">
        <f t="shared" si="50"/>
        <v>0</v>
      </c>
    </row>
    <row r="1056" spans="1:14" x14ac:dyDescent="0.25">
      <c r="A1056" s="1" t="str">
        <v>BioLegend</v>
      </c>
      <c r="B1056" s="1">
        <v>16579.2</v>
      </c>
      <c r="C1056" s="1" t="str">
        <v xml:space="preserve">EED116885  </v>
      </c>
      <c r="D1056" s="2">
        <v>45838</v>
      </c>
      <c r="E1056" s="2">
        <v>45845</v>
      </c>
      <c r="F1056" s="1">
        <v>329908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16579.2</v>
      </c>
      <c r="M1056" s="1">
        <f t="shared" si="49"/>
        <v>16579.2</v>
      </c>
      <c r="N1056" s="1">
        <f t="shared" si="50"/>
        <v>0</v>
      </c>
    </row>
    <row r="1057" spans="1:14" x14ac:dyDescent="0.25">
      <c r="A1057" s="1" t="str">
        <v>BioLegend</v>
      </c>
      <c r="B1057" s="1">
        <v>20169.599999999999</v>
      </c>
      <c r="C1057" s="1" t="str">
        <v xml:space="preserve">EED116885  </v>
      </c>
      <c r="D1057" s="2">
        <v>45838</v>
      </c>
      <c r="E1057" s="2">
        <v>45845</v>
      </c>
      <c r="F1057" s="1">
        <v>329918</v>
      </c>
      <c r="G1057" s="1">
        <v>1</v>
      </c>
      <c r="H1057" s="1">
        <v>1</v>
      </c>
      <c r="I1057" s="1">
        <v>0</v>
      </c>
      <c r="J1057" s="1" t="str">
        <v>Banglore</v>
      </c>
      <c r="K1057" s="1">
        <v>0</v>
      </c>
      <c r="L1057" s="1">
        <f t="shared" si="48"/>
        <v>20169.599999999999</v>
      </c>
      <c r="M1057" s="1">
        <f t="shared" si="49"/>
        <v>20169.599999999999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6811.2000000000007</v>
      </c>
      <c r="C1058" s="1" t="str">
        <v xml:space="preserve">EED116885  </v>
      </c>
      <c r="D1058" s="2">
        <v>45838</v>
      </c>
      <c r="E1058" s="2">
        <v>45845</v>
      </c>
      <c r="F1058" s="1">
        <v>334607</v>
      </c>
      <c r="G1058" s="1">
        <v>1</v>
      </c>
      <c r="H1058" s="1">
        <v>1</v>
      </c>
      <c r="I1058" s="1">
        <v>0</v>
      </c>
      <c r="J1058" s="1" t="str">
        <v>Pune</v>
      </c>
      <c r="K1058" s="1">
        <v>0</v>
      </c>
      <c r="L1058" s="1">
        <f t="shared" si="48"/>
        <v>6811.2000000000007</v>
      </c>
      <c r="M1058" s="1">
        <f t="shared" si="49"/>
        <v>6811.2000000000007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17529.599999999999</v>
      </c>
      <c r="C1059" s="1" t="str">
        <v xml:space="preserve">EED116885  </v>
      </c>
      <c r="D1059" s="2">
        <v>45838</v>
      </c>
      <c r="E1059" s="2">
        <v>45845</v>
      </c>
      <c r="F1059" s="1">
        <v>338608</v>
      </c>
      <c r="G1059" s="1">
        <v>1</v>
      </c>
      <c r="H1059" s="1">
        <v>1</v>
      </c>
      <c r="I1059" s="1">
        <v>0</v>
      </c>
      <c r="J1059" s="1" t="str">
        <v>Hyderabad</v>
      </c>
      <c r="K1059" s="1">
        <v>0</v>
      </c>
      <c r="L1059" s="1">
        <f t="shared" si="48"/>
        <v>17529.599999999999</v>
      </c>
      <c r="M1059" s="1">
        <f t="shared" si="49"/>
        <v>17529.599999999999</v>
      </c>
      <c r="N1059" s="1">
        <f t="shared" si="50"/>
        <v>0</v>
      </c>
    </row>
    <row r="1060" spans="1:14" x14ac:dyDescent="0.25">
      <c r="A1060" s="1" t="str">
        <v>BioLegend</v>
      </c>
      <c r="B1060" s="1">
        <v>8131.2000000000007</v>
      </c>
      <c r="C1060" s="1" t="str">
        <v xml:space="preserve">EED116885  </v>
      </c>
      <c r="D1060" s="2">
        <v>45838</v>
      </c>
      <c r="E1060" s="2">
        <v>45845</v>
      </c>
      <c r="F1060" s="1">
        <v>344611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8131.2000000000007</v>
      </c>
      <c r="M1060" s="1">
        <f t="shared" si="49"/>
        <v>8131.2000000000007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7867.2000000000007</v>
      </c>
      <c r="C1061" s="1" t="str">
        <v xml:space="preserve">EED116885  </v>
      </c>
      <c r="D1061" s="2">
        <v>45838</v>
      </c>
      <c r="E1061" s="2">
        <v>45845</v>
      </c>
      <c r="F1061" s="1">
        <v>344707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7867.2000000000007</v>
      </c>
      <c r="M1061" s="1">
        <f t="shared" si="49"/>
        <v>7867.2000000000007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14572.8</v>
      </c>
      <c r="C1062" s="1" t="str">
        <v xml:space="preserve">EED116885  </v>
      </c>
      <c r="D1062" s="2">
        <v>45838</v>
      </c>
      <c r="E1062" s="2">
        <v>45845</v>
      </c>
      <c r="F1062" s="1">
        <v>344724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14572.8</v>
      </c>
      <c r="M1062" s="1">
        <f t="shared" si="49"/>
        <v>14572.8</v>
      </c>
      <c r="N1062" s="1">
        <f t="shared" si="50"/>
        <v>0</v>
      </c>
    </row>
    <row r="1063" spans="1:14" x14ac:dyDescent="0.25">
      <c r="A1063" s="1" t="str">
        <v>BioLegend</v>
      </c>
      <c r="B1063" s="1">
        <v>26796</v>
      </c>
      <c r="C1063" s="1" t="str">
        <v xml:space="preserve">EED116885  </v>
      </c>
      <c r="D1063" s="2">
        <v>45838</v>
      </c>
      <c r="E1063" s="2">
        <v>45845</v>
      </c>
      <c r="F1063" s="1">
        <v>344836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26796</v>
      </c>
      <c r="M1063" s="1">
        <f t="shared" si="49"/>
        <v>26796</v>
      </c>
      <c r="N1063" s="1">
        <f t="shared" si="50"/>
        <v>0</v>
      </c>
    </row>
    <row r="1064" spans="1:14" x14ac:dyDescent="0.25">
      <c r="A1064" s="1" t="str">
        <v>BioLegend</v>
      </c>
      <c r="B1064" s="1">
        <v>12012</v>
      </c>
      <c r="C1064" s="1" t="str">
        <v xml:space="preserve">EED116885  </v>
      </c>
      <c r="D1064" s="2">
        <v>45838</v>
      </c>
      <c r="E1064" s="2">
        <v>45845</v>
      </c>
      <c r="F1064" s="1">
        <v>347317</v>
      </c>
      <c r="G1064" s="1">
        <v>1</v>
      </c>
      <c r="H1064" s="1">
        <v>1</v>
      </c>
      <c r="I1064" s="1">
        <v>0</v>
      </c>
      <c r="J1064" s="1" t="str">
        <v>Bhuvneshwar</v>
      </c>
      <c r="K1064" s="1">
        <v>0</v>
      </c>
      <c r="L1064" s="1">
        <f t="shared" si="48"/>
        <v>12012</v>
      </c>
      <c r="M1064" s="1">
        <f t="shared" si="49"/>
        <v>12012</v>
      </c>
      <c r="N1064" s="1">
        <f t="shared" si="50"/>
        <v>0</v>
      </c>
    </row>
    <row r="1065" spans="1:14" x14ac:dyDescent="0.25">
      <c r="A1065" s="1" t="str">
        <v>BioLegend</v>
      </c>
      <c r="B1065" s="1">
        <v>15787.2</v>
      </c>
      <c r="C1065" s="1" t="str">
        <v xml:space="preserve">EED116885  </v>
      </c>
      <c r="D1065" s="2">
        <v>45838</v>
      </c>
      <c r="E1065" s="2">
        <v>45845</v>
      </c>
      <c r="F1065" s="1">
        <v>351304</v>
      </c>
      <c r="G1065" s="1">
        <v>1</v>
      </c>
      <c r="H1065" s="1">
        <v>1</v>
      </c>
      <c r="I1065" s="1">
        <v>0</v>
      </c>
      <c r="J1065" s="1" t="str">
        <v>Hyderabad</v>
      </c>
      <c r="K1065" s="1">
        <v>0</v>
      </c>
      <c r="L1065" s="1">
        <f t="shared" si="48"/>
        <v>15787.2</v>
      </c>
      <c r="M1065" s="1">
        <f t="shared" si="49"/>
        <v>15787.2</v>
      </c>
      <c r="N1065" s="1">
        <f t="shared" si="50"/>
        <v>0</v>
      </c>
    </row>
    <row r="1066" spans="1:14" x14ac:dyDescent="0.25">
      <c r="A1066" s="1" t="str">
        <v>BioLegend</v>
      </c>
      <c r="B1066" s="1">
        <v>15153.599999999999</v>
      </c>
      <c r="C1066" s="1" t="str">
        <v xml:space="preserve">EED116885  </v>
      </c>
      <c r="D1066" s="2">
        <v>45838</v>
      </c>
      <c r="E1066" s="2">
        <v>45845</v>
      </c>
      <c r="F1066" s="1">
        <v>353204</v>
      </c>
      <c r="G1066" s="1">
        <v>4</v>
      </c>
      <c r="H1066" s="1">
        <v>4</v>
      </c>
      <c r="I1066" s="1">
        <v>0</v>
      </c>
      <c r="J1066" s="1" t="str">
        <v>Hyderabad</v>
      </c>
      <c r="K1066" s="1">
        <v>0</v>
      </c>
      <c r="L1066" s="1">
        <f t="shared" si="48"/>
        <v>60614.399999999994</v>
      </c>
      <c r="M1066" s="1">
        <f t="shared" si="49"/>
        <v>60614.399999999994</v>
      </c>
      <c r="N1066" s="1">
        <f t="shared" si="50"/>
        <v>0</v>
      </c>
    </row>
    <row r="1067" spans="1:14" x14ac:dyDescent="0.25">
      <c r="A1067" s="1" t="str">
        <v>BioLegend</v>
      </c>
      <c r="B1067" s="1">
        <v>20169.599999999999</v>
      </c>
      <c r="C1067" s="1" t="str">
        <v xml:space="preserve">EED116885  </v>
      </c>
      <c r="D1067" s="2">
        <v>45838</v>
      </c>
      <c r="E1067" s="2">
        <v>45845</v>
      </c>
      <c r="F1067" s="1">
        <v>353212</v>
      </c>
      <c r="G1067" s="1">
        <v>1</v>
      </c>
      <c r="H1067" s="1">
        <v>1</v>
      </c>
      <c r="I1067" s="1">
        <v>0</v>
      </c>
      <c r="J1067" s="1" t="str">
        <v>Banglore</v>
      </c>
      <c r="K1067" s="1">
        <v>0</v>
      </c>
      <c r="L1067" s="1">
        <f t="shared" si="48"/>
        <v>20169.599999999999</v>
      </c>
      <c r="M1067" s="1">
        <f t="shared" si="49"/>
        <v>20169.599999999999</v>
      </c>
      <c r="N1067" s="1">
        <f t="shared" si="50"/>
        <v>0</v>
      </c>
    </row>
    <row r="1068" spans="1:14" x14ac:dyDescent="0.25">
      <c r="A1068" s="1" t="str">
        <v>BioLegend</v>
      </c>
      <c r="B1068" s="1">
        <v>8395.2000000000007</v>
      </c>
      <c r="C1068" s="1" t="str">
        <v xml:space="preserve">EED116885  </v>
      </c>
      <c r="D1068" s="2">
        <v>45838</v>
      </c>
      <c r="E1068" s="2">
        <v>45845</v>
      </c>
      <c r="F1068" s="1">
        <v>353709</v>
      </c>
      <c r="G1068" s="1">
        <v>1</v>
      </c>
      <c r="H1068" s="1">
        <v>1</v>
      </c>
      <c r="I1068" s="1">
        <v>0</v>
      </c>
      <c r="J1068" s="1" t="str">
        <v>Bhuvneshwar</v>
      </c>
      <c r="K1068" s="1">
        <v>0</v>
      </c>
      <c r="L1068" s="1">
        <f t="shared" si="48"/>
        <v>8395.2000000000007</v>
      </c>
      <c r="M1068" s="1">
        <f t="shared" si="49"/>
        <v>8395.2000000000007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6547.2000000000007</v>
      </c>
      <c r="C1069" s="1" t="str">
        <v xml:space="preserve">EED116885  </v>
      </c>
      <c r="D1069" s="2">
        <v>45838</v>
      </c>
      <c r="E1069" s="2">
        <v>45845</v>
      </c>
      <c r="F1069" s="1">
        <v>357415</v>
      </c>
      <c r="G1069" s="1">
        <v>1</v>
      </c>
      <c r="H1069" s="1">
        <v>1</v>
      </c>
      <c r="I1069" s="1">
        <v>0</v>
      </c>
      <c r="J1069" s="1" t="str">
        <v>Kolkata</v>
      </c>
      <c r="K1069" s="1">
        <v>0</v>
      </c>
      <c r="L1069" s="1">
        <f t="shared" si="48"/>
        <v>6547.2000000000007</v>
      </c>
      <c r="M1069" s="1">
        <f t="shared" si="49"/>
        <v>6547.2000000000007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13622.400000000001</v>
      </c>
      <c r="C1070" s="1" t="str">
        <v xml:space="preserve">EED116885  </v>
      </c>
      <c r="D1070" s="2">
        <v>45838</v>
      </c>
      <c r="E1070" s="2">
        <v>45845</v>
      </c>
      <c r="F1070" s="1">
        <v>362526</v>
      </c>
      <c r="G1070" s="1">
        <v>1</v>
      </c>
      <c r="H1070" s="1">
        <v>1</v>
      </c>
      <c r="I1070" s="1">
        <v>0</v>
      </c>
      <c r="J1070" s="1" t="str">
        <v>Delhi</v>
      </c>
      <c r="K1070" s="1">
        <v>0</v>
      </c>
      <c r="L1070" s="1">
        <f t="shared" si="48"/>
        <v>13622.400000000001</v>
      </c>
      <c r="M1070" s="1">
        <f t="shared" si="49"/>
        <v>13622.400000000001</v>
      </c>
      <c r="N1070" s="1">
        <f t="shared" si="50"/>
        <v>0</v>
      </c>
    </row>
    <row r="1071" spans="1:14" x14ac:dyDescent="0.25">
      <c r="A1071" s="1" t="str">
        <v>BioLegend</v>
      </c>
      <c r="B1071" s="1">
        <v>5913.6</v>
      </c>
      <c r="C1071" s="1" t="str">
        <v xml:space="preserve">EED116885  </v>
      </c>
      <c r="D1071" s="2">
        <v>45838</v>
      </c>
      <c r="E1071" s="2">
        <v>45845</v>
      </c>
      <c r="F1071" s="1">
        <v>367402</v>
      </c>
      <c r="G1071" s="1">
        <v>1</v>
      </c>
      <c r="H1071" s="1">
        <v>1</v>
      </c>
      <c r="I1071" s="1">
        <v>0</v>
      </c>
      <c r="J1071" s="1" t="str">
        <v>Bhopal</v>
      </c>
      <c r="K1071" s="1">
        <v>0</v>
      </c>
      <c r="L1071" s="1">
        <f t="shared" si="48"/>
        <v>5913.6</v>
      </c>
      <c r="M1071" s="1">
        <f t="shared" si="49"/>
        <v>5913.6</v>
      </c>
      <c r="N1071" s="1">
        <f t="shared" si="50"/>
        <v>0</v>
      </c>
    </row>
    <row r="1072" spans="1:14" x14ac:dyDescent="0.25">
      <c r="A1072" s="1" t="str">
        <v>BioLegend</v>
      </c>
      <c r="B1072" s="1">
        <v>19536</v>
      </c>
      <c r="C1072" s="1" t="str">
        <v xml:space="preserve">EED116885  </v>
      </c>
      <c r="D1072" s="2">
        <v>45838</v>
      </c>
      <c r="E1072" s="2">
        <v>45845</v>
      </c>
      <c r="F1072" s="1">
        <v>369616</v>
      </c>
      <c r="G1072" s="1">
        <v>1</v>
      </c>
      <c r="H1072" s="1">
        <v>1</v>
      </c>
      <c r="I1072" s="1">
        <v>0</v>
      </c>
      <c r="J1072" s="1" t="str">
        <v>Banglore</v>
      </c>
      <c r="K1072" s="1">
        <v>0</v>
      </c>
      <c r="L1072" s="1">
        <f t="shared" si="48"/>
        <v>19536</v>
      </c>
      <c r="M1072" s="1">
        <f t="shared" si="49"/>
        <v>19536</v>
      </c>
      <c r="N1072" s="1">
        <f t="shared" si="50"/>
        <v>0</v>
      </c>
    </row>
    <row r="1073" spans="1:14" x14ac:dyDescent="0.25">
      <c r="A1073" s="1" t="str">
        <v>BioLegend</v>
      </c>
      <c r="B1073" s="1">
        <v>22651.199999999997</v>
      </c>
      <c r="C1073" s="1" t="str">
        <v xml:space="preserve">EED116885  </v>
      </c>
      <c r="D1073" s="2">
        <v>45838</v>
      </c>
      <c r="E1073" s="2">
        <v>45845</v>
      </c>
      <c r="F1073" s="1">
        <v>372714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22651.199999999997</v>
      </c>
      <c r="M1073" s="1">
        <f t="shared" si="49"/>
        <v>22651.199999999997</v>
      </c>
      <c r="N1073" s="1">
        <f t="shared" si="50"/>
        <v>0</v>
      </c>
    </row>
    <row r="1074" spans="1:14" x14ac:dyDescent="0.25">
      <c r="A1074" s="1" t="str">
        <v>BioLegend</v>
      </c>
      <c r="B1074" s="1">
        <v>16051.2</v>
      </c>
      <c r="C1074" s="1" t="str">
        <v xml:space="preserve">EED116885  </v>
      </c>
      <c r="D1074" s="2">
        <v>45838</v>
      </c>
      <c r="E1074" s="2">
        <v>45845</v>
      </c>
      <c r="F1074" s="1">
        <v>374904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16051.2</v>
      </c>
      <c r="M1074" s="1">
        <f t="shared" si="49"/>
        <v>16051.2</v>
      </c>
      <c r="N1074" s="1">
        <f t="shared" si="50"/>
        <v>0</v>
      </c>
    </row>
    <row r="1075" spans="1:14" x14ac:dyDescent="0.25">
      <c r="A1075" s="1" t="str">
        <v>BioLegend</v>
      </c>
      <c r="B1075" s="1">
        <v>5649.6</v>
      </c>
      <c r="C1075" s="1" t="str">
        <v xml:space="preserve">EED116885  </v>
      </c>
      <c r="D1075" s="2">
        <v>45838</v>
      </c>
      <c r="E1075" s="2">
        <v>45845</v>
      </c>
      <c r="F1075" s="1">
        <v>385202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5649.6</v>
      </c>
      <c r="M1075" s="1">
        <f t="shared" si="49"/>
        <v>5649.6</v>
      </c>
      <c r="N1075" s="1">
        <f t="shared" si="50"/>
        <v>0</v>
      </c>
    </row>
    <row r="1076" spans="1:14" x14ac:dyDescent="0.25">
      <c r="A1076" s="1" t="str">
        <v>BioLegend</v>
      </c>
      <c r="B1076" s="1">
        <v>2904</v>
      </c>
      <c r="C1076" s="1" t="str">
        <v xml:space="preserve">EED116885  </v>
      </c>
      <c r="D1076" s="2">
        <v>45838</v>
      </c>
      <c r="E1076" s="2">
        <v>45845</v>
      </c>
      <c r="F1076" s="1">
        <v>388602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2904</v>
      </c>
      <c r="M1076" s="1">
        <f t="shared" si="49"/>
        <v>2904</v>
      </c>
      <c r="N1076" s="1">
        <f t="shared" si="50"/>
        <v>0</v>
      </c>
    </row>
    <row r="1077" spans="1:14" x14ac:dyDescent="0.25">
      <c r="A1077" s="1" t="str">
        <v>BioLegend</v>
      </c>
      <c r="B1077" s="1">
        <v>28710</v>
      </c>
      <c r="C1077" s="1" t="str">
        <v xml:space="preserve">EED116885  </v>
      </c>
      <c r="D1077" s="2">
        <v>45838</v>
      </c>
      <c r="E1077" s="2">
        <v>45845</v>
      </c>
      <c r="F1077" s="1">
        <v>396434</v>
      </c>
      <c r="G1077" s="1">
        <v>1</v>
      </c>
      <c r="H1077" s="1">
        <v>1</v>
      </c>
      <c r="I1077" s="1">
        <v>0</v>
      </c>
      <c r="J1077" s="1" t="str">
        <v>Delhi</v>
      </c>
      <c r="K1077" s="1">
        <v>0</v>
      </c>
      <c r="L1077" s="1">
        <f t="shared" si="48"/>
        <v>28710</v>
      </c>
      <c r="M1077" s="1">
        <f t="shared" si="49"/>
        <v>28710</v>
      </c>
      <c r="N1077" s="1">
        <f t="shared" si="50"/>
        <v>0</v>
      </c>
    </row>
    <row r="1078" spans="1:14" x14ac:dyDescent="0.25">
      <c r="A1078" s="1" t="str">
        <v>BioLegend</v>
      </c>
      <c r="B1078" s="1">
        <v>4382.3999999999996</v>
      </c>
      <c r="C1078" s="1" t="str">
        <v xml:space="preserve">EED116885  </v>
      </c>
      <c r="D1078" s="2">
        <v>45838</v>
      </c>
      <c r="E1078" s="2">
        <v>45845</v>
      </c>
      <c r="F1078" s="1">
        <v>400247</v>
      </c>
      <c r="G1078" s="1">
        <v>1</v>
      </c>
      <c r="H1078" s="1">
        <v>1</v>
      </c>
      <c r="I1078" s="1">
        <v>0</v>
      </c>
      <c r="J1078" s="1" t="str">
        <v>Punjab</v>
      </c>
      <c r="K1078" s="1">
        <v>0</v>
      </c>
      <c r="L1078" s="1">
        <f t="shared" si="48"/>
        <v>4382.3999999999996</v>
      </c>
      <c r="M1078" s="1">
        <f t="shared" si="49"/>
        <v>4382.3999999999996</v>
      </c>
      <c r="N1078" s="1">
        <f t="shared" si="50"/>
        <v>0</v>
      </c>
    </row>
    <row r="1079" spans="1:14" x14ac:dyDescent="0.25">
      <c r="A1079" s="1" t="str">
        <v>BioLegend</v>
      </c>
      <c r="B1079" s="1">
        <v>6124.7999999999993</v>
      </c>
      <c r="C1079" s="1" t="str">
        <v xml:space="preserve">EED116885  </v>
      </c>
      <c r="D1079" s="2">
        <v>45838</v>
      </c>
      <c r="E1079" s="2">
        <v>45845</v>
      </c>
      <c r="F1079" s="1">
        <v>406001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6124.7999999999993</v>
      </c>
      <c r="M1079" s="1">
        <f t="shared" si="49"/>
        <v>6124.7999999999993</v>
      </c>
      <c r="N1079" s="1">
        <f t="shared" si="50"/>
        <v>0</v>
      </c>
    </row>
    <row r="1080" spans="1:14" x14ac:dyDescent="0.25">
      <c r="A1080" s="1" t="str">
        <v>BioLegend</v>
      </c>
      <c r="B1080" s="1">
        <v>12091.2</v>
      </c>
      <c r="C1080" s="1" t="str">
        <v xml:space="preserve">EED116885  </v>
      </c>
      <c r="D1080" s="2">
        <v>45838</v>
      </c>
      <c r="E1080" s="2">
        <v>45845</v>
      </c>
      <c r="F1080" s="1">
        <v>406514</v>
      </c>
      <c r="G1080" s="1">
        <v>2</v>
      </c>
      <c r="H1080" s="1">
        <v>2</v>
      </c>
      <c r="I1080" s="1">
        <v>0</v>
      </c>
      <c r="J1080" s="1" t="str">
        <v>Telangana</v>
      </c>
      <c r="K1080" s="1">
        <v>0</v>
      </c>
      <c r="L1080" s="1">
        <f t="shared" si="48"/>
        <v>24182.400000000001</v>
      </c>
      <c r="M1080" s="1">
        <f t="shared" si="49"/>
        <v>24182.400000000001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17054.400000000001</v>
      </c>
      <c r="C1081" s="1" t="str">
        <v xml:space="preserve">EED116885  </v>
      </c>
      <c r="D1081" s="2">
        <v>45838</v>
      </c>
      <c r="E1081" s="2">
        <v>45845</v>
      </c>
      <c r="F1081" s="1">
        <v>406608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17054.400000000001</v>
      </c>
      <c r="M1081" s="1">
        <f t="shared" si="49"/>
        <v>17054.400000000001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406708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407108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6547.2000000000007</v>
      </c>
      <c r="C1084" s="1" t="str">
        <v xml:space="preserve">EED116885  </v>
      </c>
      <c r="D1084" s="2">
        <v>45838</v>
      </c>
      <c r="E1084" s="2">
        <v>45845</v>
      </c>
      <c r="F1084" s="1">
        <v>410719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6547.2000000000007</v>
      </c>
      <c r="M1084" s="1">
        <f t="shared" si="49"/>
        <v>6547.2000000000007</v>
      </c>
      <c r="N1084" s="1">
        <f t="shared" si="50"/>
        <v>0</v>
      </c>
    </row>
    <row r="1085" spans="1:14" x14ac:dyDescent="0.25">
      <c r="A1085" s="1" t="str">
        <v>BioLegend</v>
      </c>
      <c r="B1085" s="1">
        <v>3115.2</v>
      </c>
      <c r="C1085" s="1" t="str">
        <v xml:space="preserve">EED116885  </v>
      </c>
      <c r="D1085" s="2">
        <v>45838</v>
      </c>
      <c r="E1085" s="2">
        <v>45845</v>
      </c>
      <c r="F1085" s="1">
        <v>420404</v>
      </c>
      <c r="G1085" s="1">
        <v>1</v>
      </c>
      <c r="H1085" s="1">
        <v>1</v>
      </c>
      <c r="I1085" s="1">
        <v>0</v>
      </c>
      <c r="J1085" s="1" t="str">
        <v>Banglore</v>
      </c>
      <c r="K1085" s="1">
        <v>0</v>
      </c>
      <c r="L1085" s="1">
        <f t="shared" si="48"/>
        <v>3115.2</v>
      </c>
      <c r="M1085" s="1">
        <f t="shared" si="49"/>
        <v>3115.2</v>
      </c>
      <c r="N1085" s="1">
        <f t="shared" si="50"/>
        <v>0</v>
      </c>
    </row>
    <row r="1086" spans="1:14" x14ac:dyDescent="0.25">
      <c r="A1086" s="1" t="str">
        <v>BioLegend</v>
      </c>
      <c r="B1086" s="1">
        <v>8712</v>
      </c>
      <c r="C1086" s="1" t="str">
        <v xml:space="preserve">EED116885  </v>
      </c>
      <c r="D1086" s="2">
        <v>45838</v>
      </c>
      <c r="E1086" s="2">
        <v>45845</v>
      </c>
      <c r="F1086" s="1">
        <v>424401</v>
      </c>
      <c r="G1086" s="1">
        <v>1</v>
      </c>
      <c r="H1086" s="1">
        <v>1</v>
      </c>
      <c r="I1086" s="1">
        <v>0</v>
      </c>
      <c r="J1086" s="1" t="str">
        <v>Delhi</v>
      </c>
      <c r="K1086" s="1">
        <v>0</v>
      </c>
      <c r="L1086" s="1">
        <f t="shared" si="48"/>
        <v>8712</v>
      </c>
      <c r="M1086" s="1">
        <f t="shared" si="49"/>
        <v>8712</v>
      </c>
      <c r="N1086" s="1">
        <f t="shared" si="50"/>
        <v>0</v>
      </c>
    </row>
    <row r="1087" spans="1:14" x14ac:dyDescent="0.25">
      <c r="A1087" s="1" t="str">
        <v>BioLegend</v>
      </c>
      <c r="B1087" s="1">
        <v>16170</v>
      </c>
      <c r="C1087" s="1" t="str">
        <v xml:space="preserve">EED116885  </v>
      </c>
      <c r="D1087" s="2">
        <v>45838</v>
      </c>
      <c r="E1087" s="2">
        <v>45845</v>
      </c>
      <c r="F1087" s="1">
        <v>480043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16170</v>
      </c>
      <c r="M1087" s="1">
        <f t="shared" si="49"/>
        <v>16170</v>
      </c>
      <c r="N1087" s="1">
        <f t="shared" si="50"/>
        <v>0</v>
      </c>
    </row>
    <row r="1088" spans="1:14" x14ac:dyDescent="0.25">
      <c r="A1088" s="1" t="str">
        <v>BioLegend</v>
      </c>
      <c r="B1088" s="1">
        <v>51546</v>
      </c>
      <c r="C1088" s="1" t="str">
        <v xml:space="preserve">EED116885  </v>
      </c>
      <c r="D1088" s="2">
        <v>45838</v>
      </c>
      <c r="E1088" s="2">
        <v>45845</v>
      </c>
      <c r="F1088" s="1">
        <v>480137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51546</v>
      </c>
      <c r="M1088" s="1">
        <f t="shared" si="49"/>
        <v>51546</v>
      </c>
      <c r="N1088" s="1">
        <f t="shared" si="50"/>
        <v>0</v>
      </c>
    </row>
    <row r="1089" spans="1:14" x14ac:dyDescent="0.25">
      <c r="A1089" s="1" t="str">
        <v>BioLegend</v>
      </c>
      <c r="B1089" s="1">
        <v>14916</v>
      </c>
      <c r="C1089" s="1" t="str">
        <v xml:space="preserve">EED116885  </v>
      </c>
      <c r="D1089" s="2">
        <v>45838</v>
      </c>
      <c r="E1089" s="2">
        <v>45845</v>
      </c>
      <c r="F1089" s="1">
        <v>500827</v>
      </c>
      <c r="G1089" s="1">
        <v>1</v>
      </c>
      <c r="H1089" s="1">
        <v>1</v>
      </c>
      <c r="I1089" s="1">
        <v>0</v>
      </c>
      <c r="J1089" s="1" t="str">
        <v>Bhuvneshwar</v>
      </c>
      <c r="K1089" s="1">
        <v>0</v>
      </c>
      <c r="L1089" s="1">
        <f t="shared" si="48"/>
        <v>14916</v>
      </c>
      <c r="M1089" s="1">
        <f t="shared" si="49"/>
        <v>14916</v>
      </c>
      <c r="N1089" s="1">
        <f t="shared" si="50"/>
        <v>0</v>
      </c>
    </row>
    <row r="1090" spans="1:14" x14ac:dyDescent="0.25">
      <c r="A1090" s="1" t="str">
        <v>BioLegend</v>
      </c>
      <c r="B1090" s="1">
        <v>29436</v>
      </c>
      <c r="C1090" s="1" t="str">
        <v xml:space="preserve">EED116885  </v>
      </c>
      <c r="D1090" s="2">
        <v>45838</v>
      </c>
      <c r="E1090" s="2">
        <v>45845</v>
      </c>
      <c r="F1090" s="1">
        <v>502540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29436</v>
      </c>
      <c r="M1090" s="1">
        <f t="shared" si="49"/>
        <v>29436</v>
      </c>
      <c r="N1090" s="1">
        <f t="shared" si="50"/>
        <v>0</v>
      </c>
    </row>
    <row r="1091" spans="1:14" x14ac:dyDescent="0.25">
      <c r="A1091" s="1" t="str">
        <v>BioLegend</v>
      </c>
      <c r="B1091" s="1">
        <v>28314</v>
      </c>
      <c r="C1091" s="1" t="str">
        <v xml:space="preserve">EED116885  </v>
      </c>
      <c r="D1091" s="2">
        <v>45838</v>
      </c>
      <c r="E1091" s="2">
        <v>45845</v>
      </c>
      <c r="F1091" s="1">
        <v>502948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28314</v>
      </c>
      <c r="M1091" s="1">
        <f t="shared" ref="M1091:M1154" si="52">H1091*B1091</f>
        <v>28314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14150.400000000001</v>
      </c>
      <c r="C1092" s="1" t="str">
        <v xml:space="preserve">EED116885  </v>
      </c>
      <c r="D1092" s="2">
        <v>45838</v>
      </c>
      <c r="E1092" s="2">
        <v>45845</v>
      </c>
      <c r="F1092" s="1">
        <v>506313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14150.400000000001</v>
      </c>
      <c r="M1092" s="1">
        <f t="shared" si="52"/>
        <v>14150.400000000001</v>
      </c>
      <c r="N1092" s="1">
        <f t="shared" si="53"/>
        <v>0</v>
      </c>
    </row>
    <row r="1093" spans="1:14" x14ac:dyDescent="0.25">
      <c r="A1093" s="1" t="str">
        <v>BioLegend</v>
      </c>
      <c r="B1093" s="1">
        <v>4963.2</v>
      </c>
      <c r="C1093" s="1" t="str">
        <v xml:space="preserve">EED116885  </v>
      </c>
      <c r="D1093" s="2">
        <v>45838</v>
      </c>
      <c r="E1093" s="2">
        <v>45845</v>
      </c>
      <c r="F1093" s="1">
        <v>575402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4963.2</v>
      </c>
      <c r="M1093" s="1">
        <f t="shared" si="52"/>
        <v>4963.2</v>
      </c>
      <c r="N1093" s="1">
        <f t="shared" si="53"/>
        <v>0</v>
      </c>
    </row>
    <row r="1094" spans="1:14" x14ac:dyDescent="0.25">
      <c r="A1094" s="1" t="str">
        <v>BioLegend</v>
      </c>
      <c r="B1094" s="1">
        <v>7761.6</v>
      </c>
      <c r="C1094" s="1" t="str">
        <v xml:space="preserve">EED116885  </v>
      </c>
      <c r="D1094" s="2">
        <v>45838</v>
      </c>
      <c r="E1094" s="2">
        <v>45845</v>
      </c>
      <c r="F1094" s="1">
        <v>591704</v>
      </c>
      <c r="G1094" s="1">
        <v>3</v>
      </c>
      <c r="H1094" s="1">
        <v>3</v>
      </c>
      <c r="I1094" s="1">
        <v>0</v>
      </c>
      <c r="J1094" s="1" t="str">
        <v>Banglore</v>
      </c>
      <c r="K1094" s="1">
        <v>0</v>
      </c>
      <c r="L1094" s="1">
        <f t="shared" si="51"/>
        <v>23284.800000000003</v>
      </c>
      <c r="M1094" s="1">
        <f t="shared" si="52"/>
        <v>23284.800000000003</v>
      </c>
      <c r="N1094" s="1">
        <f t="shared" si="53"/>
        <v>0</v>
      </c>
    </row>
    <row r="1095" spans="1:14" x14ac:dyDescent="0.25">
      <c r="A1095" s="1" t="str">
        <v>BioLegend</v>
      </c>
      <c r="B1095" s="1">
        <v>19536</v>
      </c>
      <c r="C1095" s="1" t="str">
        <v xml:space="preserve">EED116885  </v>
      </c>
      <c r="D1095" s="2">
        <v>45838</v>
      </c>
      <c r="E1095" s="2">
        <v>45845</v>
      </c>
      <c r="F1095" s="1">
        <v>626812</v>
      </c>
      <c r="G1095" s="1">
        <v>10</v>
      </c>
      <c r="H1095" s="1">
        <v>10</v>
      </c>
      <c r="I1095" s="1">
        <v>0</v>
      </c>
      <c r="J1095" s="1" t="str">
        <v>Banglore</v>
      </c>
      <c r="K1095" s="1">
        <v>0</v>
      </c>
      <c r="L1095" s="1">
        <f t="shared" si="51"/>
        <v>195360</v>
      </c>
      <c r="M1095" s="1">
        <f t="shared" si="52"/>
        <v>195360</v>
      </c>
      <c r="N1095" s="1">
        <f t="shared" si="53"/>
        <v>0</v>
      </c>
    </row>
    <row r="1096" spans="1:14" x14ac:dyDescent="0.25">
      <c r="A1096" s="1" t="str">
        <v>BioLegend</v>
      </c>
      <c r="B1096" s="1">
        <v>17054.400000000001</v>
      </c>
      <c r="C1096" s="1" t="str">
        <v xml:space="preserve">EED116885  </v>
      </c>
      <c r="D1096" s="2">
        <v>45838</v>
      </c>
      <c r="E1096" s="2">
        <v>45845</v>
      </c>
      <c r="F1096" s="1">
        <v>646408</v>
      </c>
      <c r="G1096" s="1">
        <v>1</v>
      </c>
      <c r="H1096" s="1">
        <v>1</v>
      </c>
      <c r="I1096" s="1">
        <v>0</v>
      </c>
      <c r="J1096" s="1" t="str">
        <v>Bhopal</v>
      </c>
      <c r="K1096" s="1">
        <v>0</v>
      </c>
      <c r="L1096" s="1">
        <f t="shared" si="51"/>
        <v>17054.400000000001</v>
      </c>
      <c r="M1096" s="1">
        <f t="shared" si="52"/>
        <v>17054.400000000001</v>
      </c>
      <c r="N1096" s="1">
        <f t="shared" si="53"/>
        <v>0</v>
      </c>
    </row>
    <row r="1097" spans="1:14" x14ac:dyDescent="0.25">
      <c r="A1097" s="1" t="str">
        <v>BioLegend</v>
      </c>
      <c r="B1097" s="1">
        <v>5913.6</v>
      </c>
      <c r="C1097" s="1" t="str">
        <v xml:space="preserve">EED116885  </v>
      </c>
      <c r="D1097" s="2">
        <v>45838</v>
      </c>
      <c r="E1097" s="2">
        <v>45845</v>
      </c>
      <c r="F1097" s="1">
        <v>652503</v>
      </c>
      <c r="G1097" s="1">
        <v>1</v>
      </c>
      <c r="H1097" s="1">
        <v>1</v>
      </c>
      <c r="I1097" s="1">
        <v>0</v>
      </c>
      <c r="J1097" s="1" t="str">
        <v>Banglore</v>
      </c>
      <c r="K1097" s="1">
        <v>0</v>
      </c>
      <c r="L1097" s="1">
        <f t="shared" si="51"/>
        <v>5913.6</v>
      </c>
      <c r="M1097" s="1">
        <f t="shared" si="52"/>
        <v>5913.6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4</v>
      </c>
      <c r="H1098" s="1">
        <v>4</v>
      </c>
      <c r="I1098" s="1">
        <v>0</v>
      </c>
      <c r="J1098" s="1" t="str">
        <v>Banglore</v>
      </c>
      <c r="K1098" s="1">
        <v>0</v>
      </c>
      <c r="L1098" s="1">
        <f t="shared" si="51"/>
        <v>173606.39999999999</v>
      </c>
      <c r="M1098" s="1">
        <f t="shared" si="52"/>
        <v>173606.39999999999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2</v>
      </c>
      <c r="H1099" s="1">
        <v>2</v>
      </c>
      <c r="I1099" s="1">
        <v>0</v>
      </c>
      <c r="J1099" s="1" t="str">
        <v>Banglore</v>
      </c>
      <c r="K1099" s="1">
        <v>0</v>
      </c>
      <c r="L1099" s="1">
        <f t="shared" si="51"/>
        <v>86803.199999999997</v>
      </c>
      <c r="M1099" s="1">
        <f t="shared" si="52"/>
        <v>86803.199999999997</v>
      </c>
      <c r="N1099" s="1">
        <f t="shared" si="53"/>
        <v>0</v>
      </c>
    </row>
    <row r="1100" spans="1:14" x14ac:dyDescent="0.25">
      <c r="A1100" s="1" t="str">
        <v>BioLegend</v>
      </c>
      <c r="B1100" s="1">
        <v>11774.400000000001</v>
      </c>
      <c r="C1100" s="1" t="str">
        <v xml:space="preserve">EED116885  </v>
      </c>
      <c r="D1100" s="2">
        <v>45838</v>
      </c>
      <c r="E1100" s="2">
        <v>45845</v>
      </c>
      <c r="F1100" s="1">
        <v>781802</v>
      </c>
      <c r="G1100" s="1">
        <v>1</v>
      </c>
      <c r="H1100" s="1">
        <v>1</v>
      </c>
      <c r="I1100" s="1">
        <v>0</v>
      </c>
      <c r="J1100" s="1" t="str">
        <v>Noida</v>
      </c>
      <c r="K1100" s="1">
        <v>0</v>
      </c>
      <c r="L1100" s="1">
        <f t="shared" si="51"/>
        <v>11774.400000000001</v>
      </c>
      <c r="M1100" s="1">
        <f t="shared" si="52"/>
        <v>11774.400000000001</v>
      </c>
      <c r="N1100" s="1">
        <f t="shared" si="53"/>
        <v>0</v>
      </c>
    </row>
    <row r="1101" spans="1:14" x14ac:dyDescent="0.25">
      <c r="A1101" s="1" t="str">
        <v>BioLegend</v>
      </c>
      <c r="B1101" s="1">
        <v>8078.4</v>
      </c>
      <c r="C1101" s="1" t="str">
        <v xml:space="preserve">EED116885  </v>
      </c>
      <c r="D1101" s="2">
        <v>45838</v>
      </c>
      <c r="E1101" s="2">
        <v>45845</v>
      </c>
      <c r="F1101" s="1">
        <v>908303</v>
      </c>
      <c r="G1101" s="1">
        <v>1</v>
      </c>
      <c r="H1101" s="1">
        <v>1</v>
      </c>
      <c r="I1101" s="1">
        <v>0</v>
      </c>
      <c r="J1101" s="1" t="str">
        <v>Bhopal</v>
      </c>
      <c r="K1101" s="1">
        <v>0</v>
      </c>
      <c r="L1101" s="1">
        <f t="shared" si="51"/>
        <v>8078.4</v>
      </c>
      <c r="M1101" s="1">
        <f t="shared" si="52"/>
        <v>8078.4</v>
      </c>
      <c r="N1101" s="1">
        <f t="shared" si="53"/>
        <v>0</v>
      </c>
    </row>
    <row r="1102" spans="1:14" x14ac:dyDescent="0.25">
      <c r="A1102" s="1" t="str">
        <v>BioLegend</v>
      </c>
      <c r="B1102" s="1">
        <v>15276.8</v>
      </c>
      <c r="C1102" s="1" t="str">
        <v>RETURN FROM BIO HEALTH</v>
      </c>
      <c r="D1102" s="2" t="str">
        <v>RETURN FROM BIO HEALTH</v>
      </c>
      <c r="E1102" s="2">
        <v>45846</v>
      </c>
      <c r="F1102" s="1">
        <v>344812</v>
      </c>
      <c r="G1102" s="1">
        <v>1</v>
      </c>
      <c r="H1102" s="1">
        <v>0</v>
      </c>
      <c r="I1102" s="1">
        <v>1</v>
      </c>
      <c r="J1102" s="1" t="str">
        <v>STOCK</v>
      </c>
      <c r="K1102" s="1" t="str">
        <v>Priyanka Madam</v>
      </c>
      <c r="L1102" s="1">
        <f t="shared" si="51"/>
        <v>15276.8</v>
      </c>
      <c r="M1102" s="1">
        <f t="shared" si="52"/>
        <v>0</v>
      </c>
      <c r="N1102" s="1">
        <f t="shared" si="53"/>
        <v>15276.8</v>
      </c>
    </row>
    <row r="1103" spans="1:14" x14ac:dyDescent="0.25">
      <c r="A1103" s="1" t="str">
        <v>BioLegend</v>
      </c>
      <c r="B1103" s="1">
        <v>14520</v>
      </c>
      <c r="C1103" s="1" t="str">
        <v>EED116829</v>
      </c>
      <c r="D1103" s="2">
        <v>45835</v>
      </c>
      <c r="E1103" s="2">
        <v>45845</v>
      </c>
      <c r="F1103" s="1">
        <v>100229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14520</v>
      </c>
      <c r="M1103" s="1">
        <f t="shared" si="52"/>
        <v>14520</v>
      </c>
      <c r="N1103" s="1">
        <f t="shared" si="53"/>
        <v>0</v>
      </c>
    </row>
    <row r="1104" spans="1:14" x14ac:dyDescent="0.25">
      <c r="A1104" s="1" t="str">
        <v>BioLegend</v>
      </c>
      <c r="B1104" s="1">
        <v>20394</v>
      </c>
      <c r="C1104" s="1" t="str">
        <v>EED116829</v>
      </c>
      <c r="D1104" s="2">
        <v>45835</v>
      </c>
      <c r="E1104" s="2">
        <v>45845</v>
      </c>
      <c r="F1104" s="1">
        <v>100451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20394</v>
      </c>
      <c r="M1104" s="1">
        <f t="shared" si="52"/>
        <v>20394</v>
      </c>
      <c r="N1104" s="1">
        <f t="shared" si="53"/>
        <v>0</v>
      </c>
    </row>
    <row r="1105" spans="1:14" x14ac:dyDescent="0.25">
      <c r="A1105" s="1" t="str">
        <v>BioLegend</v>
      </c>
      <c r="B1105" s="1">
        <v>4593.6000000000004</v>
      </c>
      <c r="C1105" s="1" t="str">
        <v>EED116829</v>
      </c>
      <c r="D1105" s="2">
        <v>45835</v>
      </c>
      <c r="E1105" s="2">
        <v>45845</v>
      </c>
      <c r="F1105" s="1">
        <v>100733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4593.6000000000004</v>
      </c>
      <c r="M1105" s="1">
        <f t="shared" si="52"/>
        <v>4593.6000000000004</v>
      </c>
      <c r="N1105" s="1">
        <f t="shared" si="53"/>
        <v>0</v>
      </c>
    </row>
    <row r="1106" spans="1:14" x14ac:dyDescent="0.25">
      <c r="A1106" s="1" t="str">
        <v>BioLegend</v>
      </c>
      <c r="B1106" s="1">
        <v>18321.599999999999</v>
      </c>
      <c r="C1106" s="1" t="str">
        <v>EED116829</v>
      </c>
      <c r="D1106" s="2">
        <v>45835</v>
      </c>
      <c r="E1106" s="2">
        <v>45845</v>
      </c>
      <c r="F1106" s="1">
        <v>102054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18321.599999999999</v>
      </c>
      <c r="M1106" s="1">
        <f t="shared" si="52"/>
        <v>18321.599999999999</v>
      </c>
      <c r="N1106" s="1">
        <f t="shared" si="53"/>
        <v>0</v>
      </c>
    </row>
    <row r="1107" spans="1:14" x14ac:dyDescent="0.25">
      <c r="A1107" s="1" t="str">
        <v>BioLegend</v>
      </c>
      <c r="B1107" s="1">
        <v>5544</v>
      </c>
      <c r="C1107" s="1" t="str">
        <v>EED116829</v>
      </c>
      <c r="D1107" s="2">
        <v>45835</v>
      </c>
      <c r="E1107" s="2">
        <v>45845</v>
      </c>
      <c r="F1107" s="1">
        <v>103012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5544</v>
      </c>
      <c r="M1107" s="1">
        <f t="shared" si="52"/>
        <v>5544</v>
      </c>
      <c r="N1107" s="1">
        <f t="shared" si="53"/>
        <v>0</v>
      </c>
    </row>
    <row r="1108" spans="1:14" x14ac:dyDescent="0.25">
      <c r="A1108" s="1" t="str">
        <v>BioLegend</v>
      </c>
      <c r="B1108" s="1">
        <v>15972</v>
      </c>
      <c r="C1108" s="1" t="str">
        <v>EED116829</v>
      </c>
      <c r="D1108" s="2">
        <v>45835</v>
      </c>
      <c r="E1108" s="2">
        <v>45845</v>
      </c>
      <c r="F1108" s="1">
        <v>103138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15972</v>
      </c>
      <c r="M1108" s="1">
        <f t="shared" si="52"/>
        <v>15972</v>
      </c>
      <c r="N1108" s="1">
        <f t="shared" si="53"/>
        <v>0</v>
      </c>
    </row>
    <row r="1109" spans="1:14" x14ac:dyDescent="0.25">
      <c r="A1109" s="1" t="str">
        <v>BioLegend</v>
      </c>
      <c r="B1109" s="1">
        <v>5913.6</v>
      </c>
      <c r="C1109" s="1" t="str">
        <v>EED116829</v>
      </c>
      <c r="D1109" s="2">
        <v>45835</v>
      </c>
      <c r="E1109" s="2">
        <v>45845</v>
      </c>
      <c r="F1109" s="1">
        <v>103259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5913.6</v>
      </c>
      <c r="M1109" s="1">
        <f t="shared" si="52"/>
        <v>5913.6</v>
      </c>
      <c r="N1109" s="1">
        <f t="shared" si="53"/>
        <v>0</v>
      </c>
    </row>
    <row r="1110" spans="1:14" x14ac:dyDescent="0.25">
      <c r="A1110" s="1" t="str">
        <v>BioLegend</v>
      </c>
      <c r="B1110" s="1">
        <v>12091.2</v>
      </c>
      <c r="C1110" s="1" t="str">
        <v>EED116829</v>
      </c>
      <c r="D1110" s="2">
        <v>45835</v>
      </c>
      <c r="E1110" s="2">
        <v>45845</v>
      </c>
      <c r="F1110" s="1">
        <v>103260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12091.2</v>
      </c>
      <c r="M1110" s="1">
        <f t="shared" si="52"/>
        <v>12091.2</v>
      </c>
      <c r="N1110" s="1">
        <f t="shared" si="53"/>
        <v>0</v>
      </c>
    </row>
    <row r="1111" spans="1:14" x14ac:dyDescent="0.25">
      <c r="A1111" s="1" t="str">
        <v>BioLegend</v>
      </c>
      <c r="B1111" s="1">
        <v>11352</v>
      </c>
      <c r="C1111" s="1" t="str">
        <v>EED116829</v>
      </c>
      <c r="D1111" s="2">
        <v>45835</v>
      </c>
      <c r="E1111" s="2">
        <v>45845</v>
      </c>
      <c r="F1111" s="1">
        <v>104418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11352</v>
      </c>
      <c r="M1111" s="1">
        <f t="shared" si="52"/>
        <v>11352</v>
      </c>
      <c r="N1111" s="1">
        <f t="shared" si="53"/>
        <v>0</v>
      </c>
    </row>
    <row r="1112" spans="1:14" x14ac:dyDescent="0.25">
      <c r="A1112" s="1" t="str">
        <v>BioLegend</v>
      </c>
      <c r="B1112" s="1">
        <v>3748.8</v>
      </c>
      <c r="C1112" s="1" t="str">
        <v>EED116829</v>
      </c>
      <c r="D1112" s="2">
        <v>45835</v>
      </c>
      <c r="E1112" s="2">
        <v>45845</v>
      </c>
      <c r="F1112" s="1">
        <v>104705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3748.8</v>
      </c>
      <c r="M1112" s="1">
        <f t="shared" si="52"/>
        <v>3748.8</v>
      </c>
      <c r="N1112" s="1">
        <f t="shared" si="53"/>
        <v>0</v>
      </c>
    </row>
    <row r="1113" spans="1:14" x14ac:dyDescent="0.25">
      <c r="A1113" s="1" t="str">
        <v>BioLegend</v>
      </c>
      <c r="B1113" s="1">
        <v>7180.7999999999993</v>
      </c>
      <c r="C1113" s="1" t="str">
        <v>EED116829</v>
      </c>
      <c r="D1113" s="2">
        <v>45835</v>
      </c>
      <c r="E1113" s="2">
        <v>45845</v>
      </c>
      <c r="F1113" s="1">
        <v>107215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7180.7999999999993</v>
      </c>
      <c r="M1113" s="1">
        <f t="shared" si="52"/>
        <v>7180.7999999999993</v>
      </c>
      <c r="N1113" s="1">
        <f t="shared" si="53"/>
        <v>0</v>
      </c>
    </row>
    <row r="1114" spans="1:14" x14ac:dyDescent="0.25">
      <c r="A1114" s="1" t="str">
        <v>BioLegend</v>
      </c>
      <c r="B1114" s="1">
        <v>18018</v>
      </c>
      <c r="C1114" s="1" t="str">
        <v>EED116829</v>
      </c>
      <c r="D1114" s="2">
        <v>45835</v>
      </c>
      <c r="E1114" s="2">
        <v>45845</v>
      </c>
      <c r="F1114" s="1">
        <v>107641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18018</v>
      </c>
      <c r="M1114" s="1">
        <f t="shared" si="52"/>
        <v>18018</v>
      </c>
      <c r="N1114" s="1">
        <f t="shared" si="53"/>
        <v>0</v>
      </c>
    </row>
    <row r="1115" spans="1:14" x14ac:dyDescent="0.25">
      <c r="A1115" s="1" t="str">
        <v>BioLegend</v>
      </c>
      <c r="B1115" s="1">
        <v>10890</v>
      </c>
      <c r="C1115" s="1" t="str">
        <v>EED116829</v>
      </c>
      <c r="D1115" s="2">
        <v>45835</v>
      </c>
      <c r="E1115" s="2">
        <v>45845</v>
      </c>
      <c r="F1115" s="1">
        <v>115537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10890</v>
      </c>
      <c r="M1115" s="1">
        <f t="shared" si="52"/>
        <v>10890</v>
      </c>
      <c r="N1115" s="1">
        <f t="shared" si="53"/>
        <v>0</v>
      </c>
    </row>
    <row r="1116" spans="1:14" x14ac:dyDescent="0.25">
      <c r="A1116" s="1" t="str">
        <v>BioLegend</v>
      </c>
      <c r="B1116" s="1">
        <v>24684</v>
      </c>
      <c r="C1116" s="1" t="str">
        <v>EED116829</v>
      </c>
      <c r="D1116" s="2">
        <v>45835</v>
      </c>
      <c r="E1116" s="2">
        <v>45845</v>
      </c>
      <c r="F1116" s="1">
        <v>115538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24684</v>
      </c>
      <c r="M1116" s="1">
        <f t="shared" si="52"/>
        <v>24684</v>
      </c>
      <c r="N1116" s="1">
        <f t="shared" si="53"/>
        <v>0</v>
      </c>
    </row>
    <row r="1117" spans="1:14" x14ac:dyDescent="0.25">
      <c r="A1117" s="1" t="str">
        <v>BioLegend</v>
      </c>
      <c r="B1117" s="1">
        <v>16500</v>
      </c>
      <c r="C1117" s="1" t="str">
        <v>EED116829</v>
      </c>
      <c r="D1117" s="2">
        <v>45835</v>
      </c>
      <c r="E1117" s="2">
        <v>45845</v>
      </c>
      <c r="F1117" s="1">
        <v>117429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16500</v>
      </c>
      <c r="M1117" s="1">
        <f t="shared" si="52"/>
        <v>16500</v>
      </c>
      <c r="N1117" s="1">
        <f t="shared" si="53"/>
        <v>0</v>
      </c>
    </row>
    <row r="1118" spans="1:14" x14ac:dyDescent="0.25">
      <c r="A1118" s="1" t="str">
        <v>BioLegend</v>
      </c>
      <c r="B1118" s="1">
        <v>5808</v>
      </c>
      <c r="C1118" s="1" t="str">
        <v>EED116829</v>
      </c>
      <c r="D1118" s="2">
        <v>45835</v>
      </c>
      <c r="E1118" s="2">
        <v>45845</v>
      </c>
      <c r="F1118" s="1">
        <v>135259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5808</v>
      </c>
      <c r="M1118" s="1">
        <f t="shared" si="52"/>
        <v>5808</v>
      </c>
      <c r="N1118" s="1">
        <f t="shared" si="53"/>
        <v>0</v>
      </c>
    </row>
    <row r="1119" spans="1:14" x14ac:dyDescent="0.25">
      <c r="A1119" s="1" t="str">
        <v>BioLegend</v>
      </c>
      <c r="B1119" s="1">
        <v>7761.6</v>
      </c>
      <c r="C1119" s="1" t="str">
        <v>EED116829</v>
      </c>
      <c r="D1119" s="2">
        <v>45835</v>
      </c>
      <c r="E1119" s="2">
        <v>45845</v>
      </c>
      <c r="F1119" s="1">
        <v>145521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7761.6</v>
      </c>
      <c r="M1119" s="1">
        <f t="shared" si="52"/>
        <v>7761.6</v>
      </c>
      <c r="N1119" s="1">
        <f t="shared" si="53"/>
        <v>0</v>
      </c>
    </row>
    <row r="1120" spans="1:14" x14ac:dyDescent="0.25">
      <c r="A1120" s="1" t="str">
        <v>BioLegend</v>
      </c>
      <c r="B1120" s="1">
        <v>25344</v>
      </c>
      <c r="C1120" s="1" t="str">
        <v>EED116829</v>
      </c>
      <c r="D1120" s="2">
        <v>45835</v>
      </c>
      <c r="E1120" s="2">
        <v>45845</v>
      </c>
      <c r="F1120" s="1">
        <v>285205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25344</v>
      </c>
      <c r="M1120" s="1">
        <f t="shared" si="52"/>
        <v>25344</v>
      </c>
      <c r="N1120" s="1">
        <f t="shared" si="53"/>
        <v>0</v>
      </c>
    </row>
    <row r="1121" spans="1:14" x14ac:dyDescent="0.25">
      <c r="A1121" s="1" t="str">
        <v>BioLegend</v>
      </c>
      <c r="B1121" s="1">
        <v>9926.4</v>
      </c>
      <c r="C1121" s="1" t="str">
        <v>EED116829</v>
      </c>
      <c r="D1121" s="2">
        <v>45835</v>
      </c>
      <c r="E1121" s="2">
        <v>45845</v>
      </c>
      <c r="F1121" s="1">
        <v>320011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9926.4</v>
      </c>
      <c r="M1121" s="1">
        <f t="shared" si="52"/>
        <v>9926.4</v>
      </c>
      <c r="N1121" s="1">
        <f t="shared" si="53"/>
        <v>0</v>
      </c>
    </row>
    <row r="1122" spans="1:14" x14ac:dyDescent="0.25">
      <c r="A1122" s="1" t="str">
        <v>BioLegend</v>
      </c>
      <c r="B1122" s="1">
        <v>19536</v>
      </c>
      <c r="C1122" s="1" t="str">
        <v>EED116829</v>
      </c>
      <c r="D1122" s="2">
        <v>45835</v>
      </c>
      <c r="E1122" s="2">
        <v>45845</v>
      </c>
      <c r="F1122" s="1">
        <v>320012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19536</v>
      </c>
      <c r="M1122" s="1">
        <f t="shared" si="52"/>
        <v>19536</v>
      </c>
      <c r="N1122" s="1">
        <f t="shared" si="53"/>
        <v>0</v>
      </c>
    </row>
    <row r="1123" spans="1:14" x14ac:dyDescent="0.25">
      <c r="A1123" s="1" t="str">
        <v>BioLegend</v>
      </c>
      <c r="B1123" s="1">
        <v>6811.2000000000007</v>
      </c>
      <c r="C1123" s="1" t="str">
        <v>EED116829</v>
      </c>
      <c r="D1123" s="2">
        <v>45835</v>
      </c>
      <c r="E1123" s="2">
        <v>45845</v>
      </c>
      <c r="F1123" s="1">
        <v>405719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6811.2000000000007</v>
      </c>
      <c r="M1123" s="1">
        <f t="shared" si="52"/>
        <v>6811.2000000000007</v>
      </c>
      <c r="N1123" s="1">
        <f t="shared" si="53"/>
        <v>0</v>
      </c>
    </row>
    <row r="1124" spans="1:14" x14ac:dyDescent="0.25">
      <c r="A1124" s="1" t="str">
        <v>BioLegend</v>
      </c>
      <c r="B1124" s="1">
        <v>17952</v>
      </c>
      <c r="C1124" s="1" t="str">
        <v>EED116829</v>
      </c>
      <c r="D1124" s="2">
        <v>45835</v>
      </c>
      <c r="E1124" s="2">
        <v>45845</v>
      </c>
      <c r="F1124" s="1">
        <v>405720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17952</v>
      </c>
      <c r="M1124" s="1">
        <f t="shared" si="52"/>
        <v>17952</v>
      </c>
      <c r="N1124" s="1">
        <f t="shared" si="53"/>
        <v>0</v>
      </c>
    </row>
    <row r="1125" spans="1:14" x14ac:dyDescent="0.25">
      <c r="A1125" s="1" t="str">
        <v>BioLegend</v>
      </c>
      <c r="B1125" s="1">
        <v>15628.8</v>
      </c>
      <c r="C1125" s="1" t="str">
        <v>EED116829</v>
      </c>
      <c r="D1125" s="2">
        <v>45835</v>
      </c>
      <c r="E1125" s="2">
        <v>45845</v>
      </c>
      <c r="F1125" s="1">
        <v>406509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15628.8</v>
      </c>
      <c r="M1125" s="1">
        <f t="shared" si="52"/>
        <v>15628.8</v>
      </c>
      <c r="N1125" s="1">
        <f t="shared" si="53"/>
        <v>0</v>
      </c>
    </row>
    <row r="1126" spans="1:14" x14ac:dyDescent="0.25">
      <c r="A1126" s="1" t="str">
        <v>Dharmacon</v>
      </c>
      <c r="B1126" s="1">
        <v>38808</v>
      </c>
      <c r="C1126" s="1" t="str">
        <v>RETURN FROM BIO SOLUTION</v>
      </c>
      <c r="D1126" s="2">
        <v>45845</v>
      </c>
      <c r="E1126" s="2">
        <v>45845</v>
      </c>
      <c r="F1126" s="1" t="str">
        <v>D-001810-10-20</v>
      </c>
      <c r="G1126" s="1">
        <v>1</v>
      </c>
      <c r="H1126" s="1">
        <v>1</v>
      </c>
      <c r="I1126" s="1">
        <v>0</v>
      </c>
      <c r="J1126" s="1" t="str">
        <v>Kalyani</v>
      </c>
      <c r="K1126" s="1">
        <v>0</v>
      </c>
      <c r="L1126" s="1">
        <f t="shared" si="51"/>
        <v>38808</v>
      </c>
      <c r="M1126" s="1">
        <f t="shared" si="52"/>
        <v>38808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BE0150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5174.3999999999996</v>
      </c>
      <c r="C1128" s="1">
        <v>175326</v>
      </c>
      <c r="D1128" s="2">
        <v>45841</v>
      </c>
      <c r="E1128" s="2">
        <v>45846</v>
      </c>
      <c r="F1128" s="1" t="str">
        <v>IP0070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5174.3999999999996</v>
      </c>
      <c r="M1128" s="1">
        <f t="shared" si="52"/>
        <v>5174.3999999999996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BE0004-1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43296</v>
      </c>
      <c r="C1130" s="1">
        <v>175326</v>
      </c>
      <c r="D1130" s="2">
        <v>45841</v>
      </c>
      <c r="E1130" s="2">
        <v>45846</v>
      </c>
      <c r="F1130" s="1" t="str">
        <v>BP0003-1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43296</v>
      </c>
      <c r="M1130" s="1">
        <f t="shared" si="52"/>
        <v>43296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BE0173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BE0058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5174.3999999999996</v>
      </c>
      <c r="C1134" s="1">
        <v>175326</v>
      </c>
      <c r="D1134" s="2">
        <v>45841</v>
      </c>
      <c r="E1134" s="2">
        <v>45846</v>
      </c>
      <c r="F1134" s="1" t="str">
        <v>IPT080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5174.3999999999996</v>
      </c>
      <c r="M1134" s="1">
        <f t="shared" si="52"/>
        <v>5174.3999999999996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BE0075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BE0051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BE0016-2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BE0057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2314083.2000000002</v>
      </c>
      <c r="C1139" s="1">
        <v>175326</v>
      </c>
      <c r="D1139" s="2">
        <v>45841</v>
      </c>
      <c r="E1139" s="2">
        <v>45846</v>
      </c>
      <c r="F1139" s="1" t="str">
        <v>BE0083</v>
      </c>
      <c r="G1139" s="1">
        <v>2</v>
      </c>
      <c r="H1139" s="1">
        <v>2</v>
      </c>
      <c r="I1139" s="1">
        <v>0</v>
      </c>
      <c r="J1139" s="1" t="str">
        <v>Banglore</v>
      </c>
      <c r="K1139" s="1">
        <v>0</v>
      </c>
      <c r="L1139" s="1">
        <f t="shared" si="51"/>
        <v>4628166.4000000004</v>
      </c>
      <c r="M1139" s="1">
        <f t="shared" si="52"/>
        <v>4628166.4000000004</v>
      </c>
      <c r="N1139" s="1">
        <f t="shared" si="53"/>
        <v>0</v>
      </c>
    </row>
    <row r="1140" spans="1:14" x14ac:dyDescent="0.25">
      <c r="A1140" s="1" t="str">
        <v>Mabtech</v>
      </c>
      <c r="B1140" s="1">
        <v>180180</v>
      </c>
      <c r="C1140" s="1">
        <v>44325</v>
      </c>
      <c r="D1140" s="2">
        <v>45841</v>
      </c>
      <c r="E1140" s="2">
        <v>45846</v>
      </c>
      <c r="F1140" s="1" t="str">
        <v>MB-3420-4AST-10</v>
      </c>
      <c r="G1140" s="1">
        <v>1</v>
      </c>
      <c r="H1140" s="1">
        <v>1</v>
      </c>
      <c r="I1140" s="1">
        <v>0</v>
      </c>
      <c r="J1140" s="1" t="str">
        <v>Banglore</v>
      </c>
      <c r="K1140" s="1">
        <v>0</v>
      </c>
      <c r="L1140" s="1">
        <f t="shared" si="51"/>
        <v>180180</v>
      </c>
      <c r="M1140" s="1">
        <f t="shared" si="52"/>
        <v>180180</v>
      </c>
      <c r="N1140" s="1">
        <f t="shared" si="53"/>
        <v>0</v>
      </c>
    </row>
    <row r="1141" spans="1:14" x14ac:dyDescent="0.25">
      <c r="A1141" s="1" t="str">
        <v>Mabtech</v>
      </c>
      <c r="B1141" s="1">
        <v>39732</v>
      </c>
      <c r="C1141" s="1">
        <v>44325</v>
      </c>
      <c r="D1141" s="2">
        <v>45841</v>
      </c>
      <c r="E1141" s="2">
        <v>45846</v>
      </c>
      <c r="F1141" s="1" t="str">
        <v>MB-3321-4AST-2</v>
      </c>
      <c r="G1141" s="1">
        <v>3</v>
      </c>
      <c r="H1141" s="1">
        <v>3</v>
      </c>
      <c r="I1141" s="1">
        <v>0</v>
      </c>
      <c r="J1141" s="1" t="str">
        <v>Banglore</v>
      </c>
      <c r="K1141" s="1">
        <v>0</v>
      </c>
      <c r="L1141" s="1">
        <f t="shared" si="51"/>
        <v>119196</v>
      </c>
      <c r="M1141" s="1">
        <f t="shared" si="52"/>
        <v>119196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C200-3790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F2158-2187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24552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STOCK1N-76921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24552</v>
      </c>
      <c r="M1144" s="1">
        <f t="shared" si="52"/>
        <v>24552</v>
      </c>
      <c r="N1144" s="1">
        <f t="shared" si="53"/>
        <v>0</v>
      </c>
    </row>
    <row r="1145" spans="1:14" x14ac:dyDescent="0.25">
      <c r="A1145" s="1" t="str">
        <v>TargetMol</v>
      </c>
      <c r="B1145" s="1">
        <v>13288</v>
      </c>
      <c r="C1145" s="1" t="str">
        <v>INV250703-059</v>
      </c>
      <c r="D1145" s="2">
        <v>45841</v>
      </c>
      <c r="E1145" s="2">
        <v>45846</v>
      </c>
      <c r="F1145" s="1" t="str">
        <v xml:space="preserve">Z57234540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13288</v>
      </c>
      <c r="M1145" s="1">
        <f t="shared" si="52"/>
        <v>13288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STOCK1N-93222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>
        <v>8916342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15136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STOCK1N-08538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15136</v>
      </c>
      <c r="M1148" s="1">
        <f t="shared" si="52"/>
        <v>15136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STOCK1N-92020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Z1258981389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STOCK1N-74690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2217.6</v>
      </c>
      <c r="C1152" s="1" t="str">
        <v>INV250703-060</v>
      </c>
      <c r="D1152" s="2">
        <v>45841</v>
      </c>
      <c r="E1152" s="2">
        <v>45846</v>
      </c>
      <c r="F1152" s="1" t="str">
        <v xml:space="preserve">T65118 </v>
      </c>
      <c r="G1152" s="1">
        <v>1</v>
      </c>
      <c r="H1152" s="1">
        <v>1</v>
      </c>
      <c r="I1152" s="1">
        <v>0</v>
      </c>
      <c r="J1152" s="1" t="str">
        <v>Delhi</v>
      </c>
      <c r="K1152" s="1">
        <v>0</v>
      </c>
      <c r="L1152" s="1">
        <f t="shared" si="51"/>
        <v>2217.6</v>
      </c>
      <c r="M1152" s="1">
        <f t="shared" si="52"/>
        <v>2217.6</v>
      </c>
      <c r="N1152" s="1">
        <f t="shared" si="53"/>
        <v>0</v>
      </c>
    </row>
    <row r="1153" spans="1:14" x14ac:dyDescent="0.25">
      <c r="A1153" s="1" t="str">
        <v>TargetMol</v>
      </c>
      <c r="B1153" s="1">
        <v>1953.6</v>
      </c>
      <c r="C1153" s="1" t="str">
        <v>INV250703-060</v>
      </c>
      <c r="D1153" s="2">
        <v>45841</v>
      </c>
      <c r="E1153" s="2">
        <v>45846</v>
      </c>
      <c r="F1153" s="1" t="str">
        <v xml:space="preserve">T2665 </v>
      </c>
      <c r="G1153" s="1">
        <v>1</v>
      </c>
      <c r="H1153" s="1">
        <v>1</v>
      </c>
      <c r="I1153" s="1">
        <v>0</v>
      </c>
      <c r="J1153" s="1" t="str">
        <v>Mumbai</v>
      </c>
      <c r="K1153" s="1">
        <v>0</v>
      </c>
      <c r="L1153" s="1">
        <f t="shared" si="51"/>
        <v>1953.6</v>
      </c>
      <c r="M1153" s="1">
        <f t="shared" si="52"/>
        <v>1953.6</v>
      </c>
      <c r="N1153" s="1">
        <f t="shared" si="53"/>
        <v>0</v>
      </c>
    </row>
    <row r="1154" spans="1:14" x14ac:dyDescent="0.25">
      <c r="A1154" s="1" t="str">
        <v>TargetMol</v>
      </c>
      <c r="B1154" s="1">
        <v>26030.400000000001</v>
      </c>
      <c r="C1154" s="1" t="str">
        <v>INV250703-061</v>
      </c>
      <c r="D1154" s="2">
        <v>45841</v>
      </c>
      <c r="E1154" s="2">
        <v>45846</v>
      </c>
      <c r="F1154" s="1" t="str">
        <v xml:space="preserve">T9410 </v>
      </c>
      <c r="G1154" s="1">
        <v>1</v>
      </c>
      <c r="H1154" s="1">
        <v>1</v>
      </c>
      <c r="I1154" s="1">
        <v>0</v>
      </c>
      <c r="J1154" s="1" t="str">
        <v>Hyderabad</v>
      </c>
      <c r="K1154" s="1">
        <v>0</v>
      </c>
      <c r="L1154" s="1">
        <f t="shared" si="51"/>
        <v>26030.400000000001</v>
      </c>
      <c r="M1154" s="1">
        <f t="shared" si="52"/>
        <v>26030.400000000001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INV250703-061</v>
      </c>
      <c r="D1155" s="2">
        <v>45841</v>
      </c>
      <c r="E1155" s="2">
        <v>45846</v>
      </c>
      <c r="F1155" s="1" t="str">
        <v xml:space="preserve">T15388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INV250703-062</v>
      </c>
      <c r="D1156" s="2">
        <v>45841</v>
      </c>
      <c r="E1156" s="2">
        <v>45846</v>
      </c>
      <c r="F1156" s="1" t="str">
        <v xml:space="preserve">T0948L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BioLegend</v>
      </c>
      <c r="B1157" s="1">
        <v>1540</v>
      </c>
      <c r="C1157" s="1" t="str">
        <v>EED116969</v>
      </c>
      <c r="D1157" s="2">
        <v>45841</v>
      </c>
      <c r="E1157" s="2">
        <v>45849</v>
      </c>
      <c r="F1157" s="1">
        <v>100511</v>
      </c>
      <c r="G1157" s="1">
        <v>1</v>
      </c>
      <c r="H1157" s="1">
        <v>1</v>
      </c>
      <c r="I1157" s="1">
        <v>0</v>
      </c>
      <c r="J1157" s="1" t="str">
        <v>Lucknow</v>
      </c>
      <c r="K1157" s="1">
        <v>0</v>
      </c>
      <c r="L1157" s="1">
        <f t="shared" si="54"/>
        <v>1540</v>
      </c>
      <c r="M1157" s="1">
        <f t="shared" si="55"/>
        <v>1540</v>
      </c>
      <c r="N1157" s="1">
        <f t="shared" si="56"/>
        <v>0</v>
      </c>
    </row>
    <row r="1158" spans="1:14" x14ac:dyDescent="0.25">
      <c r="A1158" s="1" t="str">
        <v>BioLegend</v>
      </c>
      <c r="B1158" s="1">
        <v>6468</v>
      </c>
      <c r="C1158" s="1" t="str">
        <v>EED116969</v>
      </c>
      <c r="D1158" s="2">
        <v>45841</v>
      </c>
      <c r="E1158" s="2">
        <v>45849</v>
      </c>
      <c r="F1158" s="1">
        <v>103108</v>
      </c>
      <c r="G1158" s="1">
        <v>1</v>
      </c>
      <c r="H1158" s="1">
        <v>1</v>
      </c>
      <c r="I1158" s="1">
        <v>0</v>
      </c>
      <c r="J1158" s="1" t="str">
        <v>Kerala</v>
      </c>
      <c r="K1158" s="1">
        <v>0</v>
      </c>
      <c r="L1158" s="1">
        <f t="shared" si="54"/>
        <v>6468</v>
      </c>
      <c r="M1158" s="1">
        <f t="shared" si="55"/>
        <v>6468</v>
      </c>
      <c r="N1158" s="1">
        <f t="shared" si="56"/>
        <v>0</v>
      </c>
    </row>
    <row r="1159" spans="1:14" x14ac:dyDescent="0.25">
      <c r="A1159" s="1" t="str">
        <v>BioLegend</v>
      </c>
      <c r="B1159" s="1">
        <v>26734.400000000001</v>
      </c>
      <c r="C1159" s="1" t="str">
        <v>EED116969</v>
      </c>
      <c r="D1159" s="2">
        <v>45841</v>
      </c>
      <c r="E1159" s="2">
        <v>45849</v>
      </c>
      <c r="F1159" s="1">
        <v>106906</v>
      </c>
      <c r="G1159" s="1">
        <v>1</v>
      </c>
      <c r="H1159" s="1">
        <v>1</v>
      </c>
      <c r="I1159" s="1">
        <v>0</v>
      </c>
      <c r="J1159" s="1" t="str">
        <v>Delhi</v>
      </c>
      <c r="K1159" s="1">
        <v>0</v>
      </c>
      <c r="L1159" s="1">
        <f t="shared" si="54"/>
        <v>26734.400000000001</v>
      </c>
      <c r="M1159" s="1">
        <f t="shared" si="55"/>
        <v>26734.400000000001</v>
      </c>
      <c r="N1159" s="1">
        <f t="shared" si="56"/>
        <v>0</v>
      </c>
    </row>
    <row r="1160" spans="1:14" x14ac:dyDescent="0.25">
      <c r="A1160" s="1" t="str">
        <v>BioLegend</v>
      </c>
      <c r="B1160" s="1">
        <v>5790.4</v>
      </c>
      <c r="C1160" s="1" t="str">
        <v>EED116969</v>
      </c>
      <c r="D1160" s="2">
        <v>45841</v>
      </c>
      <c r="E1160" s="2">
        <v>45849</v>
      </c>
      <c r="F1160" s="1">
        <v>107627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5790.4</v>
      </c>
      <c r="M1160" s="1">
        <f t="shared" si="55"/>
        <v>5790.4</v>
      </c>
      <c r="N1160" s="1">
        <f t="shared" si="56"/>
        <v>0</v>
      </c>
    </row>
    <row r="1161" spans="1:14" x14ac:dyDescent="0.25">
      <c r="A1161" s="1" t="str">
        <v>BioLegend</v>
      </c>
      <c r="B1161" s="1">
        <v>24208.800000000003</v>
      </c>
      <c r="C1161" s="1" t="str">
        <v>EED116969</v>
      </c>
      <c r="D1161" s="2">
        <v>45841</v>
      </c>
      <c r="E1161" s="2">
        <v>45849</v>
      </c>
      <c r="F1161" s="1">
        <v>109412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24208.800000000003</v>
      </c>
      <c r="M1161" s="1">
        <f t="shared" si="55"/>
        <v>24208.800000000003</v>
      </c>
      <c r="N1161" s="1">
        <f t="shared" si="56"/>
        <v>0</v>
      </c>
    </row>
    <row r="1162" spans="1:14" x14ac:dyDescent="0.25">
      <c r="A1162" s="1" t="str">
        <v>BioLegend</v>
      </c>
      <c r="B1162" s="1">
        <v>18876</v>
      </c>
      <c r="C1162" s="1" t="str">
        <v>EED116969</v>
      </c>
      <c r="D1162" s="2">
        <v>45841</v>
      </c>
      <c r="E1162" s="2">
        <v>45849</v>
      </c>
      <c r="F1162" s="1">
        <v>121439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18876</v>
      </c>
      <c r="M1162" s="1">
        <f t="shared" si="55"/>
        <v>18876</v>
      </c>
      <c r="N1162" s="1">
        <f t="shared" si="56"/>
        <v>0</v>
      </c>
    </row>
    <row r="1163" spans="1:14" x14ac:dyDescent="0.25">
      <c r="A1163" s="1" t="str">
        <v>BioLegend</v>
      </c>
      <c r="B1163" s="1">
        <v>3080</v>
      </c>
      <c r="C1163" s="1" t="str">
        <v>EED116969</v>
      </c>
      <c r="D1163" s="2">
        <v>45841</v>
      </c>
      <c r="E1163" s="2">
        <v>45849</v>
      </c>
      <c r="F1163" s="1">
        <v>123115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3080</v>
      </c>
      <c r="M1163" s="1">
        <f t="shared" si="55"/>
        <v>3080</v>
      </c>
      <c r="N1163" s="1">
        <f t="shared" si="56"/>
        <v>0</v>
      </c>
    </row>
    <row r="1164" spans="1:14" x14ac:dyDescent="0.25">
      <c r="A1164" s="1" t="str">
        <v>BioLegend</v>
      </c>
      <c r="B1164" s="1">
        <v>7946.4</v>
      </c>
      <c r="C1164" s="1" t="str">
        <v>EED116969</v>
      </c>
      <c r="D1164" s="2">
        <v>45841</v>
      </c>
      <c r="E1164" s="2">
        <v>45849</v>
      </c>
      <c r="F1164" s="1">
        <v>141705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7946.4</v>
      </c>
      <c r="M1164" s="1">
        <f t="shared" si="55"/>
        <v>7946.4</v>
      </c>
      <c r="N1164" s="1">
        <f t="shared" si="56"/>
        <v>0</v>
      </c>
    </row>
    <row r="1165" spans="1:14" x14ac:dyDescent="0.25">
      <c r="A1165" s="1" t="str">
        <v>BioLegend</v>
      </c>
      <c r="B1165" s="1">
        <v>23100</v>
      </c>
      <c r="C1165" s="1" t="str">
        <v>EED116969</v>
      </c>
      <c r="D1165" s="2">
        <v>45841</v>
      </c>
      <c r="E1165" s="2">
        <v>45849</v>
      </c>
      <c r="F1165" s="1">
        <v>146528</v>
      </c>
      <c r="G1165" s="1">
        <v>1</v>
      </c>
      <c r="H1165" s="1">
        <v>1</v>
      </c>
      <c r="I1165" s="1">
        <v>0</v>
      </c>
      <c r="J1165" s="1" t="str">
        <v>Delhi</v>
      </c>
      <c r="K1165" s="1">
        <v>0</v>
      </c>
      <c r="L1165" s="1">
        <f t="shared" si="54"/>
        <v>23100</v>
      </c>
      <c r="M1165" s="1">
        <f t="shared" si="55"/>
        <v>23100</v>
      </c>
      <c r="N1165" s="1">
        <f t="shared" si="56"/>
        <v>0</v>
      </c>
    </row>
    <row r="1166" spans="1:14" x14ac:dyDescent="0.25">
      <c r="A1166" s="1" t="str">
        <v>BioLegend</v>
      </c>
      <c r="B1166" s="1">
        <v>23531.199999999997</v>
      </c>
      <c r="C1166" s="1" t="str">
        <v>EED116969</v>
      </c>
      <c r="D1166" s="2">
        <v>45841</v>
      </c>
      <c r="E1166" s="2">
        <v>45849</v>
      </c>
      <c r="F1166" s="1">
        <v>149050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23531.199999999997</v>
      </c>
      <c r="M1166" s="1">
        <f t="shared" si="55"/>
        <v>23531.199999999997</v>
      </c>
      <c r="N1166" s="1">
        <f t="shared" si="56"/>
        <v>0</v>
      </c>
    </row>
    <row r="1167" spans="1:14" x14ac:dyDescent="0.25">
      <c r="A1167" s="1" t="str">
        <v>BioLegend</v>
      </c>
      <c r="B1167" s="1">
        <v>26734.400000000001</v>
      </c>
      <c r="C1167" s="1" t="str">
        <v>EED116969</v>
      </c>
      <c r="D1167" s="2">
        <v>45841</v>
      </c>
      <c r="E1167" s="2">
        <v>45849</v>
      </c>
      <c r="F1167" s="1">
        <v>150636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26734.400000000001</v>
      </c>
      <c r="M1167" s="1">
        <f t="shared" si="55"/>
        <v>26734.400000000001</v>
      </c>
      <c r="N1167" s="1">
        <f t="shared" si="56"/>
        <v>0</v>
      </c>
    </row>
    <row r="1168" spans="1:14" x14ac:dyDescent="0.25">
      <c r="A1168" s="1" t="str">
        <v>BioLegend</v>
      </c>
      <c r="B1168" s="1">
        <v>1047.2</v>
      </c>
      <c r="C1168" s="1" t="str">
        <v>EED116969</v>
      </c>
      <c r="D1168" s="2">
        <v>45841</v>
      </c>
      <c r="E1168" s="2">
        <v>45849</v>
      </c>
      <c r="F1168" s="1">
        <v>300505</v>
      </c>
      <c r="G1168" s="1">
        <v>2</v>
      </c>
      <c r="H1168" s="1">
        <v>2</v>
      </c>
      <c r="I1168" s="1">
        <v>0</v>
      </c>
      <c r="J1168" s="1" t="str">
        <v>Kolkata</v>
      </c>
      <c r="K1168" s="1">
        <v>0</v>
      </c>
      <c r="L1168" s="1">
        <f t="shared" si="54"/>
        <v>2094.4</v>
      </c>
      <c r="M1168" s="1">
        <f t="shared" si="55"/>
        <v>2094.4</v>
      </c>
      <c r="N1168" s="1">
        <f t="shared" si="56"/>
        <v>0</v>
      </c>
    </row>
    <row r="1169" spans="1:14" x14ac:dyDescent="0.25">
      <c r="A1169" s="1" t="str">
        <v>BioLegend</v>
      </c>
      <c r="B1169" s="1">
        <v>4435.2</v>
      </c>
      <c r="C1169" s="1" t="str">
        <v>EED116969</v>
      </c>
      <c r="D1169" s="2">
        <v>45841</v>
      </c>
      <c r="E1169" s="2">
        <v>45849</v>
      </c>
      <c r="F1169" s="1">
        <v>301008</v>
      </c>
      <c r="G1169" s="1">
        <v>1</v>
      </c>
      <c r="H1169" s="1">
        <v>1</v>
      </c>
      <c r="I1169" s="1">
        <v>0</v>
      </c>
      <c r="J1169" s="1" t="str">
        <v>Kerala</v>
      </c>
      <c r="K1169" s="1">
        <v>0</v>
      </c>
      <c r="L1169" s="1">
        <f t="shared" si="54"/>
        <v>4435.2</v>
      </c>
      <c r="M1169" s="1">
        <f t="shared" si="55"/>
        <v>4435.2</v>
      </c>
      <c r="N1169" s="1">
        <f t="shared" si="56"/>
        <v>0</v>
      </c>
    </row>
    <row r="1170" spans="1:14" x14ac:dyDescent="0.25">
      <c r="A1170" s="1" t="str">
        <v>BioLegend</v>
      </c>
      <c r="B1170" s="1">
        <v>8685.6</v>
      </c>
      <c r="C1170" s="1" t="str">
        <v>EED116969</v>
      </c>
      <c r="D1170" s="2">
        <v>45841</v>
      </c>
      <c r="E1170" s="2">
        <v>45849</v>
      </c>
      <c r="F1170" s="1">
        <v>301641</v>
      </c>
      <c r="G1170" s="1">
        <v>1</v>
      </c>
      <c r="H1170" s="1">
        <v>1</v>
      </c>
      <c r="I1170" s="1">
        <v>0</v>
      </c>
      <c r="J1170" s="1" t="str">
        <v>Banglore</v>
      </c>
      <c r="K1170" s="1">
        <v>0</v>
      </c>
      <c r="L1170" s="1">
        <f t="shared" si="54"/>
        <v>8685.6</v>
      </c>
      <c r="M1170" s="1">
        <f t="shared" si="55"/>
        <v>8685.6</v>
      </c>
      <c r="N1170" s="1">
        <f t="shared" si="56"/>
        <v>0</v>
      </c>
    </row>
    <row r="1171" spans="1:14" x14ac:dyDescent="0.25">
      <c r="A1171" s="1" t="str">
        <v>BioLegend</v>
      </c>
      <c r="B1171" s="1">
        <v>25080</v>
      </c>
      <c r="C1171" s="1" t="str">
        <v>EED116969</v>
      </c>
      <c r="D1171" s="2">
        <v>45841</v>
      </c>
      <c r="E1171" s="2">
        <v>45849</v>
      </c>
      <c r="F1171" s="1">
        <v>302340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25080</v>
      </c>
      <c r="M1171" s="1">
        <f t="shared" si="55"/>
        <v>25080</v>
      </c>
      <c r="N1171" s="1">
        <f t="shared" si="56"/>
        <v>0</v>
      </c>
    </row>
    <row r="1172" spans="1:14" x14ac:dyDescent="0.25">
      <c r="A1172" s="1" t="str">
        <v>BioLegend</v>
      </c>
      <c r="B1172" s="1">
        <v>9178.4</v>
      </c>
      <c r="C1172" s="1" t="str">
        <v>EED116969</v>
      </c>
      <c r="D1172" s="2">
        <v>45841</v>
      </c>
      <c r="E1172" s="2">
        <v>45849</v>
      </c>
      <c r="F1172" s="1">
        <v>303007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9178.4</v>
      </c>
      <c r="M1172" s="1">
        <f t="shared" si="55"/>
        <v>9178.4</v>
      </c>
      <c r="N1172" s="1">
        <f t="shared" si="56"/>
        <v>0</v>
      </c>
    </row>
    <row r="1173" spans="1:14" x14ac:dyDescent="0.25">
      <c r="A1173" s="1" t="str">
        <v>BioLegend</v>
      </c>
      <c r="B1173" s="1">
        <v>28710</v>
      </c>
      <c r="C1173" s="1" t="str">
        <v>EED116969</v>
      </c>
      <c r="D1173" s="2">
        <v>45841</v>
      </c>
      <c r="E1173" s="2">
        <v>45849</v>
      </c>
      <c r="F1173" s="1">
        <v>304134</v>
      </c>
      <c r="G1173" s="1">
        <v>1</v>
      </c>
      <c r="H1173" s="1">
        <v>1</v>
      </c>
      <c r="I1173" s="1">
        <v>0</v>
      </c>
      <c r="J1173" s="1" t="str">
        <v>Mumbai</v>
      </c>
      <c r="K1173" s="1">
        <v>0</v>
      </c>
      <c r="L1173" s="1">
        <f t="shared" si="54"/>
        <v>28710</v>
      </c>
      <c r="M1173" s="1">
        <f t="shared" si="55"/>
        <v>28710</v>
      </c>
      <c r="N1173" s="1">
        <f t="shared" si="56"/>
        <v>0</v>
      </c>
    </row>
    <row r="1174" spans="1:14" x14ac:dyDescent="0.25">
      <c r="A1174" s="1" t="str">
        <v>BioLegend</v>
      </c>
      <c r="B1174" s="1">
        <v>6529.6</v>
      </c>
      <c r="C1174" s="1" t="str">
        <v>EED116969</v>
      </c>
      <c r="D1174" s="2">
        <v>45841</v>
      </c>
      <c r="E1174" s="2">
        <v>45849</v>
      </c>
      <c r="F1174" s="1">
        <v>304603</v>
      </c>
      <c r="G1174" s="1">
        <v>1</v>
      </c>
      <c r="H1174" s="1">
        <v>1</v>
      </c>
      <c r="I1174" s="1">
        <v>0</v>
      </c>
      <c r="J1174" s="1" t="str">
        <v>Chandigarh</v>
      </c>
      <c r="K1174" s="1">
        <v>0</v>
      </c>
      <c r="L1174" s="1">
        <f t="shared" si="54"/>
        <v>6529.6</v>
      </c>
      <c r="M1174" s="1">
        <f t="shared" si="55"/>
        <v>6529.6</v>
      </c>
      <c r="N1174" s="1">
        <f t="shared" si="56"/>
        <v>0</v>
      </c>
    </row>
    <row r="1175" spans="1:14" x14ac:dyDescent="0.25">
      <c r="A1175" s="1" t="str">
        <v>BioLegend</v>
      </c>
      <c r="B1175" s="1">
        <v>7515.2000000000007</v>
      </c>
      <c r="C1175" s="1" t="str">
        <v>EED116969</v>
      </c>
      <c r="D1175" s="2">
        <v>45841</v>
      </c>
      <c r="E1175" s="2">
        <v>45849</v>
      </c>
      <c r="F1175" s="1">
        <v>321105</v>
      </c>
      <c r="G1175" s="1">
        <v>1</v>
      </c>
      <c r="H1175" s="1">
        <v>1</v>
      </c>
      <c r="I1175" s="1">
        <v>0</v>
      </c>
      <c r="J1175" s="1" t="str">
        <v>Lucknow</v>
      </c>
      <c r="K1175" s="1">
        <v>0</v>
      </c>
      <c r="L1175" s="1">
        <f t="shared" si="54"/>
        <v>7515.2000000000007</v>
      </c>
      <c r="M1175" s="1">
        <f t="shared" si="55"/>
        <v>7515.2000000000007</v>
      </c>
      <c r="N1175" s="1">
        <f t="shared" si="56"/>
        <v>0</v>
      </c>
    </row>
    <row r="1176" spans="1:14" x14ac:dyDescent="0.25">
      <c r="A1176" s="1" t="str">
        <v>BioLegend</v>
      </c>
      <c r="B1176" s="1">
        <v>6036.7999999999993</v>
      </c>
      <c r="C1176" s="1" t="str">
        <v>EED116969</v>
      </c>
      <c r="D1176" s="2">
        <v>45841</v>
      </c>
      <c r="E1176" s="2">
        <v>45849</v>
      </c>
      <c r="F1176" s="1">
        <v>328605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6036.7999999999993</v>
      </c>
      <c r="M1176" s="1">
        <f t="shared" si="55"/>
        <v>6036.7999999999993</v>
      </c>
      <c r="N1176" s="1">
        <f t="shared" si="56"/>
        <v>0</v>
      </c>
    </row>
    <row r="1177" spans="1:14" x14ac:dyDescent="0.25">
      <c r="A1177" s="1" t="str">
        <v>BioLegend</v>
      </c>
      <c r="B1177" s="1">
        <v>4004</v>
      </c>
      <c r="C1177" s="1" t="str">
        <v>EED116969</v>
      </c>
      <c r="D1177" s="2">
        <v>45841</v>
      </c>
      <c r="E1177" s="2">
        <v>45849</v>
      </c>
      <c r="F1177" s="1">
        <v>333801</v>
      </c>
      <c r="G1177" s="1">
        <v>1</v>
      </c>
      <c r="H1177" s="1">
        <v>1</v>
      </c>
      <c r="I1177" s="1">
        <v>0</v>
      </c>
      <c r="J1177" s="1" t="str">
        <v>Banglore</v>
      </c>
      <c r="K1177" s="1">
        <v>0</v>
      </c>
      <c r="L1177" s="1">
        <f t="shared" si="54"/>
        <v>4004</v>
      </c>
      <c r="M1177" s="1">
        <f t="shared" si="55"/>
        <v>4004</v>
      </c>
      <c r="N1177" s="1">
        <f t="shared" si="56"/>
        <v>0</v>
      </c>
    </row>
    <row r="1178" spans="1:14" x14ac:dyDescent="0.25">
      <c r="A1178" s="1" t="str">
        <v>BioLegend</v>
      </c>
      <c r="B1178" s="1">
        <v>7453.6</v>
      </c>
      <c r="C1178" s="1" t="str">
        <v>EED116969</v>
      </c>
      <c r="D1178" s="2">
        <v>45841</v>
      </c>
      <c r="E1178" s="2">
        <v>45849</v>
      </c>
      <c r="F1178" s="1">
        <v>344703</v>
      </c>
      <c r="G1178" s="1">
        <v>1</v>
      </c>
      <c r="H1178" s="1">
        <v>1</v>
      </c>
      <c r="I1178" s="1">
        <v>0</v>
      </c>
      <c r="J1178" s="1" t="str">
        <v>Kolkata</v>
      </c>
      <c r="K1178" s="1">
        <v>0</v>
      </c>
      <c r="L1178" s="1">
        <f t="shared" si="54"/>
        <v>7453.6</v>
      </c>
      <c r="M1178" s="1">
        <f t="shared" si="55"/>
        <v>7453.6</v>
      </c>
      <c r="N1178" s="1">
        <f t="shared" si="56"/>
        <v>0</v>
      </c>
    </row>
    <row r="1179" spans="1:14" x14ac:dyDescent="0.25">
      <c r="A1179" s="1" t="str">
        <v>BioLegend</v>
      </c>
      <c r="B1179" s="1">
        <v>15215.2</v>
      </c>
      <c r="C1179" s="1" t="str">
        <v>EED116969</v>
      </c>
      <c r="D1179" s="2">
        <v>45841</v>
      </c>
      <c r="E1179" s="2">
        <v>45849</v>
      </c>
      <c r="F1179" s="1">
        <v>349504</v>
      </c>
      <c r="G1179" s="1">
        <v>1</v>
      </c>
      <c r="H1179" s="1">
        <v>1</v>
      </c>
      <c r="I1179" s="1">
        <v>0</v>
      </c>
      <c r="J1179" s="1" t="str">
        <v>Mumbai</v>
      </c>
      <c r="K1179" s="1">
        <v>0</v>
      </c>
      <c r="L1179" s="1">
        <f t="shared" si="54"/>
        <v>15215.2</v>
      </c>
      <c r="M1179" s="1">
        <f t="shared" si="55"/>
        <v>15215.2</v>
      </c>
      <c r="N1179" s="1">
        <f t="shared" si="56"/>
        <v>0</v>
      </c>
    </row>
    <row r="1180" spans="1:14" x14ac:dyDescent="0.25">
      <c r="A1180" s="1" t="str">
        <v>BioLegend</v>
      </c>
      <c r="B1180" s="1">
        <v>10780</v>
      </c>
      <c r="C1180" s="1" t="str">
        <v>EED116969</v>
      </c>
      <c r="D1180" s="2">
        <v>45841</v>
      </c>
      <c r="E1180" s="2">
        <v>45849</v>
      </c>
      <c r="F1180" s="1">
        <v>422603</v>
      </c>
      <c r="G1180" s="1">
        <v>1</v>
      </c>
      <c r="H1180" s="1">
        <v>1</v>
      </c>
      <c r="I1180" s="1">
        <v>0</v>
      </c>
      <c r="J1180" s="1" t="str">
        <v>Kerala</v>
      </c>
      <c r="K1180" s="1">
        <v>0</v>
      </c>
      <c r="L1180" s="1">
        <f t="shared" si="54"/>
        <v>10780</v>
      </c>
      <c r="M1180" s="1">
        <f t="shared" si="55"/>
        <v>10780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5482.4000000000005</v>
      </c>
      <c r="C1181" s="1" t="str">
        <v>EED116969</v>
      </c>
      <c r="D1181" s="2">
        <v>45841</v>
      </c>
      <c r="E1181" s="2">
        <v>45849</v>
      </c>
      <c r="F1181" s="1">
        <v>423103</v>
      </c>
      <c r="G1181" s="1">
        <v>3</v>
      </c>
      <c r="H1181" s="1">
        <v>3</v>
      </c>
      <c r="I1181" s="1">
        <v>0</v>
      </c>
      <c r="J1181" s="1" t="str">
        <v>Kerala</v>
      </c>
      <c r="K1181" s="1">
        <v>0</v>
      </c>
      <c r="L1181" s="1">
        <f t="shared" si="54"/>
        <v>16447.2</v>
      </c>
      <c r="M1181" s="1">
        <f t="shared" si="55"/>
        <v>16447.2</v>
      </c>
      <c r="N1181" s="1">
        <f t="shared" si="56"/>
        <v>0</v>
      </c>
    </row>
    <row r="1182" spans="1:14" x14ac:dyDescent="0.25">
      <c r="A1182" s="1" t="str">
        <v>BioLegend</v>
      </c>
      <c r="B1182" s="1">
        <v>2772</v>
      </c>
      <c r="C1182" s="1" t="str">
        <v>EED116969</v>
      </c>
      <c r="D1182" s="2">
        <v>45841</v>
      </c>
      <c r="E1182" s="2">
        <v>45849</v>
      </c>
      <c r="F1182" s="1">
        <v>423201</v>
      </c>
      <c r="G1182" s="1">
        <v>1</v>
      </c>
      <c r="H1182" s="1">
        <v>1</v>
      </c>
      <c r="I1182" s="1">
        <v>0</v>
      </c>
      <c r="J1182" s="1" t="str">
        <v>Delhi</v>
      </c>
      <c r="K1182" s="1">
        <v>0</v>
      </c>
      <c r="L1182" s="1">
        <f t="shared" si="54"/>
        <v>2772</v>
      </c>
      <c r="M1182" s="1">
        <f t="shared" si="55"/>
        <v>2772</v>
      </c>
      <c r="N1182" s="1">
        <f t="shared" si="56"/>
        <v>0</v>
      </c>
    </row>
    <row r="1183" spans="1:14" x14ac:dyDescent="0.25">
      <c r="A1183" s="1" t="str">
        <v>BioLegend</v>
      </c>
      <c r="B1183" s="1">
        <v>5482.4</v>
      </c>
      <c r="C1183" s="1" t="str">
        <v>EED116969</v>
      </c>
      <c r="D1183" s="2">
        <v>45841</v>
      </c>
      <c r="E1183" s="2">
        <v>45849</v>
      </c>
      <c r="F1183" s="1">
        <v>423301</v>
      </c>
      <c r="G1183" s="1">
        <v>1</v>
      </c>
      <c r="H1183" s="1">
        <v>1</v>
      </c>
      <c r="I1183" s="1">
        <v>0</v>
      </c>
      <c r="J1183" s="1" t="str">
        <v>Faridabad</v>
      </c>
      <c r="K1183" s="1">
        <v>0</v>
      </c>
      <c r="L1183" s="1">
        <f t="shared" si="54"/>
        <v>5482.4</v>
      </c>
      <c r="M1183" s="1">
        <f t="shared" si="55"/>
        <v>5482.4</v>
      </c>
      <c r="N1183" s="1">
        <f t="shared" si="56"/>
        <v>0</v>
      </c>
    </row>
    <row r="1184" spans="1:14" x14ac:dyDescent="0.25">
      <c r="A1184" s="1" t="str">
        <v>BioLegend</v>
      </c>
      <c r="B1184" s="1">
        <v>10164</v>
      </c>
      <c r="C1184" s="1" t="str">
        <v>EED116969</v>
      </c>
      <c r="D1184" s="2">
        <v>45841</v>
      </c>
      <c r="E1184" s="2">
        <v>45849</v>
      </c>
      <c r="F1184" s="1">
        <v>424401</v>
      </c>
      <c r="G1184" s="1">
        <v>1</v>
      </c>
      <c r="H1184" s="1">
        <v>1</v>
      </c>
      <c r="I1184" s="1">
        <v>0</v>
      </c>
      <c r="J1184" s="1" t="str">
        <v>Noida</v>
      </c>
      <c r="K1184" s="1">
        <v>0</v>
      </c>
      <c r="L1184" s="1">
        <f t="shared" si="54"/>
        <v>10164</v>
      </c>
      <c r="M1184" s="1">
        <f t="shared" si="55"/>
        <v>10164</v>
      </c>
      <c r="N1184" s="1">
        <f t="shared" si="56"/>
        <v>0</v>
      </c>
    </row>
    <row r="1185" spans="1:14" x14ac:dyDescent="0.25">
      <c r="A1185" s="1" t="str">
        <v>BioLegend</v>
      </c>
      <c r="B1185" s="1">
        <v>8685.6</v>
      </c>
      <c r="C1185" s="1" t="str">
        <v>EED116969</v>
      </c>
      <c r="D1185" s="2">
        <v>45841</v>
      </c>
      <c r="E1185" s="2">
        <v>45849</v>
      </c>
      <c r="F1185" s="1">
        <v>426102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17371.2</v>
      </c>
      <c r="M1185" s="1">
        <f t="shared" si="55"/>
        <v>17371.2</v>
      </c>
      <c r="N1185" s="1">
        <f t="shared" si="56"/>
        <v>0</v>
      </c>
    </row>
    <row r="1186" spans="1:14" x14ac:dyDescent="0.25">
      <c r="A1186" s="1" t="str">
        <v>BioLegend</v>
      </c>
      <c r="B1186" s="1">
        <v>7700</v>
      </c>
      <c r="C1186" s="1" t="str">
        <v>EED116969</v>
      </c>
      <c r="D1186" s="2">
        <v>45841</v>
      </c>
      <c r="E1186" s="2">
        <v>45849</v>
      </c>
      <c r="F1186" s="1">
        <v>426105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15400</v>
      </c>
      <c r="M1186" s="1">
        <f t="shared" si="55"/>
        <v>15400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430804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430904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431104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431414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432504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39204</v>
      </c>
      <c r="C1192" s="1" t="str">
        <v>EED116969</v>
      </c>
      <c r="D1192" s="2">
        <v>45841</v>
      </c>
      <c r="E1192" s="2">
        <v>45849</v>
      </c>
      <c r="F1192" s="1">
        <v>480012</v>
      </c>
      <c r="G1192" s="1">
        <v>1</v>
      </c>
      <c r="H1192" s="1">
        <v>1</v>
      </c>
      <c r="I1192" s="1">
        <v>0</v>
      </c>
      <c r="J1192" s="1" t="str">
        <v>Kerala</v>
      </c>
      <c r="K1192" s="1">
        <v>0</v>
      </c>
      <c r="L1192" s="1">
        <f t="shared" si="54"/>
        <v>39204</v>
      </c>
      <c r="M1192" s="1">
        <f t="shared" si="55"/>
        <v>39204</v>
      </c>
      <c r="N1192" s="1">
        <f t="shared" si="56"/>
        <v>0</v>
      </c>
    </row>
    <row r="1193" spans="1:14" x14ac:dyDescent="0.25">
      <c r="A1193" s="1" t="str">
        <v>BioLegend</v>
      </c>
      <c r="B1193" s="1">
        <v>6406.4</v>
      </c>
      <c r="C1193" s="1" t="str">
        <v>EED116969</v>
      </c>
      <c r="D1193" s="2">
        <v>45841</v>
      </c>
      <c r="E1193" s="2">
        <v>45849</v>
      </c>
      <c r="F1193" s="1">
        <v>501106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6406.4</v>
      </c>
      <c r="M1193" s="1">
        <f t="shared" si="55"/>
        <v>6406.4</v>
      </c>
      <c r="N1193" s="1">
        <f t="shared" si="56"/>
        <v>0</v>
      </c>
    </row>
    <row r="1194" spans="1:14" x14ac:dyDescent="0.25">
      <c r="A1194" s="1" t="str">
        <v>BioLegend</v>
      </c>
      <c r="B1194" s="1">
        <v>7638.4</v>
      </c>
      <c r="C1194" s="1" t="str">
        <v>EED116969</v>
      </c>
      <c r="D1194" s="2">
        <v>45841</v>
      </c>
      <c r="E1194" s="2">
        <v>45849</v>
      </c>
      <c r="F1194" s="1">
        <v>502521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7638.4</v>
      </c>
      <c r="M1194" s="1">
        <f t="shared" si="55"/>
        <v>7638.4</v>
      </c>
      <c r="N1194" s="1">
        <f t="shared" si="56"/>
        <v>0</v>
      </c>
    </row>
    <row r="1195" spans="1:14" x14ac:dyDescent="0.25">
      <c r="A1195" s="1" t="str">
        <v>BioLegend</v>
      </c>
      <c r="B1195" s="1">
        <v>13068</v>
      </c>
      <c r="C1195" s="1" t="str">
        <v>EED116969</v>
      </c>
      <c r="D1195" s="2">
        <v>45841</v>
      </c>
      <c r="E1195" s="2">
        <v>45849</v>
      </c>
      <c r="F1195" s="1">
        <v>505829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13068</v>
      </c>
      <c r="M1195" s="1">
        <f t="shared" si="55"/>
        <v>13068</v>
      </c>
      <c r="N1195" s="1">
        <f t="shared" si="56"/>
        <v>0</v>
      </c>
    </row>
    <row r="1196" spans="1:14" x14ac:dyDescent="0.25">
      <c r="A1196" s="1" t="str">
        <v>BioLegend</v>
      </c>
      <c r="B1196" s="1">
        <v>6283.2000000000007</v>
      </c>
      <c r="C1196" s="1" t="str">
        <v>EED116969</v>
      </c>
      <c r="D1196" s="2">
        <v>45841</v>
      </c>
      <c r="E1196" s="2">
        <v>45849</v>
      </c>
      <c r="F1196" s="1">
        <v>506307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6283.2000000000007</v>
      </c>
      <c r="M1196" s="1">
        <f t="shared" si="55"/>
        <v>6283.2000000000007</v>
      </c>
      <c r="N1196" s="1">
        <f t="shared" si="56"/>
        <v>0</v>
      </c>
    </row>
    <row r="1197" spans="1:14" x14ac:dyDescent="0.25">
      <c r="A1197" s="1" t="str">
        <v>BioLegend</v>
      </c>
      <c r="B1197" s="1">
        <v>12689.599999999999</v>
      </c>
      <c r="C1197" s="1" t="str">
        <v>EED116969</v>
      </c>
      <c r="D1197" s="2">
        <v>45841</v>
      </c>
      <c r="E1197" s="2">
        <v>45849</v>
      </c>
      <c r="F1197" s="1">
        <v>574804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12689.599999999999</v>
      </c>
      <c r="M1197" s="1">
        <f t="shared" si="55"/>
        <v>12689.599999999999</v>
      </c>
      <c r="N1197" s="1">
        <f t="shared" si="56"/>
        <v>0</v>
      </c>
    </row>
    <row r="1198" spans="1:14" x14ac:dyDescent="0.25">
      <c r="A1198" s="1" t="str">
        <v>BioLegend</v>
      </c>
      <c r="B1198" s="1">
        <v>9424.7999999999993</v>
      </c>
      <c r="C1198" s="1" t="str">
        <v>EED116969</v>
      </c>
      <c r="D1198" s="2">
        <v>45841</v>
      </c>
      <c r="E1198" s="2">
        <v>45849</v>
      </c>
      <c r="F1198" s="1">
        <v>576404</v>
      </c>
      <c r="G1198" s="1">
        <v>1</v>
      </c>
      <c r="H1198" s="1">
        <v>1</v>
      </c>
      <c r="I1198" s="1">
        <v>0</v>
      </c>
      <c r="J1198" s="1" t="str">
        <v>Pune</v>
      </c>
      <c r="K1198" s="1">
        <v>0</v>
      </c>
      <c r="L1198" s="1">
        <f t="shared" si="54"/>
        <v>9424.7999999999993</v>
      </c>
      <c r="M1198" s="1">
        <f t="shared" si="55"/>
        <v>9424.7999999999993</v>
      </c>
      <c r="N1198" s="1">
        <f t="shared" si="56"/>
        <v>0</v>
      </c>
    </row>
    <row r="1199" spans="1:14" x14ac:dyDescent="0.25">
      <c r="A1199" s="1" t="str">
        <v>BioLegend</v>
      </c>
      <c r="B1199" s="1">
        <v>15584.8</v>
      </c>
      <c r="C1199" s="1" t="str">
        <v>EED116969</v>
      </c>
      <c r="D1199" s="2">
        <v>45841</v>
      </c>
      <c r="E1199" s="2">
        <v>45849</v>
      </c>
      <c r="F1199" s="1">
        <v>640914</v>
      </c>
      <c r="G1199" s="1">
        <v>1</v>
      </c>
      <c r="H1199" s="1">
        <v>1</v>
      </c>
      <c r="I1199" s="1">
        <v>0</v>
      </c>
      <c r="J1199" s="1" t="str">
        <v>Kolkata</v>
      </c>
      <c r="K1199" s="1">
        <v>0</v>
      </c>
      <c r="L1199" s="1">
        <f t="shared" si="54"/>
        <v>15584.8</v>
      </c>
      <c r="M1199" s="1">
        <f t="shared" si="55"/>
        <v>15584.8</v>
      </c>
      <c r="N1199" s="1">
        <f t="shared" si="56"/>
        <v>0</v>
      </c>
    </row>
    <row r="1200" spans="1:14" x14ac:dyDescent="0.25">
      <c r="A1200" s="1" t="str">
        <v>BioLegend</v>
      </c>
      <c r="B1200" s="1">
        <v>6899.2000000000007</v>
      </c>
      <c r="C1200" s="1" t="str">
        <v>EED116969</v>
      </c>
      <c r="D1200" s="2">
        <v>45841</v>
      </c>
      <c r="E1200" s="2">
        <v>45849</v>
      </c>
      <c r="F1200" s="1">
        <v>853301</v>
      </c>
      <c r="G1200" s="1">
        <v>1</v>
      </c>
      <c r="H1200" s="1">
        <v>1</v>
      </c>
      <c r="I1200" s="1">
        <v>0</v>
      </c>
      <c r="J1200" s="1" t="str">
        <v>Banglore</v>
      </c>
      <c r="K1200" s="1">
        <v>0</v>
      </c>
      <c r="L1200" s="1">
        <f t="shared" si="54"/>
        <v>6899.2000000000007</v>
      </c>
      <c r="M1200" s="1">
        <f t="shared" si="55"/>
        <v>6899.2000000000007</v>
      </c>
      <c r="N1200" s="1">
        <f t="shared" si="56"/>
        <v>0</v>
      </c>
    </row>
    <row r="1201" spans="1:14" x14ac:dyDescent="0.25">
      <c r="A1201" s="1" t="str">
        <v>BioLegend</v>
      </c>
      <c r="B1201" s="1">
        <v>111760</v>
      </c>
      <c r="C1201" s="1" t="str">
        <v>EED116969</v>
      </c>
      <c r="D1201" s="2">
        <v>45841</v>
      </c>
      <c r="E1201" s="2">
        <v>45849</v>
      </c>
      <c r="F1201" s="1">
        <v>900007715</v>
      </c>
      <c r="G1201" s="1">
        <v>2</v>
      </c>
      <c r="H1201" s="1">
        <v>2</v>
      </c>
      <c r="I1201" s="1">
        <v>0</v>
      </c>
      <c r="J1201" s="1" t="str">
        <v>Faridabad</v>
      </c>
      <c r="K1201" s="1">
        <v>0</v>
      </c>
      <c r="L1201" s="1">
        <f t="shared" si="54"/>
        <v>223520</v>
      </c>
      <c r="M1201" s="1">
        <f t="shared" si="55"/>
        <v>223520</v>
      </c>
      <c r="N1201" s="1">
        <f t="shared" si="56"/>
        <v>0</v>
      </c>
    </row>
    <row r="1202" spans="1:14" x14ac:dyDescent="0.25">
      <c r="A1202" s="1" t="str">
        <v>SouthernBiotech</v>
      </c>
      <c r="B1202" s="1">
        <v>14322</v>
      </c>
      <c r="C1202" s="1">
        <v>336488</v>
      </c>
      <c r="D1202" s="2">
        <v>45846</v>
      </c>
      <c r="E1202" s="2">
        <v>45849</v>
      </c>
      <c r="F1202" s="1" t="str">
        <v>13100-01</v>
      </c>
      <c r="G1202" s="1">
        <v>1</v>
      </c>
      <c r="H1202" s="1">
        <v>1</v>
      </c>
      <c r="I1202" s="1">
        <v>0</v>
      </c>
      <c r="J1202" s="1" t="str">
        <v>Hyderabad</v>
      </c>
      <c r="K1202" s="1">
        <v>0</v>
      </c>
      <c r="L1202" s="1">
        <f t="shared" si="54"/>
        <v>14322</v>
      </c>
      <c r="M1202" s="1">
        <f t="shared" si="55"/>
        <v>14322</v>
      </c>
      <c r="N1202" s="1">
        <f t="shared" si="56"/>
        <v>0</v>
      </c>
    </row>
    <row r="1203" spans="1:14" x14ac:dyDescent="0.25">
      <c r="A1203" s="1" t="str">
        <v>ApexBio</v>
      </c>
      <c r="B1203" s="1">
        <v>3872</v>
      </c>
      <c r="C1203" s="1">
        <v>300080663</v>
      </c>
      <c r="D1203" s="2">
        <v>45846</v>
      </c>
      <c r="E1203" s="2">
        <v>45849</v>
      </c>
      <c r="F1203" s="1" t="str">
        <v>A8547-10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3872</v>
      </c>
      <c r="M1203" s="1">
        <f t="shared" si="55"/>
        <v>3872</v>
      </c>
      <c r="N1203" s="1">
        <f t="shared" si="56"/>
        <v>0</v>
      </c>
    </row>
    <row r="1204" spans="1:14" x14ac:dyDescent="0.25">
      <c r="A1204" s="1" t="str">
        <v>ApexBio</v>
      </c>
      <c r="B1204" s="1">
        <v>28864</v>
      </c>
      <c r="C1204" s="1">
        <v>300080470</v>
      </c>
      <c r="D1204" s="2">
        <v>45846</v>
      </c>
      <c r="E1204" s="2">
        <v>45849</v>
      </c>
      <c r="F1204" s="1" t="str">
        <v>A8633-1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28864</v>
      </c>
      <c r="M1204" s="1">
        <f t="shared" si="55"/>
        <v>28864</v>
      </c>
      <c r="N1204" s="1">
        <f t="shared" si="56"/>
        <v>0</v>
      </c>
    </row>
    <row r="1205" spans="1:14" x14ac:dyDescent="0.25">
      <c r="A1205" s="1" t="str">
        <v>ApexBio</v>
      </c>
      <c r="B1205" s="1">
        <v>15488</v>
      </c>
      <c r="C1205" s="1">
        <v>300080470</v>
      </c>
      <c r="D1205" s="2">
        <v>45846</v>
      </c>
      <c r="E1205" s="2">
        <v>45849</v>
      </c>
      <c r="F1205" s="1" t="str">
        <v>A2585-50</v>
      </c>
      <c r="G1205" s="1">
        <v>1</v>
      </c>
      <c r="H1205" s="1">
        <v>1</v>
      </c>
      <c r="I1205" s="1">
        <v>0</v>
      </c>
      <c r="J1205" s="1" t="str">
        <v>Bhuvneshwar</v>
      </c>
      <c r="K1205" s="1">
        <v>0</v>
      </c>
      <c r="L1205" s="1">
        <f t="shared" si="54"/>
        <v>15488</v>
      </c>
      <c r="M1205" s="1">
        <f t="shared" si="55"/>
        <v>15488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E0108RA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E1689RA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E2321RA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BE0058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BE0191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BE0043-1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16632</v>
      </c>
      <c r="C1212" s="1">
        <v>175754</v>
      </c>
      <c r="D1212" s="2">
        <v>45849</v>
      </c>
      <c r="E1212" s="2">
        <v>45854</v>
      </c>
      <c r="F1212" s="1" t="str">
        <v>BE0235</v>
      </c>
      <c r="G1212" s="1">
        <v>1</v>
      </c>
      <c r="H1212" s="1">
        <v>1</v>
      </c>
      <c r="I1212" s="1">
        <v>0</v>
      </c>
      <c r="J1212" s="1" t="str">
        <v>bhopal</v>
      </c>
      <c r="K1212" s="1">
        <v>0</v>
      </c>
      <c r="L1212" s="1">
        <f t="shared" si="54"/>
        <v>16632</v>
      </c>
      <c r="M1212" s="1">
        <f t="shared" si="55"/>
        <v>16632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BE0291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BE0001-2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12914.88</v>
      </c>
      <c r="C1215" s="1">
        <v>175754</v>
      </c>
      <c r="D1215" s="2">
        <v>45849</v>
      </c>
      <c r="E1215" s="2">
        <v>45854</v>
      </c>
      <c r="F1215" s="1" t="str">
        <v>BE0240</v>
      </c>
      <c r="G1215" s="1">
        <v>1</v>
      </c>
      <c r="H1215" s="1">
        <v>1</v>
      </c>
      <c r="I1215" s="1">
        <v>0</v>
      </c>
      <c r="J1215" s="1" t="str">
        <v>bhopal</v>
      </c>
      <c r="K1215" s="1">
        <v>0</v>
      </c>
      <c r="L1215" s="1">
        <f t="shared" si="54"/>
        <v>12914.88</v>
      </c>
      <c r="M1215" s="1">
        <f t="shared" si="55"/>
        <v>12914.88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79518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79520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79521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79527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43824</v>
      </c>
      <c r="C1220" s="1" t="str">
        <v>INV6028</v>
      </c>
      <c r="D1220" s="2">
        <v>45849</v>
      </c>
      <c r="E1220" s="2">
        <v>45854</v>
      </c>
      <c r="F1220" s="1" t="str">
        <v>79513-1</v>
      </c>
      <c r="G1220" s="1">
        <v>1</v>
      </c>
      <c r="H1220" s="1">
        <v>1</v>
      </c>
      <c r="I1220" s="1">
        <v>0</v>
      </c>
      <c r="J1220" s="1" t="str">
        <v>Delhi</v>
      </c>
      <c r="K1220" s="1">
        <v>0</v>
      </c>
      <c r="L1220" s="1">
        <f t="shared" si="57"/>
        <v>43824</v>
      </c>
      <c r="M1220" s="1">
        <f t="shared" si="58"/>
        <v>43824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3885-2A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3865-2A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3825-2A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33880</v>
      </c>
      <c r="C1224" s="1">
        <v>44409</v>
      </c>
      <c r="D1224" s="2">
        <v>45849</v>
      </c>
      <c r="E1224" s="2">
        <v>45854</v>
      </c>
      <c r="F1224" s="1" t="str">
        <v>3654-WP-10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33880</v>
      </c>
      <c r="M1224" s="1">
        <f t="shared" si="58"/>
        <v>33880</v>
      </c>
      <c r="N1224" s="1">
        <f t="shared" si="59"/>
        <v>0</v>
      </c>
    </row>
    <row r="1225" spans="1:14" x14ac:dyDescent="0.25">
      <c r="A1225" s="1" t="str">
        <v>Mabtech</v>
      </c>
      <c r="B1225" s="1">
        <v>10841.6</v>
      </c>
      <c r="C1225" s="1">
        <v>44409</v>
      </c>
      <c r="D1225" s="2">
        <v>45849</v>
      </c>
      <c r="E1225" s="2">
        <v>45854</v>
      </c>
      <c r="F1225" s="1" t="str">
        <v>3650-10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10841.6</v>
      </c>
      <c r="M1225" s="1">
        <f t="shared" si="58"/>
        <v>10841.6</v>
      </c>
      <c r="N1225" s="1">
        <f t="shared" si="59"/>
        <v>0</v>
      </c>
    </row>
    <row r="1226" spans="1:14" x14ac:dyDescent="0.25">
      <c r="A1226" s="1" t="str">
        <v>Mabtech</v>
      </c>
      <c r="B1226" s="1">
        <v>28952</v>
      </c>
      <c r="C1226" s="1">
        <v>44409</v>
      </c>
      <c r="D1226" s="2">
        <v>45849</v>
      </c>
      <c r="E1226" s="2">
        <v>45854</v>
      </c>
      <c r="F1226" s="1" t="str">
        <v>3450-0N-500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28952</v>
      </c>
      <c r="M1226" s="1">
        <f t="shared" si="58"/>
        <v>28952</v>
      </c>
      <c r="N1226" s="1">
        <f t="shared" si="59"/>
        <v>0</v>
      </c>
    </row>
    <row r="1227" spans="1:14" x14ac:dyDescent="0.25">
      <c r="A1227" s="1" t="str">
        <v>Mabtech</v>
      </c>
      <c r="B1227" s="1">
        <v>45276</v>
      </c>
      <c r="C1227" s="1">
        <v>44409</v>
      </c>
      <c r="D1227" s="2">
        <v>45849</v>
      </c>
      <c r="E1227" s="2">
        <v>45854</v>
      </c>
      <c r="F1227" s="1" t="str">
        <v>3420-1HP-2</v>
      </c>
      <c r="G1227" s="1">
        <v>1</v>
      </c>
      <c r="H1227" s="1">
        <v>1</v>
      </c>
      <c r="I1227" s="1">
        <v>0</v>
      </c>
      <c r="J1227" s="1" t="str">
        <v>Delhi</v>
      </c>
      <c r="K1227" s="1">
        <v>0</v>
      </c>
      <c r="L1227" s="1">
        <f t="shared" si="57"/>
        <v>45276</v>
      </c>
      <c r="M1227" s="1">
        <f t="shared" si="58"/>
        <v>45276</v>
      </c>
      <c r="N1227" s="1">
        <f t="shared" si="59"/>
        <v>0</v>
      </c>
    </row>
    <row r="1228" spans="1:14" x14ac:dyDescent="0.25">
      <c r="A1228" s="1" t="str">
        <v>BTL</v>
      </c>
      <c r="B1228" s="1">
        <v>36225</v>
      </c>
      <c r="C1228" s="1" t="str">
        <v>BTL/25-26/546</v>
      </c>
      <c r="D1228" s="2">
        <v>45852</v>
      </c>
      <c r="E1228" s="2">
        <v>45855</v>
      </c>
      <c r="F1228" s="1" t="str">
        <v>ORB907194</v>
      </c>
      <c r="G1228" s="1">
        <v>1</v>
      </c>
      <c r="H1228" s="1">
        <v>1</v>
      </c>
      <c r="I1228" s="1">
        <v>0</v>
      </c>
      <c r="J1228" s="1" t="str">
        <v>Faridabad</v>
      </c>
      <c r="K1228" s="1">
        <v>0</v>
      </c>
      <c r="L1228" s="1">
        <f t="shared" si="57"/>
        <v>36225</v>
      </c>
      <c r="M1228" s="1">
        <f t="shared" si="58"/>
        <v>36225</v>
      </c>
      <c r="N1228" s="1">
        <f t="shared" si="59"/>
        <v>0</v>
      </c>
    </row>
    <row r="1229" spans="1:14" x14ac:dyDescent="0.25">
      <c r="A1229" s="1" t="str">
        <v>MyBioSource</v>
      </c>
      <c r="B1229" s="1">
        <v>440</v>
      </c>
      <c r="C1229" s="1" t="str">
        <v>917607 R</v>
      </c>
      <c r="D1229" s="2">
        <v>45852</v>
      </c>
      <c r="E1229" s="2">
        <v>45856</v>
      </c>
      <c r="F1229" s="1" t="str">
        <v>MBS8305397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440</v>
      </c>
      <c r="M1229" s="1">
        <f t="shared" si="58"/>
        <v>440</v>
      </c>
      <c r="N1229" s="1">
        <f t="shared" si="59"/>
        <v>0</v>
      </c>
    </row>
    <row r="1230" spans="1:14" x14ac:dyDescent="0.25">
      <c r="A1230" s="1" t="str">
        <v>Phytoab</v>
      </c>
      <c r="B1230" s="1">
        <v>20988</v>
      </c>
      <c r="C1230" s="1">
        <v>16101586</v>
      </c>
      <c r="D1230" s="2">
        <v>45828</v>
      </c>
      <c r="E1230" s="2">
        <v>45856</v>
      </c>
      <c r="F1230" s="1" t="str">
        <v>PHY7456A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20988</v>
      </c>
      <c r="M1230" s="1">
        <f t="shared" si="58"/>
        <v>20988</v>
      </c>
      <c r="N1230" s="1">
        <f t="shared" si="59"/>
        <v>0</v>
      </c>
    </row>
    <row r="1231" spans="1:14" x14ac:dyDescent="0.25">
      <c r="A1231" s="1" t="str">
        <v>BioLegend</v>
      </c>
      <c r="B1231" s="1">
        <v>5790.4</v>
      </c>
      <c r="C1231" s="1" t="str">
        <v>EED117194</v>
      </c>
      <c r="D1231" s="2">
        <v>45850</v>
      </c>
      <c r="E1231" s="2">
        <v>45856</v>
      </c>
      <c r="F1231" s="1">
        <v>100202</v>
      </c>
      <c r="G1231" s="1">
        <v>1</v>
      </c>
      <c r="H1231" s="1">
        <v>1</v>
      </c>
      <c r="I1231" s="1">
        <v>0</v>
      </c>
      <c r="J1231" s="1" t="str">
        <v>Banglore</v>
      </c>
      <c r="K1231" s="1">
        <v>0</v>
      </c>
      <c r="L1231" s="1">
        <f t="shared" si="57"/>
        <v>5790.4</v>
      </c>
      <c r="M1231" s="1">
        <f t="shared" si="58"/>
        <v>5790.4</v>
      </c>
      <c r="N1231" s="1">
        <f t="shared" si="59"/>
        <v>0</v>
      </c>
    </row>
    <row r="1232" spans="1:14" x14ac:dyDescent="0.25">
      <c r="A1232" s="1" t="str">
        <v>BioLegend</v>
      </c>
      <c r="B1232" s="1">
        <v>8808.7999999999993</v>
      </c>
      <c r="C1232" s="1" t="str">
        <v>EED117194</v>
      </c>
      <c r="D1232" s="2">
        <v>45850</v>
      </c>
      <c r="E1232" s="2">
        <v>45856</v>
      </c>
      <c r="F1232" s="1">
        <v>100204</v>
      </c>
      <c r="G1232" s="1">
        <v>1</v>
      </c>
      <c r="H1232" s="1">
        <v>1</v>
      </c>
      <c r="I1232" s="1">
        <v>0</v>
      </c>
      <c r="J1232" s="1" t="str">
        <v>Mumbai</v>
      </c>
      <c r="K1232" s="1">
        <v>0</v>
      </c>
      <c r="L1232" s="1">
        <f t="shared" si="57"/>
        <v>8808.7999999999993</v>
      </c>
      <c r="M1232" s="1">
        <f t="shared" si="58"/>
        <v>8808.7999999999993</v>
      </c>
      <c r="N1232" s="1">
        <f t="shared" si="59"/>
        <v>0</v>
      </c>
    </row>
    <row r="1233" spans="1:14" x14ac:dyDescent="0.25">
      <c r="A1233" s="1" t="str">
        <v>BioLegend</v>
      </c>
      <c r="B1233" s="1">
        <v>15276.8</v>
      </c>
      <c r="C1233" s="1" t="str">
        <v>EED117194</v>
      </c>
      <c r="D1233" s="2">
        <v>45850</v>
      </c>
      <c r="E1233" s="2">
        <v>45856</v>
      </c>
      <c r="F1233" s="1">
        <v>100220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15276.8</v>
      </c>
      <c r="M1233" s="1">
        <f t="shared" si="58"/>
        <v>15276.8</v>
      </c>
      <c r="N1233" s="1">
        <f t="shared" si="59"/>
        <v>0</v>
      </c>
    </row>
    <row r="1234" spans="1:14" x14ac:dyDescent="0.25">
      <c r="A1234" s="1" t="str">
        <v>BioLegend</v>
      </c>
      <c r="B1234" s="1">
        <v>18018</v>
      </c>
      <c r="C1234" s="1" t="str">
        <v>EED117194</v>
      </c>
      <c r="D1234" s="2">
        <v>45850</v>
      </c>
      <c r="E1234" s="2">
        <v>45856</v>
      </c>
      <c r="F1234" s="1">
        <v>100742</v>
      </c>
      <c r="G1234" s="1">
        <v>1</v>
      </c>
      <c r="H1234" s="1">
        <v>1</v>
      </c>
      <c r="I1234" s="1">
        <v>0</v>
      </c>
      <c r="J1234" s="1" t="str">
        <v>Hyderabad</v>
      </c>
      <c r="K1234" s="1">
        <v>0</v>
      </c>
      <c r="L1234" s="1">
        <f t="shared" si="57"/>
        <v>18018</v>
      </c>
      <c r="M1234" s="1">
        <f t="shared" si="58"/>
        <v>18018</v>
      </c>
      <c r="N1234" s="1">
        <f t="shared" si="59"/>
        <v>0</v>
      </c>
    </row>
    <row r="1235" spans="1:14" x14ac:dyDescent="0.25">
      <c r="A1235" s="1" t="str">
        <v>BioLegend</v>
      </c>
      <c r="B1235" s="1">
        <v>10656.8</v>
      </c>
      <c r="C1235" s="1" t="str">
        <v>EED117194</v>
      </c>
      <c r="D1235" s="2">
        <v>45850</v>
      </c>
      <c r="E1235" s="2">
        <v>45856</v>
      </c>
      <c r="F1235" s="1">
        <v>101208</v>
      </c>
      <c r="G1235" s="1">
        <v>1</v>
      </c>
      <c r="H1235" s="1">
        <v>1</v>
      </c>
      <c r="I1235" s="1">
        <v>0</v>
      </c>
      <c r="J1235" s="1" t="str">
        <v>Lucknow</v>
      </c>
      <c r="K1235" s="1">
        <v>0</v>
      </c>
      <c r="L1235" s="1">
        <f t="shared" si="57"/>
        <v>10656.8</v>
      </c>
      <c r="M1235" s="1">
        <f t="shared" si="58"/>
        <v>10656.8</v>
      </c>
      <c r="N1235" s="1">
        <f t="shared" si="59"/>
        <v>0</v>
      </c>
    </row>
    <row r="1236" spans="1:14" x14ac:dyDescent="0.25">
      <c r="A1236" s="1" t="str">
        <v>BioLegend</v>
      </c>
      <c r="B1236" s="1">
        <v>14106.400000000001</v>
      </c>
      <c r="C1236" s="1" t="str">
        <v>EED117194</v>
      </c>
      <c r="D1236" s="2">
        <v>45850</v>
      </c>
      <c r="E1236" s="2">
        <v>45856</v>
      </c>
      <c r="F1236" s="1">
        <v>101320</v>
      </c>
      <c r="G1236" s="1">
        <v>4</v>
      </c>
      <c r="H1236" s="1">
        <v>4</v>
      </c>
      <c r="I1236" s="1">
        <v>0</v>
      </c>
      <c r="J1236" s="1" t="str">
        <v>Gujrat</v>
      </c>
      <c r="K1236" s="1">
        <v>0</v>
      </c>
      <c r="L1236" s="1">
        <f t="shared" si="57"/>
        <v>56425.600000000006</v>
      </c>
      <c r="M1236" s="1">
        <f t="shared" si="58"/>
        <v>56425.600000000006</v>
      </c>
      <c r="N1236" s="1">
        <f t="shared" si="59"/>
        <v>0</v>
      </c>
    </row>
    <row r="1237" spans="1:14" x14ac:dyDescent="0.25">
      <c r="A1237" s="1" t="str">
        <v>BioLegend</v>
      </c>
      <c r="B1237" s="1">
        <v>12997.599999999999</v>
      </c>
      <c r="C1237" s="1" t="str">
        <v>EED117194</v>
      </c>
      <c r="D1237" s="2">
        <v>45850</v>
      </c>
      <c r="E1237" s="2">
        <v>45856</v>
      </c>
      <c r="F1237" s="1">
        <v>102016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12997.599999999999</v>
      </c>
      <c r="M1237" s="1">
        <f t="shared" si="58"/>
        <v>12997.599999999999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103040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103134</v>
      </c>
      <c r="G1239" s="1">
        <v>1</v>
      </c>
      <c r="H1239" s="1">
        <v>1</v>
      </c>
      <c r="I1239" s="1">
        <v>0</v>
      </c>
      <c r="J1239" s="1" t="str">
        <v>Banglore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11616</v>
      </c>
      <c r="C1240" s="1" t="str">
        <v>EED117194</v>
      </c>
      <c r="D1240" s="2">
        <v>45850</v>
      </c>
      <c r="E1240" s="2">
        <v>45856</v>
      </c>
      <c r="F1240" s="1">
        <v>104441</v>
      </c>
      <c r="G1240" s="1">
        <v>1</v>
      </c>
      <c r="H1240" s="1">
        <v>1</v>
      </c>
      <c r="I1240" s="1">
        <v>0</v>
      </c>
      <c r="J1240" s="1" t="str">
        <v>Lucknow</v>
      </c>
      <c r="K1240" s="1">
        <v>0</v>
      </c>
      <c r="L1240" s="1">
        <f t="shared" si="57"/>
        <v>11616</v>
      </c>
      <c r="M1240" s="1">
        <f t="shared" si="58"/>
        <v>11616</v>
      </c>
      <c r="N1240" s="1">
        <f t="shared" si="59"/>
        <v>0</v>
      </c>
    </row>
    <row r="1241" spans="1:14" x14ac:dyDescent="0.25">
      <c r="A1241" s="1" t="str">
        <v>BioLegend</v>
      </c>
      <c r="B1241" s="1">
        <v>7638.4</v>
      </c>
      <c r="C1241" s="1" t="str">
        <v>EED117194</v>
      </c>
      <c r="D1241" s="2">
        <v>45850</v>
      </c>
      <c r="E1241" s="2">
        <v>45856</v>
      </c>
      <c r="F1241" s="1">
        <v>104447</v>
      </c>
      <c r="G1241" s="1">
        <v>1</v>
      </c>
      <c r="H1241" s="1">
        <v>1</v>
      </c>
      <c r="I1241" s="1">
        <v>0</v>
      </c>
      <c r="J1241" s="1" t="str">
        <v>Hyderabad</v>
      </c>
      <c r="K1241" s="1">
        <v>0</v>
      </c>
      <c r="L1241" s="1">
        <f t="shared" si="57"/>
        <v>7638.4</v>
      </c>
      <c r="M1241" s="1">
        <f t="shared" si="58"/>
        <v>7638.4</v>
      </c>
      <c r="N1241" s="1">
        <f t="shared" si="59"/>
        <v>0</v>
      </c>
    </row>
    <row r="1242" spans="1:14" x14ac:dyDescent="0.25">
      <c r="A1242" s="1" t="str">
        <v>BioLegend</v>
      </c>
      <c r="B1242" s="1">
        <v>13464</v>
      </c>
      <c r="C1242" s="1" t="str">
        <v>EED117194</v>
      </c>
      <c r="D1242" s="2">
        <v>45850</v>
      </c>
      <c r="E1242" s="2">
        <v>45856</v>
      </c>
      <c r="F1242" s="1">
        <v>104725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13464</v>
      </c>
      <c r="M1242" s="1">
        <f t="shared" si="58"/>
        <v>13464</v>
      </c>
      <c r="N1242" s="1">
        <f t="shared" si="59"/>
        <v>0</v>
      </c>
    </row>
    <row r="1243" spans="1:14" x14ac:dyDescent="0.25">
      <c r="A1243" s="1" t="str">
        <v>BioLegend</v>
      </c>
      <c r="B1243" s="1">
        <v>18048.8</v>
      </c>
      <c r="C1243" s="1" t="str">
        <v>EED117194</v>
      </c>
      <c r="D1243" s="2">
        <v>45850</v>
      </c>
      <c r="E1243" s="2">
        <v>45856</v>
      </c>
      <c r="F1243" s="1">
        <v>105008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18048.8</v>
      </c>
      <c r="M1243" s="1">
        <f t="shared" si="58"/>
        <v>18048.8</v>
      </c>
      <c r="N1243" s="1">
        <f t="shared" si="59"/>
        <v>0</v>
      </c>
    </row>
    <row r="1244" spans="1:14" x14ac:dyDescent="0.25">
      <c r="A1244" s="1" t="str">
        <v>BioLegend</v>
      </c>
      <c r="B1244" s="1">
        <v>29040</v>
      </c>
      <c r="C1244" s="1" t="str">
        <v>EED117194</v>
      </c>
      <c r="D1244" s="2">
        <v>45850</v>
      </c>
      <c r="E1244" s="2">
        <v>45856</v>
      </c>
      <c r="F1244" s="1">
        <v>108740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29040</v>
      </c>
      <c r="M1244" s="1">
        <f t="shared" si="58"/>
        <v>29040</v>
      </c>
      <c r="N1244" s="1">
        <f t="shared" si="59"/>
        <v>0</v>
      </c>
    </row>
    <row r="1245" spans="1:14" x14ac:dyDescent="0.25">
      <c r="A1245" s="1" t="str">
        <v>BioLegend</v>
      </c>
      <c r="B1245" s="1">
        <v>16508.8</v>
      </c>
      <c r="C1245" s="1" t="str">
        <v>EED117194</v>
      </c>
      <c r="D1245" s="2">
        <v>45850</v>
      </c>
      <c r="E1245" s="2">
        <v>45856</v>
      </c>
      <c r="F1245" s="1">
        <v>109828</v>
      </c>
      <c r="G1245" s="1">
        <v>1</v>
      </c>
      <c r="H1245" s="1">
        <v>1</v>
      </c>
      <c r="I1245" s="1">
        <v>0</v>
      </c>
      <c r="J1245" s="1" t="str">
        <v>Lucknow</v>
      </c>
      <c r="K1245" s="1">
        <v>0</v>
      </c>
      <c r="L1245" s="1">
        <f t="shared" si="57"/>
        <v>16508.8</v>
      </c>
      <c r="M1245" s="1">
        <f t="shared" si="58"/>
        <v>16508.8</v>
      </c>
      <c r="N1245" s="1">
        <f t="shared" si="59"/>
        <v>0</v>
      </c>
    </row>
    <row r="1246" spans="1:14" x14ac:dyDescent="0.25">
      <c r="A1246" s="1" t="str">
        <v>BioLegend</v>
      </c>
      <c r="B1246" s="1">
        <v>12689.599999999999</v>
      </c>
      <c r="C1246" s="1" t="str">
        <v>EED117194</v>
      </c>
      <c r="D1246" s="2">
        <v>45850</v>
      </c>
      <c r="E1246" s="2">
        <v>45856</v>
      </c>
      <c r="F1246" s="1">
        <v>118106</v>
      </c>
      <c r="G1246" s="1">
        <v>1</v>
      </c>
      <c r="H1246" s="1">
        <v>1</v>
      </c>
      <c r="I1246" s="1">
        <v>0</v>
      </c>
      <c r="J1246" s="1" t="str">
        <v>Mumbai</v>
      </c>
      <c r="K1246" s="1">
        <v>0</v>
      </c>
      <c r="L1246" s="1">
        <f t="shared" si="57"/>
        <v>12689.599999999999</v>
      </c>
      <c r="M1246" s="1">
        <f t="shared" si="58"/>
        <v>12689.599999999999</v>
      </c>
      <c r="N1246" s="1">
        <f t="shared" si="59"/>
        <v>0</v>
      </c>
    </row>
    <row r="1247" spans="1:14" x14ac:dyDescent="0.25">
      <c r="A1247" s="1" t="str">
        <v>BioLegend</v>
      </c>
      <c r="B1247" s="1">
        <v>19272</v>
      </c>
      <c r="C1247" s="1" t="str">
        <v>EED117194</v>
      </c>
      <c r="D1247" s="2">
        <v>45850</v>
      </c>
      <c r="E1247" s="2">
        <v>45856</v>
      </c>
      <c r="F1247" s="1">
        <v>123173</v>
      </c>
      <c r="G1247" s="1">
        <v>1</v>
      </c>
      <c r="H1247" s="1">
        <v>1</v>
      </c>
      <c r="I1247" s="1">
        <v>0</v>
      </c>
      <c r="J1247" s="1" t="str">
        <v>Gujrat</v>
      </c>
      <c r="K1247" s="1">
        <v>0</v>
      </c>
      <c r="L1247" s="1">
        <f t="shared" si="57"/>
        <v>19272</v>
      </c>
      <c r="M1247" s="1">
        <f t="shared" si="58"/>
        <v>19272</v>
      </c>
      <c r="N1247" s="1">
        <f t="shared" si="59"/>
        <v>0</v>
      </c>
    </row>
    <row r="1248" spans="1:14" x14ac:dyDescent="0.25">
      <c r="A1248" s="1" t="str">
        <v>BioLegend</v>
      </c>
      <c r="B1248" s="1">
        <v>16698</v>
      </c>
      <c r="C1248" s="1" t="str">
        <v>EED117194</v>
      </c>
      <c r="D1248" s="2">
        <v>45850</v>
      </c>
      <c r="E1248" s="2">
        <v>45856</v>
      </c>
      <c r="F1248" s="1">
        <v>126419</v>
      </c>
      <c r="G1248" s="1">
        <v>1</v>
      </c>
      <c r="H1248" s="1">
        <v>1</v>
      </c>
      <c r="I1248" s="1">
        <v>0</v>
      </c>
      <c r="J1248" s="1" t="str">
        <v>Hyderabad</v>
      </c>
      <c r="K1248" s="1">
        <v>0</v>
      </c>
      <c r="L1248" s="1">
        <f t="shared" si="57"/>
        <v>16698</v>
      </c>
      <c r="M1248" s="1">
        <f t="shared" si="58"/>
        <v>16698</v>
      </c>
      <c r="N1248" s="1">
        <f t="shared" si="59"/>
        <v>0</v>
      </c>
    </row>
    <row r="1249" spans="1:14" x14ac:dyDescent="0.25">
      <c r="A1249" s="1" t="str">
        <v>BioLegend</v>
      </c>
      <c r="B1249" s="1">
        <v>20856</v>
      </c>
      <c r="C1249" s="1" t="str">
        <v>EED117194</v>
      </c>
      <c r="D1249" s="2">
        <v>45850</v>
      </c>
      <c r="E1249" s="2">
        <v>45856</v>
      </c>
      <c r="F1249" s="1">
        <v>127527</v>
      </c>
      <c r="G1249" s="1">
        <v>1</v>
      </c>
      <c r="H1249" s="1">
        <v>1</v>
      </c>
      <c r="I1249" s="1">
        <v>0</v>
      </c>
      <c r="J1249" s="1" t="str">
        <v>Lucknow</v>
      </c>
      <c r="K1249" s="1">
        <v>0</v>
      </c>
      <c r="L1249" s="1">
        <f t="shared" si="57"/>
        <v>20856</v>
      </c>
      <c r="M1249" s="1">
        <f t="shared" si="58"/>
        <v>20856</v>
      </c>
      <c r="N1249" s="1">
        <f t="shared" si="59"/>
        <v>0</v>
      </c>
    </row>
    <row r="1250" spans="1:14" x14ac:dyDescent="0.25">
      <c r="A1250" s="1" t="str">
        <v>BioLegend</v>
      </c>
      <c r="B1250" s="1">
        <v>9055.2000000000007</v>
      </c>
      <c r="C1250" s="1" t="str">
        <v>EED117194</v>
      </c>
      <c r="D1250" s="2">
        <v>45850</v>
      </c>
      <c r="E1250" s="2">
        <v>45856</v>
      </c>
      <c r="F1250" s="1">
        <v>135913</v>
      </c>
      <c r="G1250" s="1">
        <v>1</v>
      </c>
      <c r="H1250" s="1">
        <v>1</v>
      </c>
      <c r="I1250" s="1">
        <v>0</v>
      </c>
      <c r="J1250" s="1" t="str">
        <v>Chandigarh</v>
      </c>
      <c r="K1250" s="1">
        <v>0</v>
      </c>
      <c r="L1250" s="1">
        <f t="shared" si="57"/>
        <v>9055.2000000000007</v>
      </c>
      <c r="M1250" s="1">
        <f t="shared" si="58"/>
        <v>9055.2000000000007</v>
      </c>
      <c r="N1250" s="1">
        <f t="shared" si="59"/>
        <v>0</v>
      </c>
    </row>
    <row r="1251" spans="1:14" x14ac:dyDescent="0.25">
      <c r="A1251" s="1" t="str">
        <v>BioLegend</v>
      </c>
      <c r="B1251" s="1">
        <v>7946.4</v>
      </c>
      <c r="C1251" s="1" t="str">
        <v>EED117194</v>
      </c>
      <c r="D1251" s="2">
        <v>45850</v>
      </c>
      <c r="E1251" s="2">
        <v>45856</v>
      </c>
      <c r="F1251" s="1">
        <v>141705</v>
      </c>
      <c r="G1251" s="1">
        <v>1</v>
      </c>
      <c r="H1251" s="1">
        <v>1</v>
      </c>
      <c r="I1251" s="1">
        <v>0</v>
      </c>
      <c r="J1251" s="1" t="str">
        <v>Kolkata</v>
      </c>
      <c r="K1251" s="1">
        <v>0</v>
      </c>
      <c r="L1251" s="1">
        <f t="shared" si="57"/>
        <v>7946.4</v>
      </c>
      <c r="M1251" s="1">
        <f t="shared" si="58"/>
        <v>7946.4</v>
      </c>
      <c r="N1251" s="1">
        <f t="shared" si="59"/>
        <v>0</v>
      </c>
    </row>
    <row r="1252" spans="1:14" x14ac:dyDescent="0.25">
      <c r="A1252" s="1" t="str">
        <v>BioLegend</v>
      </c>
      <c r="B1252" s="1">
        <v>17820</v>
      </c>
      <c r="C1252" s="1" t="str">
        <v>EED117194</v>
      </c>
      <c r="D1252" s="2">
        <v>45850</v>
      </c>
      <c r="E1252" s="2">
        <v>45856</v>
      </c>
      <c r="F1252" s="1">
        <v>152423</v>
      </c>
      <c r="G1252" s="1">
        <v>1</v>
      </c>
      <c r="H1252" s="1">
        <v>1</v>
      </c>
      <c r="I1252" s="1">
        <v>0</v>
      </c>
      <c r="J1252" s="1" t="str">
        <v>Hyderabad</v>
      </c>
      <c r="K1252" s="1">
        <v>0</v>
      </c>
      <c r="L1252" s="1">
        <f t="shared" si="57"/>
        <v>17820</v>
      </c>
      <c r="M1252" s="1">
        <f t="shared" si="58"/>
        <v>17820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2</v>
      </c>
      <c r="H1253" s="1">
        <v>2</v>
      </c>
      <c r="I1253" s="1">
        <v>0</v>
      </c>
      <c r="J1253" s="1" t="str">
        <v>Banglore</v>
      </c>
      <c r="K1253" s="1">
        <v>0</v>
      </c>
      <c r="L1253" s="1">
        <f t="shared" si="57"/>
        <v>34003.199999999997</v>
      </c>
      <c r="M1253" s="1">
        <f t="shared" si="58"/>
        <v>34003.199999999997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3</v>
      </c>
      <c r="H1254" s="1">
        <v>3</v>
      </c>
      <c r="I1254" s="1">
        <v>0</v>
      </c>
      <c r="J1254" s="1" t="str">
        <v>Gujrat</v>
      </c>
      <c r="K1254" s="1">
        <v>0</v>
      </c>
      <c r="L1254" s="1">
        <f t="shared" si="57"/>
        <v>51004.799999999996</v>
      </c>
      <c r="M1254" s="1">
        <f t="shared" si="58"/>
        <v>51004.799999999996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3326.3999999999996</v>
      </c>
      <c r="C1255" s="1" t="str">
        <v>EED117194</v>
      </c>
      <c r="D1255" s="2">
        <v>45850</v>
      </c>
      <c r="E1255" s="2">
        <v>45856</v>
      </c>
      <c r="F1255" s="1">
        <v>157309</v>
      </c>
      <c r="G1255" s="1">
        <v>1</v>
      </c>
      <c r="H1255" s="1">
        <v>1</v>
      </c>
      <c r="I1255" s="1">
        <v>0</v>
      </c>
      <c r="J1255" s="1" t="str">
        <v>Kolkata</v>
      </c>
      <c r="K1255" s="1">
        <v>0</v>
      </c>
      <c r="L1255" s="1">
        <f t="shared" si="57"/>
        <v>3326.3999999999996</v>
      </c>
      <c r="M1255" s="1">
        <f t="shared" si="58"/>
        <v>3326.3999999999996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17248</v>
      </c>
      <c r="C1256" s="1" t="str">
        <v>EED117194</v>
      </c>
      <c r="D1256" s="2">
        <v>45850</v>
      </c>
      <c r="E1256" s="2">
        <v>45856</v>
      </c>
      <c r="F1256" s="1">
        <v>300310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17248</v>
      </c>
      <c r="M1256" s="1">
        <f t="shared" si="58"/>
        <v>17248</v>
      </c>
      <c r="N1256" s="1">
        <f t="shared" si="59"/>
        <v>0</v>
      </c>
    </row>
    <row r="1257" spans="1:14" x14ac:dyDescent="0.25">
      <c r="A1257" s="1" t="str">
        <v>BioLegend</v>
      </c>
      <c r="B1257" s="1">
        <v>16508.8</v>
      </c>
      <c r="C1257" s="1" t="str">
        <v>EED117194</v>
      </c>
      <c r="D1257" s="2">
        <v>45850</v>
      </c>
      <c r="E1257" s="2">
        <v>45856</v>
      </c>
      <c r="F1257" s="1">
        <v>301028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16508.8</v>
      </c>
      <c r="M1257" s="1">
        <f t="shared" si="58"/>
        <v>16508.8</v>
      </c>
      <c r="N1257" s="1">
        <f t="shared" si="59"/>
        <v>0</v>
      </c>
    </row>
    <row r="1258" spans="1:14" x14ac:dyDescent="0.25">
      <c r="A1258" s="1" t="str">
        <v>BioLegend</v>
      </c>
      <c r="B1258" s="1">
        <v>8316</v>
      </c>
      <c r="C1258" s="1" t="str">
        <v>EED117194</v>
      </c>
      <c r="D1258" s="2">
        <v>45850</v>
      </c>
      <c r="E1258" s="2">
        <v>45856</v>
      </c>
      <c r="F1258" s="1">
        <v>301808</v>
      </c>
      <c r="G1258" s="1">
        <v>2</v>
      </c>
      <c r="H1258" s="1">
        <v>2</v>
      </c>
      <c r="I1258" s="1">
        <v>0</v>
      </c>
      <c r="J1258" s="1" t="str">
        <v>Banglore</v>
      </c>
      <c r="K1258" s="1">
        <v>0</v>
      </c>
      <c r="L1258" s="1">
        <f t="shared" si="57"/>
        <v>16632</v>
      </c>
      <c r="M1258" s="1">
        <f t="shared" si="58"/>
        <v>16632</v>
      </c>
      <c r="N1258" s="1">
        <f t="shared" si="59"/>
        <v>0</v>
      </c>
    </row>
    <row r="1259" spans="1:14" x14ac:dyDescent="0.25">
      <c r="A1259" s="1" t="str">
        <v>BioLegend</v>
      </c>
      <c r="B1259" s="1">
        <v>26796</v>
      </c>
      <c r="C1259" s="1" t="str">
        <v>EED117194</v>
      </c>
      <c r="D1259" s="2">
        <v>45850</v>
      </c>
      <c r="E1259" s="2">
        <v>45856</v>
      </c>
      <c r="F1259" s="1">
        <v>301836</v>
      </c>
      <c r="G1259" s="1">
        <v>1</v>
      </c>
      <c r="H1259" s="1">
        <v>1</v>
      </c>
      <c r="I1259" s="1">
        <v>0</v>
      </c>
      <c r="J1259" s="1" t="str">
        <v>Gujrat</v>
      </c>
      <c r="K1259" s="1">
        <v>0</v>
      </c>
      <c r="L1259" s="1">
        <f t="shared" si="57"/>
        <v>26796</v>
      </c>
      <c r="M1259" s="1">
        <f t="shared" si="58"/>
        <v>26796</v>
      </c>
      <c r="N1259" s="1">
        <f t="shared" si="59"/>
        <v>0</v>
      </c>
    </row>
    <row r="1260" spans="1:14" x14ac:dyDescent="0.25">
      <c r="A1260" s="1" t="str">
        <v>BioLegend</v>
      </c>
      <c r="B1260" s="1">
        <v>14352.8</v>
      </c>
      <c r="C1260" s="1" t="str">
        <v>EED117194</v>
      </c>
      <c r="D1260" s="2">
        <v>45850</v>
      </c>
      <c r="E1260" s="2">
        <v>45856</v>
      </c>
      <c r="F1260" s="1">
        <v>302006</v>
      </c>
      <c r="G1260" s="1">
        <v>1</v>
      </c>
      <c r="H1260" s="1">
        <v>1</v>
      </c>
      <c r="I1260" s="1">
        <v>0</v>
      </c>
      <c r="J1260" s="1" t="str">
        <v>Banglore</v>
      </c>
      <c r="K1260" s="1">
        <v>0</v>
      </c>
      <c r="L1260" s="1">
        <f t="shared" si="57"/>
        <v>14352.8</v>
      </c>
      <c r="M1260" s="1">
        <f t="shared" si="58"/>
        <v>14352.8</v>
      </c>
      <c r="N1260" s="1">
        <f t="shared" si="59"/>
        <v>0</v>
      </c>
    </row>
    <row r="1261" spans="1:14" x14ac:dyDescent="0.25">
      <c r="A1261" s="1" t="str">
        <v>BioLegend</v>
      </c>
      <c r="B1261" s="1">
        <v>14907.2</v>
      </c>
      <c r="C1261" s="1" t="str">
        <v>EED117194</v>
      </c>
      <c r="D1261" s="2">
        <v>45850</v>
      </c>
      <c r="E1261" s="2">
        <v>45856</v>
      </c>
      <c r="F1261" s="1">
        <v>302008</v>
      </c>
      <c r="G1261" s="1">
        <v>2</v>
      </c>
      <c r="H1261" s="1">
        <v>2</v>
      </c>
      <c r="I1261" s="1">
        <v>0</v>
      </c>
      <c r="J1261" s="1" t="str">
        <v>Banglore</v>
      </c>
      <c r="K1261" s="1">
        <v>0</v>
      </c>
      <c r="L1261" s="1">
        <f t="shared" si="57"/>
        <v>29814.400000000001</v>
      </c>
      <c r="M1261" s="1">
        <f t="shared" si="58"/>
        <v>29814.400000000001</v>
      </c>
      <c r="N1261" s="1">
        <f t="shared" si="59"/>
        <v>0</v>
      </c>
    </row>
    <row r="1262" spans="1:14" x14ac:dyDescent="0.25">
      <c r="A1262" s="1" t="str">
        <v>BioLegend</v>
      </c>
      <c r="B1262" s="1">
        <v>23531.199999999997</v>
      </c>
      <c r="C1262" s="1" t="str">
        <v>EED117194</v>
      </c>
      <c r="D1262" s="2">
        <v>45850</v>
      </c>
      <c r="E1262" s="2">
        <v>45856</v>
      </c>
      <c r="F1262" s="1">
        <v>302028</v>
      </c>
      <c r="G1262" s="1">
        <v>1</v>
      </c>
      <c r="H1262" s="1">
        <v>1</v>
      </c>
      <c r="I1262" s="1">
        <v>0</v>
      </c>
      <c r="J1262" s="1" t="str">
        <v>Delhi</v>
      </c>
      <c r="K1262" s="1">
        <v>0</v>
      </c>
      <c r="L1262" s="1">
        <f t="shared" si="57"/>
        <v>23531.199999999997</v>
      </c>
      <c r="M1262" s="1">
        <f t="shared" si="58"/>
        <v>23531.199999999997</v>
      </c>
      <c r="N1262" s="1">
        <f t="shared" si="59"/>
        <v>0</v>
      </c>
    </row>
    <row r="1263" spans="1:14" x14ac:dyDescent="0.25">
      <c r="A1263" s="1" t="str">
        <v>BioLegend</v>
      </c>
      <c r="B1263" s="1">
        <v>6468</v>
      </c>
      <c r="C1263" s="1" t="str">
        <v>EED117194</v>
      </c>
      <c r="D1263" s="2">
        <v>45850</v>
      </c>
      <c r="E1263" s="2">
        <v>45856</v>
      </c>
      <c r="F1263" s="1">
        <v>302212</v>
      </c>
      <c r="G1263" s="1">
        <v>1</v>
      </c>
      <c r="H1263" s="1">
        <v>1</v>
      </c>
      <c r="I1263" s="1">
        <v>0</v>
      </c>
      <c r="J1263" s="1" t="str">
        <v>Gujrat</v>
      </c>
      <c r="K1263" s="1">
        <v>0</v>
      </c>
      <c r="L1263" s="1">
        <f t="shared" si="57"/>
        <v>6468</v>
      </c>
      <c r="M1263" s="1">
        <f t="shared" si="58"/>
        <v>6468</v>
      </c>
      <c r="N1263" s="1">
        <f t="shared" si="59"/>
        <v>0</v>
      </c>
    </row>
    <row r="1264" spans="1:14" x14ac:dyDescent="0.25">
      <c r="A1264" s="1" t="str">
        <v>BioLegend</v>
      </c>
      <c r="B1264" s="1">
        <v>17987.2</v>
      </c>
      <c r="C1264" s="1" t="str">
        <v>EED117194</v>
      </c>
      <c r="D1264" s="2">
        <v>45850</v>
      </c>
      <c r="E1264" s="2">
        <v>45856</v>
      </c>
      <c r="F1264" s="1">
        <v>302216</v>
      </c>
      <c r="G1264" s="1">
        <v>2</v>
      </c>
      <c r="H1264" s="1">
        <v>2</v>
      </c>
      <c r="I1264" s="1">
        <v>0</v>
      </c>
      <c r="J1264" s="1" t="str">
        <v>Banglore</v>
      </c>
      <c r="K1264" s="1">
        <v>0</v>
      </c>
      <c r="L1264" s="1">
        <f t="shared" si="57"/>
        <v>35974.400000000001</v>
      </c>
      <c r="M1264" s="1">
        <f t="shared" si="58"/>
        <v>35974.400000000001</v>
      </c>
      <c r="N1264" s="1">
        <f t="shared" si="59"/>
        <v>0</v>
      </c>
    </row>
    <row r="1265" spans="1:14" x14ac:dyDescent="0.25">
      <c r="A1265" s="1" t="str">
        <v>BioLegend</v>
      </c>
      <c r="B1265" s="1">
        <v>25806</v>
      </c>
      <c r="C1265" s="1" t="str">
        <v>EED117194</v>
      </c>
      <c r="D1265" s="2">
        <v>45850</v>
      </c>
      <c r="E1265" s="2">
        <v>45856</v>
      </c>
      <c r="F1265" s="1">
        <v>302242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25806</v>
      </c>
      <c r="M1265" s="1">
        <f t="shared" si="58"/>
        <v>25806</v>
      </c>
      <c r="N1265" s="1">
        <f t="shared" si="59"/>
        <v>0</v>
      </c>
    </row>
    <row r="1266" spans="1:14" x14ac:dyDescent="0.25">
      <c r="A1266" s="1" t="str">
        <v>BioLegend</v>
      </c>
      <c r="B1266" s="1">
        <v>25146</v>
      </c>
      <c r="C1266" s="1" t="str">
        <v>EED117194</v>
      </c>
      <c r="D1266" s="2">
        <v>45850</v>
      </c>
      <c r="E1266" s="2">
        <v>45856</v>
      </c>
      <c r="F1266" s="1">
        <v>302330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25146</v>
      </c>
      <c r="M1266" s="1">
        <f t="shared" si="58"/>
        <v>25146</v>
      </c>
      <c r="N1266" s="1">
        <f t="shared" si="59"/>
        <v>0</v>
      </c>
    </row>
    <row r="1267" spans="1:14" x14ac:dyDescent="0.25">
      <c r="A1267" s="1" t="str">
        <v>BioLegend</v>
      </c>
      <c r="B1267" s="1">
        <v>19034.400000000001</v>
      </c>
      <c r="C1267" s="1" t="str">
        <v>EED117194</v>
      </c>
      <c r="D1267" s="2">
        <v>45850</v>
      </c>
      <c r="E1267" s="2">
        <v>45856</v>
      </c>
      <c r="F1267" s="1">
        <v>302646</v>
      </c>
      <c r="G1267" s="1">
        <v>1</v>
      </c>
      <c r="H1267" s="1">
        <v>1</v>
      </c>
      <c r="I1267" s="1">
        <v>0</v>
      </c>
      <c r="J1267" s="1" t="str">
        <v>Banglore</v>
      </c>
      <c r="K1267" s="1">
        <v>0</v>
      </c>
      <c r="L1267" s="1">
        <f t="shared" si="57"/>
        <v>19034.400000000001</v>
      </c>
      <c r="M1267" s="1">
        <f t="shared" si="58"/>
        <v>19034.400000000001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15030.400000000001</v>
      </c>
      <c r="C1268" s="1" t="str">
        <v>EED117194</v>
      </c>
      <c r="D1268" s="2">
        <v>45850</v>
      </c>
      <c r="E1268" s="2">
        <v>45856</v>
      </c>
      <c r="F1268" s="1">
        <v>302706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15030.400000000001</v>
      </c>
      <c r="M1268" s="1">
        <f t="shared" si="58"/>
        <v>15030.400000000001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17248</v>
      </c>
      <c r="C1269" s="1" t="str">
        <v>EED117194</v>
      </c>
      <c r="D1269" s="2">
        <v>45850</v>
      </c>
      <c r="E1269" s="2">
        <v>45856</v>
      </c>
      <c r="F1269" s="1">
        <v>303508</v>
      </c>
      <c r="G1269" s="1">
        <v>1</v>
      </c>
      <c r="H1269" s="1">
        <v>1</v>
      </c>
      <c r="I1269" s="1">
        <v>0</v>
      </c>
      <c r="J1269" s="1" t="str">
        <v>Gujrat</v>
      </c>
      <c r="K1269" s="1">
        <v>0</v>
      </c>
      <c r="L1269" s="1">
        <f t="shared" si="57"/>
        <v>17248</v>
      </c>
      <c r="M1269" s="1">
        <f t="shared" si="58"/>
        <v>17248</v>
      </c>
      <c r="N1269" s="1">
        <f t="shared" si="59"/>
        <v>0</v>
      </c>
    </row>
    <row r="1270" spans="1:14" x14ac:dyDescent="0.25">
      <c r="A1270" s="1" t="str">
        <v>BioLegend</v>
      </c>
      <c r="B1270" s="1">
        <v>22052.799999999999</v>
      </c>
      <c r="C1270" s="1" t="str">
        <v>EED117194</v>
      </c>
      <c r="D1270" s="2">
        <v>45850</v>
      </c>
      <c r="E1270" s="2">
        <v>45856</v>
      </c>
      <c r="F1270" s="1">
        <v>303924</v>
      </c>
      <c r="G1270" s="1">
        <v>1</v>
      </c>
      <c r="H1270" s="1">
        <v>1</v>
      </c>
      <c r="I1270" s="1">
        <v>0</v>
      </c>
      <c r="J1270" s="1" t="str">
        <v>Tamilnadu</v>
      </c>
      <c r="K1270" s="1">
        <v>0</v>
      </c>
      <c r="L1270" s="1">
        <f t="shared" si="57"/>
        <v>22052.799999999999</v>
      </c>
      <c r="M1270" s="1">
        <f t="shared" si="58"/>
        <v>22052.799999999999</v>
      </c>
      <c r="N1270" s="1">
        <f t="shared" si="59"/>
        <v>0</v>
      </c>
    </row>
    <row r="1271" spans="1:14" x14ac:dyDescent="0.25">
      <c r="A1271" s="1" t="str">
        <v>BioLegend</v>
      </c>
      <c r="B1271" s="1">
        <v>4065.6000000000004</v>
      </c>
      <c r="C1271" s="1" t="str">
        <v>EED117194</v>
      </c>
      <c r="D1271" s="2">
        <v>45850</v>
      </c>
      <c r="E1271" s="2">
        <v>45856</v>
      </c>
      <c r="F1271" s="1">
        <v>304008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4065.6000000000004</v>
      </c>
      <c r="M1271" s="1">
        <f t="shared" si="58"/>
        <v>4065.6000000000004</v>
      </c>
      <c r="N1271" s="1">
        <f t="shared" si="59"/>
        <v>0</v>
      </c>
    </row>
    <row r="1272" spans="1:14" x14ac:dyDescent="0.25">
      <c r="A1272" s="1" t="str">
        <v>BioLegend</v>
      </c>
      <c r="B1272" s="1">
        <v>6468</v>
      </c>
      <c r="C1272" s="1" t="str">
        <v>EED117194</v>
      </c>
      <c r="D1272" s="2">
        <v>45850</v>
      </c>
      <c r="E1272" s="2">
        <v>45856</v>
      </c>
      <c r="F1272" s="1">
        <v>304012</v>
      </c>
      <c r="G1272" s="1">
        <v>1</v>
      </c>
      <c r="H1272" s="1">
        <v>1</v>
      </c>
      <c r="I1272" s="1">
        <v>0</v>
      </c>
      <c r="J1272" s="1" t="str">
        <v>Mumbai</v>
      </c>
      <c r="K1272" s="1">
        <v>0</v>
      </c>
      <c r="L1272" s="1">
        <f t="shared" si="57"/>
        <v>6468</v>
      </c>
      <c r="M1272" s="1">
        <f t="shared" si="58"/>
        <v>6468</v>
      </c>
      <c r="N1272" s="1">
        <f t="shared" si="59"/>
        <v>0</v>
      </c>
    </row>
    <row r="1273" spans="1:14" x14ac:dyDescent="0.25">
      <c r="A1273" s="1" t="str">
        <v>BioLegend</v>
      </c>
      <c r="B1273" s="1">
        <v>17987.2</v>
      </c>
      <c r="C1273" s="1" t="str">
        <v>EED117194</v>
      </c>
      <c r="D1273" s="2">
        <v>45850</v>
      </c>
      <c r="E1273" s="2">
        <v>45856</v>
      </c>
      <c r="F1273" s="1">
        <v>304014</v>
      </c>
      <c r="G1273" s="1">
        <v>1</v>
      </c>
      <c r="H1273" s="1">
        <v>1</v>
      </c>
      <c r="I1273" s="1">
        <v>0</v>
      </c>
      <c r="J1273" s="1" t="str">
        <v>Banglore</v>
      </c>
      <c r="K1273" s="1">
        <v>0</v>
      </c>
      <c r="L1273" s="1">
        <f t="shared" si="57"/>
        <v>17987.2</v>
      </c>
      <c r="M1273" s="1">
        <f t="shared" si="58"/>
        <v>17987.2</v>
      </c>
      <c r="N1273" s="1">
        <f t="shared" si="59"/>
        <v>0</v>
      </c>
    </row>
    <row r="1274" spans="1:14" x14ac:dyDescent="0.25">
      <c r="A1274" s="1" t="str">
        <v>BioLegend</v>
      </c>
      <c r="B1274" s="1">
        <v>21683.200000000001</v>
      </c>
      <c r="C1274" s="1" t="str">
        <v>EED117194</v>
      </c>
      <c r="D1274" s="2">
        <v>45850</v>
      </c>
      <c r="E1274" s="2">
        <v>45856</v>
      </c>
      <c r="F1274" s="1">
        <v>304944</v>
      </c>
      <c r="G1274" s="1">
        <v>1</v>
      </c>
      <c r="H1274" s="1">
        <v>1</v>
      </c>
      <c r="I1274" s="1">
        <v>0</v>
      </c>
      <c r="J1274" s="1" t="str">
        <v>Tamilnadu</v>
      </c>
      <c r="K1274" s="1">
        <v>0</v>
      </c>
      <c r="L1274" s="1">
        <f t="shared" si="57"/>
        <v>21683.200000000001</v>
      </c>
      <c r="M1274" s="1">
        <f t="shared" si="58"/>
        <v>21683.200000000001</v>
      </c>
      <c r="N1274" s="1">
        <f t="shared" si="59"/>
        <v>0</v>
      </c>
    </row>
    <row r="1275" spans="1:14" x14ac:dyDescent="0.25">
      <c r="A1275" s="1" t="str">
        <v>BioLegend</v>
      </c>
      <c r="B1275" s="1">
        <v>17556</v>
      </c>
      <c r="C1275" s="1" t="str">
        <v>EED117194</v>
      </c>
      <c r="D1275" s="2">
        <v>45850</v>
      </c>
      <c r="E1275" s="2">
        <v>45856</v>
      </c>
      <c r="F1275" s="1">
        <v>307824</v>
      </c>
      <c r="G1275" s="1">
        <v>1</v>
      </c>
      <c r="H1275" s="1">
        <v>1</v>
      </c>
      <c r="I1275" s="1">
        <v>0</v>
      </c>
      <c r="J1275" s="1" t="str">
        <v>Mumbai</v>
      </c>
      <c r="K1275" s="1">
        <v>0</v>
      </c>
      <c r="L1275" s="1">
        <f t="shared" si="57"/>
        <v>17556</v>
      </c>
      <c r="M1275" s="1">
        <f t="shared" si="58"/>
        <v>17556</v>
      </c>
      <c r="N1275" s="1">
        <f t="shared" si="59"/>
        <v>0</v>
      </c>
    </row>
    <row r="1276" spans="1:14" x14ac:dyDescent="0.25">
      <c r="A1276" s="1" t="str">
        <v>BioLegend</v>
      </c>
      <c r="B1276" s="1">
        <v>15523.2</v>
      </c>
      <c r="C1276" s="1" t="str">
        <v>EED117194</v>
      </c>
      <c r="D1276" s="2">
        <v>45850</v>
      </c>
      <c r="E1276" s="2">
        <v>45856</v>
      </c>
      <c r="F1276" s="1">
        <v>309804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15523.2</v>
      </c>
      <c r="M1276" s="1">
        <f t="shared" si="58"/>
        <v>15523.2</v>
      </c>
      <c r="N1276" s="1">
        <f t="shared" si="59"/>
        <v>0</v>
      </c>
    </row>
    <row r="1277" spans="1:14" x14ac:dyDescent="0.25">
      <c r="A1277" s="1" t="str">
        <v>BioLegend</v>
      </c>
      <c r="B1277" s="1">
        <v>17248</v>
      </c>
      <c r="C1277" s="1" t="str">
        <v>EED117194</v>
      </c>
      <c r="D1277" s="2">
        <v>45850</v>
      </c>
      <c r="E1277" s="2">
        <v>45856</v>
      </c>
      <c r="F1277" s="1">
        <v>311504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17248</v>
      </c>
      <c r="M1277" s="1">
        <f t="shared" si="58"/>
        <v>17248</v>
      </c>
      <c r="N1277" s="1">
        <f t="shared" si="59"/>
        <v>0</v>
      </c>
    </row>
    <row r="1278" spans="1:14" x14ac:dyDescent="0.25">
      <c r="A1278" s="1" t="str">
        <v>BioLegend</v>
      </c>
      <c r="B1278" s="1">
        <v>24420</v>
      </c>
      <c r="C1278" s="1" t="str">
        <v>EED117194</v>
      </c>
      <c r="D1278" s="2">
        <v>45850</v>
      </c>
      <c r="E1278" s="2">
        <v>45856</v>
      </c>
      <c r="F1278" s="1">
        <v>317434</v>
      </c>
      <c r="G1278" s="1">
        <v>1</v>
      </c>
      <c r="H1278" s="1">
        <v>1</v>
      </c>
      <c r="I1278" s="1">
        <v>0</v>
      </c>
      <c r="J1278" s="1" t="str">
        <v>Gujrat</v>
      </c>
      <c r="K1278" s="1">
        <v>0</v>
      </c>
      <c r="L1278" s="1">
        <f t="shared" si="57"/>
        <v>24420</v>
      </c>
      <c r="M1278" s="1">
        <f t="shared" si="58"/>
        <v>24420</v>
      </c>
      <c r="N1278" s="1">
        <f t="shared" si="59"/>
        <v>0</v>
      </c>
    </row>
    <row r="1279" spans="1:14" x14ac:dyDescent="0.25">
      <c r="A1279" s="1" t="str">
        <v>BioLegend</v>
      </c>
      <c r="B1279" s="1">
        <v>26862</v>
      </c>
      <c r="C1279" s="1" t="str">
        <v>EED117194</v>
      </c>
      <c r="D1279" s="2">
        <v>45850</v>
      </c>
      <c r="E1279" s="2">
        <v>45856</v>
      </c>
      <c r="F1279" s="1">
        <v>318340</v>
      </c>
      <c r="G1279" s="1">
        <v>2</v>
      </c>
      <c r="H1279" s="1">
        <v>2</v>
      </c>
      <c r="I1279" s="1">
        <v>0</v>
      </c>
      <c r="J1279" s="1" t="str">
        <v>Banglore</v>
      </c>
      <c r="K1279" s="1">
        <v>0</v>
      </c>
      <c r="L1279" s="1">
        <f t="shared" si="57"/>
        <v>53724</v>
      </c>
      <c r="M1279" s="1">
        <f t="shared" si="58"/>
        <v>53724</v>
      </c>
      <c r="N1279" s="1">
        <f t="shared" si="59"/>
        <v>0</v>
      </c>
    </row>
    <row r="1280" spans="1:14" x14ac:dyDescent="0.25">
      <c r="A1280" s="1" t="str">
        <v>BioLegend</v>
      </c>
      <c r="B1280" s="1">
        <v>16508.8</v>
      </c>
      <c r="C1280" s="1" t="str">
        <v>EED117194</v>
      </c>
      <c r="D1280" s="2">
        <v>45850</v>
      </c>
      <c r="E1280" s="2">
        <v>45856</v>
      </c>
      <c r="F1280" s="1">
        <v>320806</v>
      </c>
      <c r="G1280" s="1">
        <v>1</v>
      </c>
      <c r="H1280" s="1">
        <v>1</v>
      </c>
      <c r="I1280" s="1">
        <v>0</v>
      </c>
      <c r="J1280" s="1" t="str">
        <v>Banglore</v>
      </c>
      <c r="K1280" s="1">
        <v>0</v>
      </c>
      <c r="L1280" s="1">
        <f t="shared" si="57"/>
        <v>16508.8</v>
      </c>
      <c r="M1280" s="1">
        <f t="shared" si="58"/>
        <v>16508.8</v>
      </c>
      <c r="N1280" s="1">
        <f t="shared" si="59"/>
        <v>0</v>
      </c>
    </row>
    <row r="1281" spans="1:14" x14ac:dyDescent="0.25">
      <c r="A1281" s="1" t="str">
        <v>BioLegend</v>
      </c>
      <c r="B1281" s="1">
        <v>15831.2</v>
      </c>
      <c r="C1281" s="1" t="str">
        <v>EED117194</v>
      </c>
      <c r="D1281" s="2">
        <v>45850</v>
      </c>
      <c r="E1281" s="2">
        <v>45856</v>
      </c>
      <c r="F1281" s="1">
        <v>321106</v>
      </c>
      <c r="G1281" s="1">
        <v>1</v>
      </c>
      <c r="H1281" s="1">
        <v>1</v>
      </c>
      <c r="I1281" s="1">
        <v>0</v>
      </c>
      <c r="J1281" s="1" t="str">
        <v>Delhi</v>
      </c>
      <c r="K1281" s="1">
        <v>0</v>
      </c>
      <c r="L1281" s="1">
        <f t="shared" si="57"/>
        <v>15831.2</v>
      </c>
      <c r="M1281" s="1">
        <f t="shared" si="58"/>
        <v>15831.2</v>
      </c>
      <c r="N1281" s="1">
        <f t="shared" si="59"/>
        <v>0</v>
      </c>
    </row>
    <row r="1282" spans="1:14" x14ac:dyDescent="0.25">
      <c r="A1282" s="1" t="str">
        <v>BioLegend</v>
      </c>
      <c r="B1282" s="1">
        <v>21375.200000000001</v>
      </c>
      <c r="C1282" s="1" t="str">
        <v>EED117194</v>
      </c>
      <c r="D1282" s="2">
        <v>45850</v>
      </c>
      <c r="E1282" s="2">
        <v>45856</v>
      </c>
      <c r="F1282" s="1">
        <v>325514</v>
      </c>
      <c r="G1282" s="1">
        <v>1</v>
      </c>
      <c r="H1282" s="1">
        <v>1</v>
      </c>
      <c r="I1282" s="1">
        <v>0</v>
      </c>
      <c r="J1282" s="1" t="str">
        <v>Mumbai</v>
      </c>
      <c r="K1282" s="1">
        <v>0</v>
      </c>
      <c r="L1282" s="1">
        <f t="shared" si="57"/>
        <v>21375.200000000001</v>
      </c>
      <c r="M1282" s="1">
        <f t="shared" si="58"/>
        <v>21375.200000000001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19342.400000000001</v>
      </c>
      <c r="C1283" s="1" t="str">
        <v>EED117194</v>
      </c>
      <c r="D1283" s="2">
        <v>45850</v>
      </c>
      <c r="E1283" s="2">
        <v>45856</v>
      </c>
      <c r="F1283" s="1">
        <v>328114</v>
      </c>
      <c r="G1283" s="1">
        <v>1</v>
      </c>
      <c r="H1283" s="1">
        <v>1</v>
      </c>
      <c r="I1283" s="1">
        <v>0</v>
      </c>
      <c r="J1283" s="1" t="str">
        <v>Gujrat</v>
      </c>
      <c r="K1283" s="1">
        <v>0</v>
      </c>
      <c r="L1283" s="1">
        <f t="shared" ref="L1283:L1346" si="60">G1283*B1283</f>
        <v>19342.400000000001</v>
      </c>
      <c r="M1283" s="1">
        <f t="shared" ref="M1283:M1346" si="61">H1283*B1283</f>
        <v>19342.400000000001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18048.8</v>
      </c>
      <c r="C1284" s="1" t="str">
        <v>EED117194</v>
      </c>
      <c r="D1284" s="2">
        <v>45850</v>
      </c>
      <c r="E1284" s="2">
        <v>45856</v>
      </c>
      <c r="F1284" s="1">
        <v>329208</v>
      </c>
      <c r="G1284" s="1">
        <v>1</v>
      </c>
      <c r="H1284" s="1">
        <v>1</v>
      </c>
      <c r="I1284" s="1">
        <v>0</v>
      </c>
      <c r="J1284" s="1" t="str">
        <v>Gurugram</v>
      </c>
      <c r="K1284" s="1">
        <v>0</v>
      </c>
      <c r="L1284" s="1">
        <f t="shared" si="60"/>
        <v>18048.8</v>
      </c>
      <c r="M1284" s="1">
        <f t="shared" si="61"/>
        <v>18048.8</v>
      </c>
      <c r="N1284" s="1">
        <f t="shared" si="62"/>
        <v>0</v>
      </c>
    </row>
    <row r="1285" spans="1:14" x14ac:dyDescent="0.25">
      <c r="A1285" s="1" t="str">
        <v>BioLegend</v>
      </c>
      <c r="B1285" s="1">
        <v>17987.2</v>
      </c>
      <c r="C1285" s="1" t="str">
        <v>EED117194</v>
      </c>
      <c r="D1285" s="2">
        <v>45850</v>
      </c>
      <c r="E1285" s="2">
        <v>45856</v>
      </c>
      <c r="F1285" s="1">
        <v>329708</v>
      </c>
      <c r="G1285" s="1">
        <v>1</v>
      </c>
      <c r="H1285" s="1">
        <v>1</v>
      </c>
      <c r="I1285" s="1">
        <v>0</v>
      </c>
      <c r="J1285" s="1" t="str">
        <v>Banglore</v>
      </c>
      <c r="K1285" s="1">
        <v>0</v>
      </c>
      <c r="L1285" s="1">
        <f t="shared" si="60"/>
        <v>17987.2</v>
      </c>
      <c r="M1285" s="1">
        <f t="shared" si="61"/>
        <v>17987.2</v>
      </c>
      <c r="N1285" s="1">
        <f t="shared" si="62"/>
        <v>0</v>
      </c>
    </row>
    <row r="1286" spans="1:14" x14ac:dyDescent="0.25">
      <c r="A1286" s="1" t="str">
        <v>BioLegend</v>
      </c>
      <c r="B1286" s="1">
        <v>12997.599999999999</v>
      </c>
      <c r="C1286" s="1" t="str">
        <v>EED117194</v>
      </c>
      <c r="D1286" s="2">
        <v>45850</v>
      </c>
      <c r="E1286" s="2">
        <v>45856</v>
      </c>
      <c r="F1286" s="1">
        <v>331208</v>
      </c>
      <c r="G1286" s="1">
        <v>1</v>
      </c>
      <c r="H1286" s="1">
        <v>1</v>
      </c>
      <c r="I1286" s="1">
        <v>0</v>
      </c>
      <c r="J1286" s="1" t="str">
        <v>Mumbai</v>
      </c>
      <c r="K1286" s="1">
        <v>0</v>
      </c>
      <c r="L1286" s="1">
        <f t="shared" si="60"/>
        <v>12997.599999999999</v>
      </c>
      <c r="M1286" s="1">
        <f t="shared" si="61"/>
        <v>12997.599999999999</v>
      </c>
      <c r="N1286" s="1">
        <f t="shared" si="62"/>
        <v>0</v>
      </c>
    </row>
    <row r="1287" spans="1:14" x14ac:dyDescent="0.25">
      <c r="A1287" s="1" t="str">
        <v>BioLegend</v>
      </c>
      <c r="B1287" s="1">
        <v>16508.8</v>
      </c>
      <c r="C1287" s="1" t="str">
        <v>EED117194</v>
      </c>
      <c r="D1287" s="2">
        <v>45850</v>
      </c>
      <c r="E1287" s="2">
        <v>45856</v>
      </c>
      <c r="F1287" s="1">
        <v>334106</v>
      </c>
      <c r="G1287" s="1">
        <v>1</v>
      </c>
      <c r="H1287" s="1">
        <v>1</v>
      </c>
      <c r="I1287" s="1">
        <v>0</v>
      </c>
      <c r="J1287" s="1" t="str">
        <v>Hyderabad</v>
      </c>
      <c r="K1287" s="1">
        <v>0</v>
      </c>
      <c r="L1287" s="1">
        <f t="shared" si="60"/>
        <v>16508.8</v>
      </c>
      <c r="M1287" s="1">
        <f t="shared" si="61"/>
        <v>16508.8</v>
      </c>
      <c r="N1287" s="1">
        <f t="shared" si="62"/>
        <v>0</v>
      </c>
    </row>
    <row r="1288" spans="1:14" x14ac:dyDescent="0.25">
      <c r="A1288" s="1" t="str">
        <v>BioLegend</v>
      </c>
      <c r="B1288" s="1">
        <v>14106.400000000001</v>
      </c>
      <c r="C1288" s="1" t="str">
        <v>EED117194</v>
      </c>
      <c r="D1288" s="2">
        <v>45850</v>
      </c>
      <c r="E1288" s="2">
        <v>45856</v>
      </c>
      <c r="F1288" s="1">
        <v>349104</v>
      </c>
      <c r="G1288" s="1">
        <v>4</v>
      </c>
      <c r="H1288" s="1">
        <v>4</v>
      </c>
      <c r="I1288" s="1">
        <v>0</v>
      </c>
      <c r="J1288" s="1" t="str">
        <v>Gujrat</v>
      </c>
      <c r="K1288" s="1">
        <v>0</v>
      </c>
      <c r="L1288" s="1">
        <f t="shared" si="60"/>
        <v>56425.600000000006</v>
      </c>
      <c r="M1288" s="1">
        <f t="shared" si="61"/>
        <v>56425.600000000006</v>
      </c>
      <c r="N1288" s="1">
        <f t="shared" si="62"/>
        <v>0</v>
      </c>
    </row>
    <row r="1289" spans="1:14" x14ac:dyDescent="0.25">
      <c r="A1289" s="1" t="str">
        <v>BioLegend</v>
      </c>
      <c r="B1289" s="1">
        <v>21375.200000000001</v>
      </c>
      <c r="C1289" s="1" t="str">
        <v>EED117194</v>
      </c>
      <c r="D1289" s="2">
        <v>45850</v>
      </c>
      <c r="E1289" s="2">
        <v>45856</v>
      </c>
      <c r="F1289" s="1">
        <v>350504</v>
      </c>
      <c r="G1289" s="1">
        <v>1</v>
      </c>
      <c r="H1289" s="1">
        <v>1</v>
      </c>
      <c r="I1289" s="1">
        <v>0</v>
      </c>
      <c r="J1289" s="1" t="str">
        <v>Mumbai</v>
      </c>
      <c r="K1289" s="1">
        <v>0</v>
      </c>
      <c r="L1289" s="1">
        <f t="shared" si="60"/>
        <v>21375.200000000001</v>
      </c>
      <c r="M1289" s="1">
        <f t="shared" si="61"/>
        <v>21375.200000000001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19342.400000000001</v>
      </c>
      <c r="C1290" s="1" t="str">
        <v>EED117194</v>
      </c>
      <c r="D1290" s="2">
        <v>45850</v>
      </c>
      <c r="E1290" s="2">
        <v>45856</v>
      </c>
      <c r="F1290" s="1">
        <v>353112</v>
      </c>
      <c r="G1290" s="1">
        <v>1</v>
      </c>
      <c r="H1290" s="1">
        <v>1</v>
      </c>
      <c r="I1290" s="1">
        <v>0</v>
      </c>
      <c r="J1290" s="1" t="str">
        <v>Banglore</v>
      </c>
      <c r="K1290" s="1">
        <v>0</v>
      </c>
      <c r="L1290" s="1">
        <f t="shared" si="60"/>
        <v>19342.400000000001</v>
      </c>
      <c r="M1290" s="1">
        <f t="shared" si="61"/>
        <v>19342.400000000001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26862</v>
      </c>
      <c r="C1291" s="1" t="str">
        <v>EED117194</v>
      </c>
      <c r="D1291" s="2">
        <v>45850</v>
      </c>
      <c r="E1291" s="2">
        <v>45856</v>
      </c>
      <c r="F1291" s="1">
        <v>353208</v>
      </c>
      <c r="G1291" s="1">
        <v>1</v>
      </c>
      <c r="H1291" s="1">
        <v>1</v>
      </c>
      <c r="I1291" s="1">
        <v>0</v>
      </c>
      <c r="J1291" s="1" t="str">
        <v>Gujrat</v>
      </c>
      <c r="K1291" s="1">
        <v>0</v>
      </c>
      <c r="L1291" s="1">
        <f t="shared" si="60"/>
        <v>26862</v>
      </c>
      <c r="M1291" s="1">
        <f t="shared" si="61"/>
        <v>26862</v>
      </c>
      <c r="N1291" s="1">
        <f t="shared" si="62"/>
        <v>0</v>
      </c>
    </row>
    <row r="1292" spans="1:14" x14ac:dyDescent="0.25">
      <c r="A1292" s="1" t="str">
        <v>BioLegend</v>
      </c>
      <c r="B1292" s="1">
        <v>16368</v>
      </c>
      <c r="C1292" s="1" t="str">
        <v>EED117194</v>
      </c>
      <c r="D1292" s="2">
        <v>45850</v>
      </c>
      <c r="E1292" s="2">
        <v>45856</v>
      </c>
      <c r="F1292" s="1">
        <v>353421</v>
      </c>
      <c r="G1292" s="1">
        <v>1</v>
      </c>
      <c r="H1292" s="1">
        <v>1</v>
      </c>
      <c r="I1292" s="1">
        <v>0</v>
      </c>
      <c r="J1292" s="1" t="str">
        <v>Pune</v>
      </c>
      <c r="K1292" s="1">
        <v>0</v>
      </c>
      <c r="L1292" s="1">
        <f t="shared" si="60"/>
        <v>16368</v>
      </c>
      <c r="M1292" s="1">
        <f t="shared" si="61"/>
        <v>16368</v>
      </c>
      <c r="N1292" s="1">
        <f t="shared" si="62"/>
        <v>0</v>
      </c>
    </row>
    <row r="1293" spans="1:14" x14ac:dyDescent="0.25">
      <c r="A1293" s="1" t="str">
        <v>BioLegend</v>
      </c>
      <c r="B1293" s="1">
        <v>23531.199999999997</v>
      </c>
      <c r="C1293" s="1" t="str">
        <v>EED117194</v>
      </c>
      <c r="D1293" s="2">
        <v>45850</v>
      </c>
      <c r="E1293" s="2">
        <v>45856</v>
      </c>
      <c r="F1293" s="1">
        <v>358512</v>
      </c>
      <c r="G1293" s="1">
        <v>1</v>
      </c>
      <c r="H1293" s="1">
        <v>1</v>
      </c>
      <c r="I1293" s="1">
        <v>0</v>
      </c>
      <c r="J1293" s="1" t="str">
        <v>Mumbai</v>
      </c>
      <c r="K1293" s="1">
        <v>0</v>
      </c>
      <c r="L1293" s="1">
        <f t="shared" si="60"/>
        <v>23531.199999999997</v>
      </c>
      <c r="M1293" s="1">
        <f t="shared" si="61"/>
        <v>23531.199999999997</v>
      </c>
      <c r="N1293" s="1">
        <f t="shared" si="62"/>
        <v>0</v>
      </c>
    </row>
    <row r="1294" spans="1:14" x14ac:dyDescent="0.25">
      <c r="A1294" s="1" t="str">
        <v>BioLegend</v>
      </c>
      <c r="B1294" s="1">
        <v>28710</v>
      </c>
      <c r="C1294" s="1" t="str">
        <v>EED117194</v>
      </c>
      <c r="D1294" s="2">
        <v>45850</v>
      </c>
      <c r="E1294" s="2">
        <v>45856</v>
      </c>
      <c r="F1294" s="1">
        <v>358610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28710</v>
      </c>
      <c r="M1294" s="1">
        <f t="shared" si="61"/>
        <v>28710</v>
      </c>
      <c r="N1294" s="1">
        <f t="shared" si="62"/>
        <v>0</v>
      </c>
    </row>
    <row r="1295" spans="1:14" x14ac:dyDescent="0.25">
      <c r="A1295" s="1" t="str">
        <v>BioLegend</v>
      </c>
      <c r="B1295" s="1">
        <v>22792</v>
      </c>
      <c r="C1295" s="1" t="str">
        <v>EED117194</v>
      </c>
      <c r="D1295" s="2">
        <v>45850</v>
      </c>
      <c r="E1295" s="2">
        <v>45856</v>
      </c>
      <c r="F1295" s="1">
        <v>363210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22792</v>
      </c>
      <c r="M1295" s="1">
        <f t="shared" si="61"/>
        <v>22792</v>
      </c>
      <c r="N1295" s="1">
        <f t="shared" si="62"/>
        <v>0</v>
      </c>
    </row>
    <row r="1296" spans="1:14" x14ac:dyDescent="0.25">
      <c r="A1296" s="1" t="str">
        <v>BioLegend</v>
      </c>
      <c r="B1296" s="1">
        <v>16139.2</v>
      </c>
      <c r="C1296" s="1" t="str">
        <v>EED117194</v>
      </c>
      <c r="D1296" s="2">
        <v>45850</v>
      </c>
      <c r="E1296" s="2">
        <v>45856</v>
      </c>
      <c r="F1296" s="1">
        <v>366608</v>
      </c>
      <c r="G1296" s="1">
        <v>1</v>
      </c>
      <c r="H1296" s="1">
        <v>1</v>
      </c>
      <c r="I1296" s="1">
        <v>0</v>
      </c>
      <c r="J1296" s="1" t="str">
        <v>Gujrat</v>
      </c>
      <c r="K1296" s="1">
        <v>0</v>
      </c>
      <c r="L1296" s="1">
        <f t="shared" si="60"/>
        <v>16139.2</v>
      </c>
      <c r="M1296" s="1">
        <f t="shared" si="61"/>
        <v>16139.2</v>
      </c>
      <c r="N1296" s="1">
        <f t="shared" si="62"/>
        <v>0</v>
      </c>
    </row>
    <row r="1297" spans="1:14" x14ac:dyDescent="0.25">
      <c r="A1297" s="1" t="str">
        <v>BioLegend</v>
      </c>
      <c r="B1297" s="1">
        <v>22176</v>
      </c>
      <c r="C1297" s="1" t="str">
        <v>EED117194</v>
      </c>
      <c r="D1297" s="2">
        <v>45850</v>
      </c>
      <c r="E1297" s="2">
        <v>45856</v>
      </c>
      <c r="F1297" s="1">
        <v>367004</v>
      </c>
      <c r="G1297" s="1">
        <v>1</v>
      </c>
      <c r="H1297" s="1">
        <v>1</v>
      </c>
      <c r="I1297" s="1">
        <v>0</v>
      </c>
      <c r="J1297" s="1" t="str">
        <v>Banglore</v>
      </c>
      <c r="K1297" s="1">
        <v>0</v>
      </c>
      <c r="L1297" s="1">
        <f t="shared" si="60"/>
        <v>22176</v>
      </c>
      <c r="M1297" s="1">
        <f t="shared" si="61"/>
        <v>22176</v>
      </c>
      <c r="N1297" s="1">
        <f t="shared" si="62"/>
        <v>0</v>
      </c>
    </row>
    <row r="1298" spans="1:14" x14ac:dyDescent="0.25">
      <c r="A1298" s="1" t="str">
        <v>BioLegend</v>
      </c>
      <c r="B1298" s="1">
        <v>26862</v>
      </c>
      <c r="C1298" s="1" t="str">
        <v>EED117194</v>
      </c>
      <c r="D1298" s="2">
        <v>45850</v>
      </c>
      <c r="E1298" s="2">
        <v>45856</v>
      </c>
      <c r="F1298" s="1">
        <v>368526</v>
      </c>
      <c r="G1298" s="1">
        <v>1</v>
      </c>
      <c r="H1298" s="1">
        <v>1</v>
      </c>
      <c r="I1298" s="1">
        <v>0</v>
      </c>
      <c r="J1298" s="1" t="str">
        <v>Tamilnadu</v>
      </c>
      <c r="K1298" s="1">
        <v>0</v>
      </c>
      <c r="L1298" s="1">
        <f t="shared" si="60"/>
        <v>26862</v>
      </c>
      <c r="M1298" s="1">
        <f t="shared" si="61"/>
        <v>26862</v>
      </c>
      <c r="N1298" s="1">
        <f t="shared" si="62"/>
        <v>0</v>
      </c>
    </row>
    <row r="1299" spans="1:14" x14ac:dyDescent="0.25">
      <c r="A1299" s="1" t="str">
        <v>BioLegend</v>
      </c>
      <c r="B1299" s="1">
        <v>17309.599999999999</v>
      </c>
      <c r="C1299" s="1" t="str">
        <v>EED117194</v>
      </c>
      <c r="D1299" s="2">
        <v>45850</v>
      </c>
      <c r="E1299" s="2">
        <v>45856</v>
      </c>
      <c r="F1299" s="1">
        <v>368532</v>
      </c>
      <c r="G1299" s="1">
        <v>1</v>
      </c>
      <c r="H1299" s="1">
        <v>1</v>
      </c>
      <c r="I1299" s="1">
        <v>0</v>
      </c>
      <c r="J1299" s="1" t="str">
        <v>Delhi</v>
      </c>
      <c r="K1299" s="1">
        <v>0</v>
      </c>
      <c r="L1299" s="1">
        <f t="shared" si="60"/>
        <v>17309.599999999999</v>
      </c>
      <c r="M1299" s="1">
        <f t="shared" si="61"/>
        <v>17309.599999999999</v>
      </c>
      <c r="N1299" s="1">
        <f t="shared" si="62"/>
        <v>0</v>
      </c>
    </row>
    <row r="1300" spans="1:14" x14ac:dyDescent="0.25">
      <c r="A1300" s="1" t="str">
        <v>BioLegend</v>
      </c>
      <c r="B1300" s="1">
        <v>27258</v>
      </c>
      <c r="C1300" s="1" t="str">
        <v>EED117194</v>
      </c>
      <c r="D1300" s="2">
        <v>45850</v>
      </c>
      <c r="E1300" s="2">
        <v>45856</v>
      </c>
      <c r="F1300" s="1">
        <v>369324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27258</v>
      </c>
      <c r="M1300" s="1">
        <f t="shared" si="61"/>
        <v>27258</v>
      </c>
      <c r="N1300" s="1">
        <f t="shared" si="62"/>
        <v>0</v>
      </c>
    </row>
    <row r="1301" spans="1:14" x14ac:dyDescent="0.25">
      <c r="A1301" s="1" t="str">
        <v>BioLegend</v>
      </c>
      <c r="B1301" s="1">
        <v>8993.6</v>
      </c>
      <c r="C1301" s="1" t="str">
        <v>EED117194</v>
      </c>
      <c r="D1301" s="2">
        <v>45850</v>
      </c>
      <c r="E1301" s="2">
        <v>45856</v>
      </c>
      <c r="F1301" s="1">
        <v>369505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8993.6</v>
      </c>
      <c r="M1301" s="1">
        <f t="shared" si="61"/>
        <v>8993.6</v>
      </c>
      <c r="N1301" s="1">
        <f t="shared" si="62"/>
        <v>0</v>
      </c>
    </row>
    <row r="1302" spans="1:14" x14ac:dyDescent="0.25">
      <c r="A1302" s="1" t="str">
        <v>BioLegend</v>
      </c>
      <c r="B1302" s="1">
        <v>28710</v>
      </c>
      <c r="C1302" s="1" t="str">
        <v>EED117194</v>
      </c>
      <c r="D1302" s="2">
        <v>45850</v>
      </c>
      <c r="E1302" s="2">
        <v>45856</v>
      </c>
      <c r="F1302" s="1">
        <v>372710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28710</v>
      </c>
      <c r="M1302" s="1">
        <f t="shared" si="61"/>
        <v>28710</v>
      </c>
      <c r="N1302" s="1">
        <f t="shared" si="62"/>
        <v>0</v>
      </c>
    </row>
    <row r="1303" spans="1:14" x14ac:dyDescent="0.25">
      <c r="A1303" s="1" t="str">
        <v>BioLegend</v>
      </c>
      <c r="B1303" s="1">
        <v>24578.400000000001</v>
      </c>
      <c r="C1303" s="1" t="str">
        <v>EED117194</v>
      </c>
      <c r="D1303" s="2">
        <v>45850</v>
      </c>
      <c r="E1303" s="2">
        <v>45856</v>
      </c>
      <c r="F1303" s="1">
        <v>381506</v>
      </c>
      <c r="G1303" s="1">
        <v>1</v>
      </c>
      <c r="H1303" s="1">
        <v>1</v>
      </c>
      <c r="I1303" s="1">
        <v>0</v>
      </c>
      <c r="J1303" s="1" t="str">
        <v>Lucknow</v>
      </c>
      <c r="K1303" s="1">
        <v>0</v>
      </c>
      <c r="L1303" s="1">
        <f t="shared" si="60"/>
        <v>24578.400000000001</v>
      </c>
      <c r="M1303" s="1">
        <f t="shared" si="61"/>
        <v>24578.400000000001</v>
      </c>
      <c r="N1303" s="1">
        <f t="shared" si="62"/>
        <v>0</v>
      </c>
    </row>
    <row r="1304" spans="1:14" x14ac:dyDescent="0.25">
      <c r="A1304" s="1" t="str">
        <v>BioLegend</v>
      </c>
      <c r="B1304" s="1">
        <v>22360.799999999999</v>
      </c>
      <c r="C1304" s="1" t="str">
        <v>EED117194</v>
      </c>
      <c r="D1304" s="2">
        <v>45850</v>
      </c>
      <c r="E1304" s="2">
        <v>45856</v>
      </c>
      <c r="F1304" s="1">
        <v>384704</v>
      </c>
      <c r="G1304" s="1">
        <v>1</v>
      </c>
      <c r="H1304" s="1">
        <v>1</v>
      </c>
      <c r="I1304" s="1">
        <v>0</v>
      </c>
      <c r="J1304" s="1" t="str">
        <v>Hyderabad</v>
      </c>
      <c r="K1304" s="1">
        <v>0</v>
      </c>
      <c r="L1304" s="1">
        <f t="shared" si="60"/>
        <v>22360.799999999999</v>
      </c>
      <c r="M1304" s="1">
        <f t="shared" si="61"/>
        <v>22360.799999999999</v>
      </c>
      <c r="N1304" s="1">
        <f t="shared" si="62"/>
        <v>0</v>
      </c>
    </row>
    <row r="1305" spans="1:14" x14ac:dyDescent="0.25">
      <c r="A1305" s="1" t="str">
        <v>BioLegend</v>
      </c>
      <c r="B1305" s="1">
        <v>20020</v>
      </c>
      <c r="C1305" s="1" t="str">
        <v>EED117194</v>
      </c>
      <c r="D1305" s="2">
        <v>45850</v>
      </c>
      <c r="E1305" s="2">
        <v>45856</v>
      </c>
      <c r="F1305" s="1">
        <v>392204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20020</v>
      </c>
      <c r="M1305" s="1">
        <f t="shared" si="61"/>
        <v>20020</v>
      </c>
      <c r="N1305" s="1">
        <f t="shared" si="62"/>
        <v>0</v>
      </c>
    </row>
    <row r="1306" spans="1:14" x14ac:dyDescent="0.25">
      <c r="A1306" s="1" t="str">
        <v>BioLegend</v>
      </c>
      <c r="B1306" s="1">
        <v>4743.2</v>
      </c>
      <c r="C1306" s="1" t="str">
        <v>EED117194</v>
      </c>
      <c r="D1306" s="2">
        <v>45850</v>
      </c>
      <c r="E1306" s="2">
        <v>45856</v>
      </c>
      <c r="F1306" s="1">
        <v>400112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4743.2</v>
      </c>
      <c r="M1306" s="1">
        <f t="shared" si="61"/>
        <v>4743.2</v>
      </c>
      <c r="N1306" s="1">
        <f t="shared" si="62"/>
        <v>0</v>
      </c>
    </row>
    <row r="1307" spans="1:14" x14ac:dyDescent="0.25">
      <c r="A1307" s="1" t="str">
        <v>BioLegend</v>
      </c>
      <c r="B1307" s="1">
        <v>3757.6000000000004</v>
      </c>
      <c r="C1307" s="1" t="str">
        <v>EED117194</v>
      </c>
      <c r="D1307" s="2">
        <v>45850</v>
      </c>
      <c r="E1307" s="2">
        <v>45856</v>
      </c>
      <c r="F1307" s="1">
        <v>400113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3757.6000000000004</v>
      </c>
      <c r="M1307" s="1">
        <f t="shared" si="61"/>
        <v>3757.6000000000004</v>
      </c>
      <c r="N1307" s="1">
        <f t="shared" si="62"/>
        <v>0</v>
      </c>
    </row>
    <row r="1308" spans="1:14" x14ac:dyDescent="0.25">
      <c r="A1308" s="1" t="str">
        <v>BioLegend</v>
      </c>
      <c r="B1308" s="1">
        <v>7946.4</v>
      </c>
      <c r="C1308" s="1" t="str">
        <v>EED117194</v>
      </c>
      <c r="D1308" s="2">
        <v>45850</v>
      </c>
      <c r="E1308" s="2">
        <v>45856</v>
      </c>
      <c r="F1308" s="1">
        <v>400114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7946.4</v>
      </c>
      <c r="M1308" s="1">
        <f t="shared" si="61"/>
        <v>7946.4</v>
      </c>
      <c r="N1308" s="1">
        <f t="shared" si="62"/>
        <v>0</v>
      </c>
    </row>
    <row r="1309" spans="1:14" x14ac:dyDescent="0.25">
      <c r="A1309" s="1" t="str">
        <v>BioLegend</v>
      </c>
      <c r="B1309" s="1">
        <v>6529.6</v>
      </c>
      <c r="C1309" s="1" t="str">
        <v>EED117194</v>
      </c>
      <c r="D1309" s="2">
        <v>45850</v>
      </c>
      <c r="E1309" s="2">
        <v>45856</v>
      </c>
      <c r="F1309" s="1">
        <v>400125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6529.6</v>
      </c>
      <c r="M1309" s="1">
        <f t="shared" si="61"/>
        <v>6529.6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Banglore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12874.400000000001</v>
      </c>
      <c r="C1312" s="1" t="str">
        <v>EED117194</v>
      </c>
      <c r="D1312" s="2">
        <v>45850</v>
      </c>
      <c r="E1312" s="2">
        <v>45856</v>
      </c>
      <c r="F1312" s="1">
        <v>400130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12874.400000000001</v>
      </c>
      <c r="M1312" s="1">
        <f t="shared" si="61"/>
        <v>12874.400000000001</v>
      </c>
      <c r="N1312" s="1">
        <f t="shared" si="62"/>
        <v>0</v>
      </c>
    </row>
    <row r="1313" spans="1:14" x14ac:dyDescent="0.25">
      <c r="A1313" s="1" t="str">
        <v>BioLegend</v>
      </c>
      <c r="B1313" s="1">
        <v>15892.8</v>
      </c>
      <c r="C1313" s="1" t="str">
        <v>EED117194</v>
      </c>
      <c r="D1313" s="2">
        <v>45850</v>
      </c>
      <c r="E1313" s="2">
        <v>45856</v>
      </c>
      <c r="F1313" s="1">
        <v>400151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15892.8</v>
      </c>
      <c r="M1313" s="1">
        <f t="shared" si="61"/>
        <v>15892.8</v>
      </c>
      <c r="N1313" s="1">
        <f t="shared" si="62"/>
        <v>0</v>
      </c>
    </row>
    <row r="1314" spans="1:14" x14ac:dyDescent="0.25">
      <c r="A1314" s="1" t="str">
        <v>BioLegend</v>
      </c>
      <c r="B1314" s="1">
        <v>27258</v>
      </c>
      <c r="C1314" s="1" t="str">
        <v>EED117194</v>
      </c>
      <c r="D1314" s="2">
        <v>45850</v>
      </c>
      <c r="E1314" s="2">
        <v>45856</v>
      </c>
      <c r="F1314" s="1">
        <v>400164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27258</v>
      </c>
      <c r="M1314" s="1">
        <f t="shared" si="61"/>
        <v>27258</v>
      </c>
      <c r="N1314" s="1">
        <f t="shared" si="62"/>
        <v>0</v>
      </c>
    </row>
    <row r="1315" spans="1:14" x14ac:dyDescent="0.25">
      <c r="A1315" s="1" t="str">
        <v>BioLegend</v>
      </c>
      <c r="B1315" s="1">
        <v>2895.2</v>
      </c>
      <c r="C1315" s="1" t="str">
        <v>EED117194</v>
      </c>
      <c r="D1315" s="2">
        <v>45850</v>
      </c>
      <c r="E1315" s="2">
        <v>45856</v>
      </c>
      <c r="F1315" s="1">
        <v>400209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2895.2</v>
      </c>
      <c r="M1315" s="1">
        <f t="shared" si="61"/>
        <v>2895.2</v>
      </c>
      <c r="N1315" s="1">
        <f t="shared" si="62"/>
        <v>0</v>
      </c>
    </row>
    <row r="1316" spans="1:14" x14ac:dyDescent="0.25">
      <c r="A1316" s="1" t="str">
        <v>BioLegend</v>
      </c>
      <c r="B1316" s="1">
        <v>2217.6</v>
      </c>
      <c r="C1316" s="1" t="str">
        <v>EED117194</v>
      </c>
      <c r="D1316" s="2">
        <v>45850</v>
      </c>
      <c r="E1316" s="2">
        <v>45856</v>
      </c>
      <c r="F1316" s="1">
        <v>400219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2217.6</v>
      </c>
      <c r="M1316" s="1">
        <f t="shared" si="61"/>
        <v>2217.6</v>
      </c>
      <c r="N1316" s="1">
        <f t="shared" si="62"/>
        <v>0</v>
      </c>
    </row>
    <row r="1317" spans="1:14" x14ac:dyDescent="0.25">
      <c r="A1317" s="1" t="str">
        <v>BioLegend</v>
      </c>
      <c r="B1317" s="1">
        <v>10890</v>
      </c>
      <c r="C1317" s="1" t="str">
        <v>EED117194</v>
      </c>
      <c r="D1317" s="2">
        <v>45850</v>
      </c>
      <c r="E1317" s="2">
        <v>45856</v>
      </c>
      <c r="F1317" s="1">
        <v>400259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10890</v>
      </c>
      <c r="M1317" s="1">
        <f t="shared" si="61"/>
        <v>10890</v>
      </c>
      <c r="N1317" s="1">
        <f t="shared" si="62"/>
        <v>0</v>
      </c>
    </row>
    <row r="1318" spans="1:14" x14ac:dyDescent="0.25">
      <c r="A1318" s="1" t="str">
        <v>BioLegend</v>
      </c>
      <c r="B1318" s="1">
        <v>12689.599999999999</v>
      </c>
      <c r="C1318" s="1" t="str">
        <v>EED117194</v>
      </c>
      <c r="D1318" s="2">
        <v>45850</v>
      </c>
      <c r="E1318" s="2">
        <v>45856</v>
      </c>
      <c r="F1318" s="1">
        <v>400329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12689.599999999999</v>
      </c>
      <c r="M1318" s="1">
        <f t="shared" si="61"/>
        <v>12689.599999999999</v>
      </c>
      <c r="N1318" s="1">
        <f t="shared" si="62"/>
        <v>0</v>
      </c>
    </row>
    <row r="1319" spans="1:14" x14ac:dyDescent="0.25">
      <c r="A1319" s="1" t="str">
        <v>BioLegend</v>
      </c>
      <c r="B1319" s="1">
        <v>10164</v>
      </c>
      <c r="C1319" s="1" t="str">
        <v>EED117194</v>
      </c>
      <c r="D1319" s="2">
        <v>45850</v>
      </c>
      <c r="E1319" s="2">
        <v>45856</v>
      </c>
      <c r="F1319" s="1">
        <v>400406</v>
      </c>
      <c r="G1319" s="1">
        <v>1</v>
      </c>
      <c r="H1319" s="1">
        <v>1</v>
      </c>
      <c r="I1319" s="1">
        <v>0</v>
      </c>
      <c r="J1319" s="1" t="str">
        <v>Mumbai</v>
      </c>
      <c r="K1319" s="1">
        <v>0</v>
      </c>
      <c r="L1319" s="1">
        <f t="shared" si="60"/>
        <v>10164</v>
      </c>
      <c r="M1319" s="1">
        <f t="shared" si="61"/>
        <v>10164</v>
      </c>
      <c r="N1319" s="1">
        <f t="shared" si="62"/>
        <v>0</v>
      </c>
    </row>
    <row r="1320" spans="1:14" x14ac:dyDescent="0.25">
      <c r="A1320" s="1" t="str">
        <v>BioLegend</v>
      </c>
      <c r="B1320" s="1">
        <v>10841.6</v>
      </c>
      <c r="C1320" s="1" t="str">
        <v>EED117194</v>
      </c>
      <c r="D1320" s="2">
        <v>45850</v>
      </c>
      <c r="E1320" s="2">
        <v>45856</v>
      </c>
      <c r="F1320" s="1">
        <v>400417</v>
      </c>
      <c r="G1320" s="1">
        <v>1</v>
      </c>
      <c r="H1320" s="1">
        <v>1</v>
      </c>
      <c r="I1320" s="1">
        <v>0</v>
      </c>
      <c r="J1320" s="1" t="str">
        <v>Delhi</v>
      </c>
      <c r="K1320" s="1">
        <v>0</v>
      </c>
      <c r="L1320" s="1">
        <f t="shared" si="60"/>
        <v>10841.6</v>
      </c>
      <c r="M1320" s="1">
        <f t="shared" si="61"/>
        <v>10841.6</v>
      </c>
      <c r="N1320" s="1">
        <f t="shared" si="62"/>
        <v>0</v>
      </c>
    </row>
    <row r="1321" spans="1:14" x14ac:dyDescent="0.25">
      <c r="A1321" s="1" t="str">
        <v>BioLegend</v>
      </c>
      <c r="B1321" s="1">
        <v>10890</v>
      </c>
      <c r="C1321" s="1" t="str">
        <v>EED117194</v>
      </c>
      <c r="D1321" s="2">
        <v>45850</v>
      </c>
      <c r="E1321" s="2">
        <v>45856</v>
      </c>
      <c r="F1321" s="1">
        <v>400435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21780</v>
      </c>
      <c r="M1321" s="1">
        <f t="shared" si="61"/>
        <v>21780</v>
      </c>
      <c r="N1321" s="1">
        <f t="shared" si="62"/>
        <v>0</v>
      </c>
    </row>
    <row r="1322" spans="1:14" x14ac:dyDescent="0.25">
      <c r="A1322" s="1" t="str">
        <v>BioLegend</v>
      </c>
      <c r="B1322" s="1">
        <v>16698</v>
      </c>
      <c r="C1322" s="1" t="str">
        <v>EED117194</v>
      </c>
      <c r="D1322" s="2">
        <v>45850</v>
      </c>
      <c r="E1322" s="2">
        <v>45856</v>
      </c>
      <c r="F1322" s="1">
        <v>400438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33396</v>
      </c>
      <c r="M1322" s="1">
        <f t="shared" si="61"/>
        <v>33396</v>
      </c>
      <c r="N1322" s="1">
        <f t="shared" si="62"/>
        <v>0</v>
      </c>
    </row>
    <row r="1323" spans="1:14" x14ac:dyDescent="0.25">
      <c r="A1323" s="1" t="str">
        <v>BioLegend</v>
      </c>
      <c r="B1323" s="1">
        <v>6591.2000000000007</v>
      </c>
      <c r="C1323" s="1" t="str">
        <v>EED117194</v>
      </c>
      <c r="D1323" s="2">
        <v>45850</v>
      </c>
      <c r="E1323" s="2">
        <v>45856</v>
      </c>
      <c r="F1323" s="1">
        <v>400512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6591.2000000000007</v>
      </c>
      <c r="M1323" s="1">
        <f t="shared" si="61"/>
        <v>6591.2000000000007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400524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17740.8</v>
      </c>
      <c r="C1326" s="1" t="str">
        <v>EED117194</v>
      </c>
      <c r="D1326" s="2">
        <v>45850</v>
      </c>
      <c r="E1326" s="2">
        <v>45856</v>
      </c>
      <c r="F1326" s="1">
        <v>400558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17740.8</v>
      </c>
      <c r="M1326" s="1">
        <f t="shared" si="61"/>
        <v>17740.8</v>
      </c>
      <c r="N1326" s="1">
        <f t="shared" si="62"/>
        <v>0</v>
      </c>
    </row>
    <row r="1327" spans="1:14" x14ac:dyDescent="0.25">
      <c r="A1327" s="1" t="str">
        <v>BioLegend</v>
      </c>
      <c r="B1327" s="1">
        <v>10225.6</v>
      </c>
      <c r="C1327" s="1" t="str">
        <v>EED117194</v>
      </c>
      <c r="D1327" s="2">
        <v>45850</v>
      </c>
      <c r="E1327" s="2">
        <v>45856</v>
      </c>
      <c r="F1327" s="1">
        <v>401210</v>
      </c>
      <c r="G1327" s="1">
        <v>1</v>
      </c>
      <c r="H1327" s="1">
        <v>1</v>
      </c>
      <c r="I1327" s="1">
        <v>0</v>
      </c>
      <c r="J1327" s="1" t="str">
        <v>Banglore</v>
      </c>
      <c r="K1327" s="1">
        <v>0</v>
      </c>
      <c r="L1327" s="1">
        <f t="shared" si="60"/>
        <v>10225.6</v>
      </c>
      <c r="M1327" s="1">
        <f t="shared" si="61"/>
        <v>10225.6</v>
      </c>
      <c r="N1327" s="1">
        <f t="shared" si="62"/>
        <v>0</v>
      </c>
    </row>
    <row r="1328" spans="1:14" x14ac:dyDescent="0.25">
      <c r="A1328" s="1" t="str">
        <v>BioLegend</v>
      </c>
      <c r="B1328" s="1">
        <v>16077.599999999999</v>
      </c>
      <c r="C1328" s="1" t="str">
        <v>EED117194</v>
      </c>
      <c r="D1328" s="2">
        <v>45850</v>
      </c>
      <c r="E1328" s="2">
        <v>45856</v>
      </c>
      <c r="F1328" s="1">
        <v>405714</v>
      </c>
      <c r="G1328" s="1">
        <v>1</v>
      </c>
      <c r="H1328" s="1">
        <v>1</v>
      </c>
      <c r="I1328" s="1">
        <v>0</v>
      </c>
      <c r="J1328" s="1" t="str">
        <v>Mumbai</v>
      </c>
      <c r="K1328" s="1">
        <v>0</v>
      </c>
      <c r="L1328" s="1">
        <f t="shared" si="60"/>
        <v>16077.599999999999</v>
      </c>
      <c r="M1328" s="1">
        <f t="shared" si="61"/>
        <v>16077.599999999999</v>
      </c>
      <c r="N1328" s="1">
        <f t="shared" si="62"/>
        <v>0</v>
      </c>
    </row>
    <row r="1329" spans="1:14" x14ac:dyDescent="0.25">
      <c r="A1329" s="1" t="str">
        <v>BioLegend</v>
      </c>
      <c r="B1329" s="1">
        <v>19896.8</v>
      </c>
      <c r="C1329" s="1" t="str">
        <v>EED117194</v>
      </c>
      <c r="D1329" s="2">
        <v>45850</v>
      </c>
      <c r="E1329" s="2">
        <v>45856</v>
      </c>
      <c r="F1329" s="1">
        <v>410708</v>
      </c>
      <c r="G1329" s="1">
        <v>1</v>
      </c>
      <c r="H1329" s="1">
        <v>1</v>
      </c>
      <c r="I1329" s="1">
        <v>0</v>
      </c>
      <c r="J1329" s="1" t="str">
        <v>Kerala</v>
      </c>
      <c r="K1329" s="1">
        <v>0</v>
      </c>
      <c r="L1329" s="1">
        <f t="shared" si="60"/>
        <v>19896.8</v>
      </c>
      <c r="M1329" s="1">
        <f t="shared" si="61"/>
        <v>19896.8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2</v>
      </c>
      <c r="H1330" s="1">
        <v>2</v>
      </c>
      <c r="I1330" s="1">
        <v>0</v>
      </c>
      <c r="J1330" s="1" t="str">
        <v>Mumbai</v>
      </c>
      <c r="K1330" s="1">
        <v>0</v>
      </c>
      <c r="L1330" s="1">
        <f t="shared" si="60"/>
        <v>8008</v>
      </c>
      <c r="M1330" s="1">
        <f t="shared" si="61"/>
        <v>8008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4004</v>
      </c>
      <c r="M1331" s="1">
        <f t="shared" si="61"/>
        <v>4004</v>
      </c>
      <c r="N1331" s="1">
        <f t="shared" si="62"/>
        <v>0</v>
      </c>
    </row>
    <row r="1332" spans="1:14" x14ac:dyDescent="0.25">
      <c r="A1332" s="1" t="str">
        <v>BioLegend</v>
      </c>
      <c r="B1332" s="1">
        <v>3634.3999999999996</v>
      </c>
      <c r="C1332" s="1" t="str">
        <v>EED117194</v>
      </c>
      <c r="D1332" s="2">
        <v>45850</v>
      </c>
      <c r="E1332" s="2">
        <v>45856</v>
      </c>
      <c r="F1332" s="1">
        <v>420404</v>
      </c>
      <c r="G1332" s="1">
        <v>1</v>
      </c>
      <c r="H1332" s="1">
        <v>1</v>
      </c>
      <c r="I1332" s="1">
        <v>0</v>
      </c>
      <c r="J1332" s="1" t="str">
        <v>Mumbai</v>
      </c>
      <c r="K1332" s="1">
        <v>0</v>
      </c>
      <c r="L1332" s="1">
        <f t="shared" si="60"/>
        <v>3634.3999999999996</v>
      </c>
      <c r="M1332" s="1">
        <f t="shared" si="61"/>
        <v>3634.3999999999996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3326.3999999999996</v>
      </c>
      <c r="C1333" s="1" t="str">
        <v>EED117194</v>
      </c>
      <c r="D1333" s="2">
        <v>45850</v>
      </c>
      <c r="E1333" s="2">
        <v>45856</v>
      </c>
      <c r="F1333" s="1">
        <v>421301</v>
      </c>
      <c r="G1333" s="1">
        <v>1</v>
      </c>
      <c r="H1333" s="1">
        <v>1</v>
      </c>
      <c r="I1333" s="1">
        <v>0</v>
      </c>
      <c r="J1333" s="1" t="str">
        <v>Faridabad</v>
      </c>
      <c r="K1333" s="1">
        <v>0</v>
      </c>
      <c r="L1333" s="1">
        <f t="shared" si="60"/>
        <v>3326.3999999999996</v>
      </c>
      <c r="M1333" s="1">
        <f t="shared" si="61"/>
        <v>3326.3999999999996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14106.399999999998</v>
      </c>
      <c r="C1334" s="1" t="str">
        <v>EED117194</v>
      </c>
      <c r="D1334" s="2">
        <v>45850</v>
      </c>
      <c r="E1334" s="2">
        <v>45856</v>
      </c>
      <c r="F1334" s="1">
        <v>422302</v>
      </c>
      <c r="G1334" s="1">
        <v>3</v>
      </c>
      <c r="H1334" s="1">
        <v>3</v>
      </c>
      <c r="I1334" s="1">
        <v>0</v>
      </c>
      <c r="J1334" s="1" t="str">
        <v>Gujrat</v>
      </c>
      <c r="K1334" s="1">
        <v>0</v>
      </c>
      <c r="L1334" s="1">
        <f t="shared" si="60"/>
        <v>42319.199999999997</v>
      </c>
      <c r="M1334" s="1">
        <f t="shared" si="61"/>
        <v>42319.199999999997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423101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423105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423109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20636</v>
      </c>
      <c r="C1338" s="1" t="str">
        <v>EED117194</v>
      </c>
      <c r="D1338" s="2">
        <v>45850</v>
      </c>
      <c r="E1338" s="2">
        <v>45856</v>
      </c>
      <c r="F1338" s="1">
        <v>423110</v>
      </c>
      <c r="G1338" s="1">
        <v>1</v>
      </c>
      <c r="H1338" s="1">
        <v>1</v>
      </c>
      <c r="I1338" s="1">
        <v>0</v>
      </c>
      <c r="J1338" s="1" t="str">
        <v>Pune</v>
      </c>
      <c r="K1338" s="1">
        <v>0</v>
      </c>
      <c r="L1338" s="1">
        <f t="shared" si="60"/>
        <v>20636</v>
      </c>
      <c r="M1338" s="1">
        <f t="shared" si="61"/>
        <v>20636</v>
      </c>
      <c r="N1338" s="1">
        <f t="shared" si="62"/>
        <v>0</v>
      </c>
    </row>
    <row r="1339" spans="1:14" x14ac:dyDescent="0.25">
      <c r="A1339" s="1" t="str">
        <v>BioLegend</v>
      </c>
      <c r="B1339" s="1">
        <v>5482.4</v>
      </c>
      <c r="C1339" s="1" t="str">
        <v>EED117194</v>
      </c>
      <c r="D1339" s="2">
        <v>45850</v>
      </c>
      <c r="E1339" s="2">
        <v>45856</v>
      </c>
      <c r="F1339" s="1">
        <v>423111</v>
      </c>
      <c r="G1339" s="1">
        <v>1</v>
      </c>
      <c r="H1339" s="1">
        <v>1</v>
      </c>
      <c r="I1339" s="1">
        <v>0</v>
      </c>
      <c r="J1339" s="1" t="str">
        <v>Mumbai</v>
      </c>
      <c r="K1339" s="1">
        <v>0</v>
      </c>
      <c r="L1339" s="1">
        <f t="shared" si="60"/>
        <v>5482.4</v>
      </c>
      <c r="M1339" s="1">
        <f t="shared" si="61"/>
        <v>5482.4</v>
      </c>
      <c r="N1339" s="1">
        <f t="shared" si="62"/>
        <v>0</v>
      </c>
    </row>
    <row r="1340" spans="1:14" x14ac:dyDescent="0.25">
      <c r="A1340" s="1" t="str">
        <v>BioLegend</v>
      </c>
      <c r="B1340" s="1">
        <v>10164</v>
      </c>
      <c r="C1340" s="1" t="str">
        <v>EED117194</v>
      </c>
      <c r="D1340" s="2">
        <v>45850</v>
      </c>
      <c r="E1340" s="2">
        <v>45856</v>
      </c>
      <c r="F1340" s="1">
        <v>424401</v>
      </c>
      <c r="G1340" s="1">
        <v>1</v>
      </c>
      <c r="H1340" s="1">
        <v>1</v>
      </c>
      <c r="I1340" s="1">
        <v>0</v>
      </c>
      <c r="J1340" s="1" t="str">
        <v>Hyderabad</v>
      </c>
      <c r="K1340" s="1">
        <v>0</v>
      </c>
      <c r="L1340" s="1">
        <f t="shared" si="60"/>
        <v>10164</v>
      </c>
      <c r="M1340" s="1">
        <f t="shared" si="61"/>
        <v>10164</v>
      </c>
      <c r="N1340" s="1">
        <f t="shared" si="62"/>
        <v>0</v>
      </c>
    </row>
    <row r="1341" spans="1:14" x14ac:dyDescent="0.25">
      <c r="A1341" s="1" t="str">
        <v>BioLegend</v>
      </c>
      <c r="B1341" s="1">
        <v>4743.2</v>
      </c>
      <c r="C1341" s="1" t="str">
        <v>EED117194</v>
      </c>
      <c r="D1341" s="2">
        <v>45850</v>
      </c>
      <c r="E1341" s="2">
        <v>45856</v>
      </c>
      <c r="F1341" s="1">
        <v>424801</v>
      </c>
      <c r="G1341" s="1">
        <v>1</v>
      </c>
      <c r="H1341" s="1">
        <v>1</v>
      </c>
      <c r="I1341" s="1">
        <v>0</v>
      </c>
      <c r="J1341" s="1" t="str">
        <v>Faridabad</v>
      </c>
      <c r="K1341" s="1">
        <v>0</v>
      </c>
      <c r="L1341" s="1">
        <f t="shared" si="60"/>
        <v>4743.2</v>
      </c>
      <c r="M1341" s="1">
        <f t="shared" si="61"/>
        <v>4743.2</v>
      </c>
      <c r="N1341" s="1">
        <f t="shared" si="62"/>
        <v>0</v>
      </c>
    </row>
    <row r="1342" spans="1:14" x14ac:dyDescent="0.25">
      <c r="A1342" s="1" t="str">
        <v>BioLegend</v>
      </c>
      <c r="B1342" s="1">
        <v>13068</v>
      </c>
      <c r="C1342" s="1" t="str">
        <v>EED117194</v>
      </c>
      <c r="D1342" s="2">
        <v>45850</v>
      </c>
      <c r="E1342" s="2">
        <v>45856</v>
      </c>
      <c r="F1342" s="1">
        <v>480009</v>
      </c>
      <c r="G1342" s="1">
        <v>1</v>
      </c>
      <c r="H1342" s="1">
        <v>1</v>
      </c>
      <c r="I1342" s="1">
        <v>0</v>
      </c>
      <c r="J1342" s="1" t="str">
        <v>Banglore</v>
      </c>
      <c r="K1342" s="1">
        <v>0</v>
      </c>
      <c r="L1342" s="1">
        <f t="shared" si="60"/>
        <v>13068</v>
      </c>
      <c r="M1342" s="1">
        <f t="shared" si="61"/>
        <v>13068</v>
      </c>
      <c r="N1342" s="1">
        <f t="shared" si="62"/>
        <v>0</v>
      </c>
    </row>
    <row r="1343" spans="1:14" x14ac:dyDescent="0.25">
      <c r="A1343" s="1" t="str">
        <v>BioLegend</v>
      </c>
      <c r="B1343" s="1">
        <v>29766</v>
      </c>
      <c r="C1343" s="1" t="str">
        <v>EED117194</v>
      </c>
      <c r="D1343" s="2">
        <v>45850</v>
      </c>
      <c r="E1343" s="2">
        <v>45856</v>
      </c>
      <c r="F1343" s="1">
        <v>502938</v>
      </c>
      <c r="G1343" s="1">
        <v>1</v>
      </c>
      <c r="H1343" s="1">
        <v>1</v>
      </c>
      <c r="I1343" s="1">
        <v>0</v>
      </c>
      <c r="J1343" s="1" t="str">
        <v>Mumbai</v>
      </c>
      <c r="K1343" s="1">
        <v>0</v>
      </c>
      <c r="L1343" s="1">
        <f t="shared" si="60"/>
        <v>29766</v>
      </c>
      <c r="M1343" s="1">
        <f t="shared" si="61"/>
        <v>29766</v>
      </c>
      <c r="N1343" s="1">
        <f t="shared" si="62"/>
        <v>0</v>
      </c>
    </row>
    <row r="1344" spans="1:14" x14ac:dyDescent="0.25">
      <c r="A1344" s="1" t="str">
        <v>BioLegend</v>
      </c>
      <c r="B1344" s="1">
        <v>16508.8</v>
      </c>
      <c r="C1344" s="1" t="str">
        <v>EED117194</v>
      </c>
      <c r="D1344" s="2">
        <v>45850</v>
      </c>
      <c r="E1344" s="2">
        <v>45856</v>
      </c>
      <c r="F1344" s="1">
        <v>504109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16508.8</v>
      </c>
      <c r="M1344" s="1">
        <f t="shared" si="61"/>
        <v>16508.8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505031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18018</v>
      </c>
      <c r="M1345" s="1">
        <f t="shared" si="61"/>
        <v>18018</v>
      </c>
      <c r="N1345" s="1">
        <f t="shared" si="62"/>
        <v>0</v>
      </c>
    </row>
    <row r="1346" spans="1:14" x14ac:dyDescent="0.25">
      <c r="A1346" s="1" t="str">
        <v>BioLegend</v>
      </c>
      <c r="B1346" s="1">
        <v>17094</v>
      </c>
      <c r="C1346" s="1" t="str">
        <v>EED117194</v>
      </c>
      <c r="D1346" s="2">
        <v>45850</v>
      </c>
      <c r="E1346" s="2">
        <v>45856</v>
      </c>
      <c r="F1346" s="1">
        <v>505842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17094</v>
      </c>
      <c r="M1346" s="1">
        <f t="shared" si="61"/>
        <v>17094</v>
      </c>
      <c r="N1346" s="1">
        <f t="shared" si="62"/>
        <v>0</v>
      </c>
    </row>
    <row r="1347" spans="1:14" x14ac:dyDescent="0.25">
      <c r="A1347" s="1" t="str">
        <v>BioLegend</v>
      </c>
      <c r="B1347" s="1">
        <v>18018</v>
      </c>
      <c r="C1347" s="1" t="str">
        <v>EED117194</v>
      </c>
      <c r="D1347" s="2">
        <v>45850</v>
      </c>
      <c r="E1347" s="2">
        <v>45856</v>
      </c>
      <c r="F1347" s="1">
        <v>506333</v>
      </c>
      <c r="G1347" s="1">
        <v>2</v>
      </c>
      <c r="H1347" s="1">
        <v>2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36036</v>
      </c>
      <c r="M1347" s="1">
        <f t="shared" ref="M1347:M1410" si="64">H1347*B1347</f>
        <v>36036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23531.199999999997</v>
      </c>
      <c r="C1348" s="1" t="str">
        <v>EED117194</v>
      </c>
      <c r="D1348" s="2">
        <v>45850</v>
      </c>
      <c r="E1348" s="2">
        <v>45856</v>
      </c>
      <c r="F1348" s="1">
        <v>515408</v>
      </c>
      <c r="G1348" s="1">
        <v>1</v>
      </c>
      <c r="H1348" s="1">
        <v>1</v>
      </c>
      <c r="I1348" s="1">
        <v>0</v>
      </c>
      <c r="J1348" s="1" t="str">
        <v>Mumbai</v>
      </c>
      <c r="K1348" s="1">
        <v>0</v>
      </c>
      <c r="L1348" s="1">
        <f t="shared" si="63"/>
        <v>23531.199999999997</v>
      </c>
      <c r="M1348" s="1">
        <f t="shared" si="64"/>
        <v>23531.199999999997</v>
      </c>
      <c r="N1348" s="1">
        <f t="shared" si="65"/>
        <v>0</v>
      </c>
    </row>
    <row r="1349" spans="1:14" x14ac:dyDescent="0.25">
      <c r="A1349" s="1" t="str">
        <v>BioLegend</v>
      </c>
      <c r="B1349" s="1">
        <v>14106.400000000001</v>
      </c>
      <c r="C1349" s="1" t="str">
        <v>EED117194</v>
      </c>
      <c r="D1349" s="2">
        <v>45850</v>
      </c>
      <c r="E1349" s="2">
        <v>45856</v>
      </c>
      <c r="F1349" s="1">
        <v>570206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14106.400000000001</v>
      </c>
      <c r="M1349" s="1">
        <f t="shared" si="64"/>
        <v>14106.400000000001</v>
      </c>
      <c r="N1349" s="1">
        <f t="shared" si="65"/>
        <v>0</v>
      </c>
    </row>
    <row r="1350" spans="1:14" x14ac:dyDescent="0.25">
      <c r="A1350" s="1" t="str">
        <v>BioLegend</v>
      </c>
      <c r="B1350" s="1">
        <v>6221.6</v>
      </c>
      <c r="C1350" s="1" t="str">
        <v>EED117194</v>
      </c>
      <c r="D1350" s="2">
        <v>45850</v>
      </c>
      <c r="E1350" s="2">
        <v>45856</v>
      </c>
      <c r="F1350" s="1">
        <v>576402</v>
      </c>
      <c r="G1350" s="1">
        <v>1</v>
      </c>
      <c r="H1350" s="1">
        <v>1</v>
      </c>
      <c r="I1350" s="1">
        <v>0</v>
      </c>
      <c r="J1350" s="1" t="str">
        <v>Lucknow</v>
      </c>
      <c r="K1350" s="1">
        <v>0</v>
      </c>
      <c r="L1350" s="1">
        <f t="shared" si="63"/>
        <v>6221.6</v>
      </c>
      <c r="M1350" s="1">
        <f t="shared" si="64"/>
        <v>6221.6</v>
      </c>
      <c r="N1350" s="1">
        <f t="shared" si="65"/>
        <v>0</v>
      </c>
    </row>
    <row r="1351" spans="1:14" x14ac:dyDescent="0.25">
      <c r="A1351" s="1" t="str">
        <v>BioLegend</v>
      </c>
      <c r="B1351" s="1">
        <v>15584.8</v>
      </c>
      <c r="C1351" s="1" t="str">
        <v>EED117194</v>
      </c>
      <c r="D1351" s="2">
        <v>45850</v>
      </c>
      <c r="E1351" s="2">
        <v>45856</v>
      </c>
      <c r="F1351" s="1">
        <v>592704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15584.8</v>
      </c>
      <c r="M1351" s="1">
        <f t="shared" si="64"/>
        <v>15584.8</v>
      </c>
      <c r="N1351" s="1">
        <f t="shared" si="65"/>
        <v>0</v>
      </c>
    </row>
    <row r="1352" spans="1:14" x14ac:dyDescent="0.25">
      <c r="A1352" s="1" t="str">
        <v>BioLegend</v>
      </c>
      <c r="B1352" s="1">
        <v>11088</v>
      </c>
      <c r="C1352" s="1" t="str">
        <v>EED117194</v>
      </c>
      <c r="D1352" s="2">
        <v>45850</v>
      </c>
      <c r="E1352" s="2">
        <v>45856</v>
      </c>
      <c r="F1352" s="1">
        <v>600653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11088</v>
      </c>
      <c r="M1352" s="1">
        <f t="shared" si="64"/>
        <v>11088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621616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23531.199999999997</v>
      </c>
      <c r="C1354" s="1" t="str">
        <v>EED117194</v>
      </c>
      <c r="D1354" s="2">
        <v>45850</v>
      </c>
      <c r="E1354" s="2">
        <v>45856</v>
      </c>
      <c r="F1354" s="1">
        <v>626810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23531.199999999997</v>
      </c>
      <c r="M1354" s="1">
        <f t="shared" si="64"/>
        <v>23531.199999999997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22792</v>
      </c>
      <c r="M1355" s="1">
        <f t="shared" si="64"/>
        <v>22792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6</v>
      </c>
      <c r="H1356" s="1">
        <v>6</v>
      </c>
      <c r="I1356" s="1">
        <v>0</v>
      </c>
      <c r="J1356" s="1" t="str">
        <v>Banglore</v>
      </c>
      <c r="K1356" s="1">
        <v>0</v>
      </c>
      <c r="L1356" s="1">
        <f t="shared" si="63"/>
        <v>136752</v>
      </c>
      <c r="M1356" s="1">
        <f t="shared" si="64"/>
        <v>136752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3</v>
      </c>
      <c r="H1357" s="1">
        <v>3</v>
      </c>
      <c r="I1357" s="1">
        <v>0</v>
      </c>
      <c r="J1357" s="1" t="str">
        <v>Banglore</v>
      </c>
      <c r="K1357" s="1">
        <v>0</v>
      </c>
      <c r="L1357" s="1">
        <f t="shared" si="63"/>
        <v>68376</v>
      </c>
      <c r="M1357" s="1">
        <f t="shared" si="64"/>
        <v>68376</v>
      </c>
      <c r="N1357" s="1">
        <f t="shared" si="65"/>
        <v>0</v>
      </c>
    </row>
    <row r="1358" spans="1:14" x14ac:dyDescent="0.25">
      <c r="A1358" s="1" t="str">
        <v>BioLegend</v>
      </c>
      <c r="B1358" s="1">
        <v>22176</v>
      </c>
      <c r="C1358" s="1" t="str">
        <v>EED117194</v>
      </c>
      <c r="D1358" s="2">
        <v>45850</v>
      </c>
      <c r="E1358" s="2">
        <v>45856</v>
      </c>
      <c r="F1358" s="1">
        <v>637310</v>
      </c>
      <c r="G1358" s="1">
        <v>1</v>
      </c>
      <c r="H1358" s="1">
        <v>1</v>
      </c>
      <c r="I1358" s="1">
        <v>0</v>
      </c>
      <c r="J1358" s="1" t="str">
        <v>Banglore</v>
      </c>
      <c r="K1358" s="1">
        <v>0</v>
      </c>
      <c r="L1358" s="1">
        <f t="shared" si="63"/>
        <v>22176</v>
      </c>
      <c r="M1358" s="1">
        <f t="shared" si="64"/>
        <v>22176</v>
      </c>
      <c r="N1358" s="1">
        <f t="shared" si="65"/>
        <v>0</v>
      </c>
    </row>
    <row r="1359" spans="1:14" x14ac:dyDescent="0.25">
      <c r="A1359" s="1" t="str">
        <v>BioLegend</v>
      </c>
      <c r="B1359" s="1">
        <v>15584.8</v>
      </c>
      <c r="C1359" s="1" t="str">
        <v>EED117194</v>
      </c>
      <c r="D1359" s="2">
        <v>45850</v>
      </c>
      <c r="E1359" s="2">
        <v>45856</v>
      </c>
      <c r="F1359" s="1">
        <v>640922</v>
      </c>
      <c r="G1359" s="1">
        <v>1</v>
      </c>
      <c r="H1359" s="1">
        <v>1</v>
      </c>
      <c r="I1359" s="1">
        <v>0</v>
      </c>
      <c r="J1359" s="1" t="str">
        <v>Faridabad</v>
      </c>
      <c r="K1359" s="1">
        <v>0</v>
      </c>
      <c r="L1359" s="1">
        <f t="shared" si="63"/>
        <v>15584.8</v>
      </c>
      <c r="M1359" s="1">
        <f t="shared" si="64"/>
        <v>15584.8</v>
      </c>
      <c r="N1359" s="1">
        <f t="shared" si="65"/>
        <v>0</v>
      </c>
    </row>
    <row r="1360" spans="1:14" x14ac:dyDescent="0.25">
      <c r="A1360" s="1" t="str">
        <v>BioLegend</v>
      </c>
      <c r="B1360" s="1">
        <v>24948</v>
      </c>
      <c r="C1360" s="1" t="str">
        <v>EED117194</v>
      </c>
      <c r="D1360" s="2">
        <v>45850</v>
      </c>
      <c r="E1360" s="2">
        <v>45856</v>
      </c>
      <c r="F1360" s="1">
        <v>640945</v>
      </c>
      <c r="G1360" s="1">
        <v>1</v>
      </c>
      <c r="H1360" s="1">
        <v>1</v>
      </c>
      <c r="I1360" s="1">
        <v>0</v>
      </c>
      <c r="J1360" s="1" t="str">
        <v>Lucknow</v>
      </c>
      <c r="K1360" s="1">
        <v>0</v>
      </c>
      <c r="L1360" s="1">
        <f t="shared" si="63"/>
        <v>24948</v>
      </c>
      <c r="M1360" s="1">
        <f t="shared" si="64"/>
        <v>24948</v>
      </c>
      <c r="N1360" s="1">
        <f t="shared" si="65"/>
        <v>0</v>
      </c>
    </row>
    <row r="1361" spans="1:14" x14ac:dyDescent="0.25">
      <c r="A1361" s="1" t="str">
        <v>BioLegend</v>
      </c>
      <c r="B1361" s="1">
        <v>22176</v>
      </c>
      <c r="C1361" s="1" t="str">
        <v>EED117194</v>
      </c>
      <c r="D1361" s="2">
        <v>45850</v>
      </c>
      <c r="E1361" s="2">
        <v>45856</v>
      </c>
      <c r="F1361" s="1">
        <v>652404</v>
      </c>
      <c r="G1361" s="1">
        <v>1</v>
      </c>
      <c r="H1361" s="1">
        <v>1</v>
      </c>
      <c r="I1361" s="1">
        <v>0</v>
      </c>
      <c r="J1361" s="1" t="str">
        <v>Mumbai</v>
      </c>
      <c r="K1361" s="1">
        <v>0</v>
      </c>
      <c r="L1361" s="1">
        <f t="shared" si="63"/>
        <v>22176</v>
      </c>
      <c r="M1361" s="1">
        <f t="shared" si="64"/>
        <v>22176</v>
      </c>
      <c r="N1361" s="1">
        <f t="shared" si="65"/>
        <v>0</v>
      </c>
    </row>
    <row r="1362" spans="1:14" x14ac:dyDescent="0.25">
      <c r="A1362" s="1" t="str">
        <v>BioLegend</v>
      </c>
      <c r="B1362" s="1">
        <v>9240</v>
      </c>
      <c r="C1362" s="1" t="str">
        <v>EED117194</v>
      </c>
      <c r="D1362" s="2">
        <v>45850</v>
      </c>
      <c r="E1362" s="2">
        <v>45856</v>
      </c>
      <c r="F1362" s="1">
        <v>696807</v>
      </c>
      <c r="G1362" s="1">
        <v>1</v>
      </c>
      <c r="H1362" s="1">
        <v>1</v>
      </c>
      <c r="I1362" s="1">
        <v>0</v>
      </c>
      <c r="J1362" s="1" t="str">
        <v>Kolkata</v>
      </c>
      <c r="K1362" s="1">
        <v>0</v>
      </c>
      <c r="L1362" s="1">
        <f t="shared" si="63"/>
        <v>9240</v>
      </c>
      <c r="M1362" s="1">
        <f t="shared" si="64"/>
        <v>9240</v>
      </c>
      <c r="N1362" s="1">
        <f t="shared" si="65"/>
        <v>0</v>
      </c>
    </row>
    <row r="1363" spans="1:14" x14ac:dyDescent="0.25">
      <c r="A1363" s="1" t="str">
        <v>BioLegend</v>
      </c>
      <c r="B1363" s="1">
        <v>6529.6</v>
      </c>
      <c r="C1363" s="1" t="str">
        <v>EED117194</v>
      </c>
      <c r="D1363" s="2">
        <v>45850</v>
      </c>
      <c r="E1363" s="2">
        <v>45856</v>
      </c>
      <c r="F1363" s="1">
        <v>765202</v>
      </c>
      <c r="G1363" s="1">
        <v>2</v>
      </c>
      <c r="H1363" s="1">
        <v>2</v>
      </c>
      <c r="I1363" s="1">
        <v>0</v>
      </c>
      <c r="J1363" s="1" t="str">
        <v>Gujrat</v>
      </c>
      <c r="K1363" s="1">
        <v>0</v>
      </c>
      <c r="L1363" s="1">
        <f t="shared" si="63"/>
        <v>13059.2</v>
      </c>
      <c r="M1363" s="1">
        <f t="shared" si="64"/>
        <v>13059.2</v>
      </c>
      <c r="N1363" s="1">
        <f t="shared" si="65"/>
        <v>0</v>
      </c>
    </row>
    <row r="1364" spans="1:14" x14ac:dyDescent="0.25">
      <c r="A1364" s="1" t="str">
        <v>BioLegend</v>
      </c>
      <c r="B1364" s="1">
        <v>13428.8</v>
      </c>
      <c r="C1364" s="1" t="str">
        <v>EED117194</v>
      </c>
      <c r="D1364" s="2">
        <v>45850</v>
      </c>
      <c r="E1364" s="2">
        <v>45856</v>
      </c>
      <c r="F1364" s="1">
        <v>769402</v>
      </c>
      <c r="G1364" s="1">
        <v>1</v>
      </c>
      <c r="H1364" s="1">
        <v>1</v>
      </c>
      <c r="I1364" s="1">
        <v>0</v>
      </c>
      <c r="J1364" s="1" t="str">
        <v>Lucknow</v>
      </c>
      <c r="K1364" s="1">
        <v>0</v>
      </c>
      <c r="L1364" s="1">
        <f t="shared" si="63"/>
        <v>13428.8</v>
      </c>
      <c r="M1364" s="1">
        <f t="shared" si="64"/>
        <v>13428.8</v>
      </c>
      <c r="N1364" s="1">
        <f t="shared" si="65"/>
        <v>0</v>
      </c>
    </row>
    <row r="1365" spans="1:14" x14ac:dyDescent="0.25">
      <c r="A1365" s="1" t="str">
        <v>BioLegend</v>
      </c>
      <c r="B1365" s="1">
        <v>28890.400000000001</v>
      </c>
      <c r="C1365" s="1" t="str">
        <v>EED117194</v>
      </c>
      <c r="D1365" s="2">
        <v>45850</v>
      </c>
      <c r="E1365" s="2">
        <v>45856</v>
      </c>
      <c r="F1365" s="1">
        <v>901518</v>
      </c>
      <c r="G1365" s="1">
        <v>1</v>
      </c>
      <c r="H1365" s="1">
        <v>1</v>
      </c>
      <c r="I1365" s="1">
        <v>0</v>
      </c>
      <c r="J1365" s="1" t="str">
        <v>Banglore</v>
      </c>
      <c r="K1365" s="1">
        <v>0</v>
      </c>
      <c r="L1365" s="1">
        <f t="shared" si="63"/>
        <v>28890.400000000001</v>
      </c>
      <c r="M1365" s="1">
        <f t="shared" si="64"/>
        <v>28890.400000000001</v>
      </c>
      <c r="N1365" s="1">
        <f t="shared" si="65"/>
        <v>0</v>
      </c>
    </row>
    <row r="1366" spans="1:14" x14ac:dyDescent="0.25">
      <c r="A1366" s="1" t="str">
        <v>BioLegend</v>
      </c>
      <c r="B1366" s="1">
        <v>17432.8</v>
      </c>
      <c r="C1366" s="1" t="str">
        <v>EED117073</v>
      </c>
      <c r="D1366" s="2">
        <v>45846</v>
      </c>
      <c r="E1366" s="2">
        <v>45856</v>
      </c>
      <c r="F1366" s="1">
        <v>127608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17432.8</v>
      </c>
      <c r="M1366" s="1">
        <f t="shared" si="64"/>
        <v>17432.8</v>
      </c>
      <c r="N1366" s="1">
        <f t="shared" si="65"/>
        <v>0</v>
      </c>
    </row>
    <row r="1367" spans="1:14" x14ac:dyDescent="0.25">
      <c r="A1367" s="1" t="str">
        <v>BioLegend</v>
      </c>
      <c r="B1367" s="1">
        <v>4004</v>
      </c>
      <c r="C1367" s="1" t="str">
        <v>EED117073</v>
      </c>
      <c r="D1367" s="2">
        <v>45846</v>
      </c>
      <c r="E1367" s="2">
        <v>45856</v>
      </c>
      <c r="F1367" s="1">
        <v>156603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4004</v>
      </c>
      <c r="M1367" s="1">
        <f t="shared" si="64"/>
        <v>4004</v>
      </c>
      <c r="N1367" s="1">
        <f t="shared" si="65"/>
        <v>0</v>
      </c>
    </row>
    <row r="1368" spans="1:14" x14ac:dyDescent="0.25">
      <c r="A1368" s="1" t="str">
        <v>BioLegend</v>
      </c>
      <c r="B1368" s="1">
        <v>16508.8</v>
      </c>
      <c r="C1368" s="1" t="str">
        <v>EED117073</v>
      </c>
      <c r="D1368" s="2">
        <v>45846</v>
      </c>
      <c r="E1368" s="2">
        <v>45856</v>
      </c>
      <c r="F1368" s="1">
        <v>300526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16508.8</v>
      </c>
      <c r="M1368" s="1">
        <f t="shared" si="64"/>
        <v>16508.8</v>
      </c>
      <c r="N1368" s="1">
        <f t="shared" si="65"/>
        <v>0</v>
      </c>
    </row>
    <row r="1369" spans="1:14" x14ac:dyDescent="0.25">
      <c r="A1369" s="1" t="str">
        <v>BioLegend</v>
      </c>
      <c r="B1369" s="1">
        <v>14190</v>
      </c>
      <c r="C1369" s="1" t="str">
        <v>EED117073</v>
      </c>
      <c r="D1369" s="2">
        <v>45846</v>
      </c>
      <c r="E1369" s="2">
        <v>45856</v>
      </c>
      <c r="F1369" s="1">
        <v>302239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14190</v>
      </c>
      <c r="M1369" s="1">
        <f t="shared" si="64"/>
        <v>14190</v>
      </c>
      <c r="N1369" s="1">
        <f t="shared" si="65"/>
        <v>0</v>
      </c>
    </row>
    <row r="1370" spans="1:14" x14ac:dyDescent="0.25">
      <c r="A1370" s="1" t="str">
        <v>BioLegend</v>
      </c>
      <c r="B1370" s="1">
        <v>22422.400000000001</v>
      </c>
      <c r="C1370" s="1" t="str">
        <v>EED117073</v>
      </c>
      <c r="D1370" s="2">
        <v>45846</v>
      </c>
      <c r="E1370" s="2">
        <v>45856</v>
      </c>
      <c r="F1370" s="1">
        <v>348918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22422.400000000001</v>
      </c>
      <c r="M1370" s="1">
        <f t="shared" si="64"/>
        <v>22422.400000000001</v>
      </c>
      <c r="N1370" s="1">
        <f t="shared" si="65"/>
        <v>0</v>
      </c>
    </row>
    <row r="1371" spans="1:14" x14ac:dyDescent="0.25">
      <c r="A1371" s="1" t="str">
        <v>BioLegend</v>
      </c>
      <c r="B1371" s="1">
        <v>10164</v>
      </c>
      <c r="C1371" s="1" t="str">
        <v>EED117073</v>
      </c>
      <c r="D1371" s="2">
        <v>45846</v>
      </c>
      <c r="E1371" s="2">
        <v>45856</v>
      </c>
      <c r="F1371" s="1">
        <v>353303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10164</v>
      </c>
      <c r="M1371" s="1">
        <f t="shared" si="64"/>
        <v>10164</v>
      </c>
      <c r="N1371" s="1">
        <f t="shared" si="65"/>
        <v>0</v>
      </c>
    </row>
    <row r="1372" spans="1:14" x14ac:dyDescent="0.25">
      <c r="A1372" s="1" t="str">
        <v>BioLegend</v>
      </c>
      <c r="B1372" s="1">
        <v>9424.7999999999993</v>
      </c>
      <c r="C1372" s="1" t="str">
        <v>EED117073</v>
      </c>
      <c r="D1372" s="2">
        <v>45846</v>
      </c>
      <c r="E1372" s="2">
        <v>45856</v>
      </c>
      <c r="F1372" s="1">
        <v>355115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9424.7999999999993</v>
      </c>
      <c r="M1372" s="1">
        <f t="shared" si="64"/>
        <v>9424.7999999999993</v>
      </c>
      <c r="N1372" s="1">
        <f t="shared" si="65"/>
        <v>0</v>
      </c>
    </row>
    <row r="1373" spans="1:14" x14ac:dyDescent="0.25">
      <c r="A1373" s="1" t="str">
        <v>BioLegend</v>
      </c>
      <c r="B1373" s="1">
        <v>22422.400000000001</v>
      </c>
      <c r="C1373" s="1" t="str">
        <v>EED117073</v>
      </c>
      <c r="D1373" s="2">
        <v>45846</v>
      </c>
      <c r="E1373" s="2">
        <v>45856</v>
      </c>
      <c r="F1373" s="1">
        <v>356906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22422.400000000001</v>
      </c>
      <c r="M1373" s="1">
        <f t="shared" si="64"/>
        <v>22422.400000000001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24578.400000000001</v>
      </c>
      <c r="C1374" s="1" t="str">
        <v>EED117073</v>
      </c>
      <c r="D1374" s="2">
        <v>45846</v>
      </c>
      <c r="E1374" s="2">
        <v>45856</v>
      </c>
      <c r="F1374" s="1">
        <v>381508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24578.400000000001</v>
      </c>
      <c r="M1374" s="1">
        <f t="shared" si="64"/>
        <v>24578.400000000001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12408</v>
      </c>
      <c r="C1375" s="1" t="str">
        <v>Return From IGIB</v>
      </c>
      <c r="D1375" s="2" t="str">
        <v>Return From IGIB</v>
      </c>
      <c r="E1375" s="2">
        <v>45860</v>
      </c>
      <c r="F1375" s="1">
        <v>424602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12408</v>
      </c>
      <c r="M1375" s="1">
        <f t="shared" si="64"/>
        <v>12408</v>
      </c>
      <c r="N1375" s="1">
        <f t="shared" si="65"/>
        <v>0</v>
      </c>
    </row>
    <row r="1376" spans="1:14" x14ac:dyDescent="0.25">
      <c r="A1376" s="1" t="str">
        <v>BioLegend</v>
      </c>
      <c r="B1376" s="1">
        <v>5376.8</v>
      </c>
      <c r="C1376" s="1" t="str">
        <v>Return From IGIB</v>
      </c>
      <c r="D1376" s="2" t="str">
        <v>Return From IGIB</v>
      </c>
      <c r="E1376" s="2">
        <v>45860</v>
      </c>
      <c r="F1376" s="1">
        <v>421002</v>
      </c>
      <c r="G1376" s="1">
        <v>1</v>
      </c>
      <c r="H1376" s="1">
        <v>1</v>
      </c>
      <c r="I1376" s="1">
        <v>0</v>
      </c>
      <c r="J1376" s="1" t="str">
        <v>Hyderabad</v>
      </c>
      <c r="K1376" s="1">
        <v>0</v>
      </c>
      <c r="L1376" s="1">
        <f t="shared" si="63"/>
        <v>5376.8</v>
      </c>
      <c r="M1376" s="1">
        <f t="shared" si="64"/>
        <v>5376.8</v>
      </c>
      <c r="N1376" s="1">
        <f t="shared" si="65"/>
        <v>0</v>
      </c>
    </row>
    <row r="1377" spans="1:14" x14ac:dyDescent="0.25">
      <c r="A1377" s="1" t="str">
        <v>BioLegend</v>
      </c>
      <c r="B1377" s="1">
        <v>3374.8</v>
      </c>
      <c r="C1377" s="1" t="str">
        <v>Return From IGIB</v>
      </c>
      <c r="D1377" s="2" t="str">
        <v>Return From IGIB</v>
      </c>
      <c r="E1377" s="2">
        <v>45860</v>
      </c>
      <c r="F1377" s="1">
        <v>420801</v>
      </c>
      <c r="G1377" s="1">
        <v>2</v>
      </c>
      <c r="H1377" s="1">
        <v>2</v>
      </c>
      <c r="I1377" s="1">
        <v>0</v>
      </c>
      <c r="J1377" s="1" t="str">
        <v>Delhi</v>
      </c>
      <c r="K1377" s="1">
        <v>0</v>
      </c>
      <c r="L1377" s="1">
        <f t="shared" si="63"/>
        <v>6749.6</v>
      </c>
      <c r="M1377" s="1">
        <f t="shared" si="64"/>
        <v>6749.6</v>
      </c>
      <c r="N1377" s="1">
        <f t="shared" si="65"/>
        <v>0</v>
      </c>
    </row>
    <row r="1378" spans="1:14" x14ac:dyDescent="0.25">
      <c r="A1378" s="1" t="str">
        <v>BioLegend</v>
      </c>
      <c r="B1378" s="1">
        <v>7444.7999999999993</v>
      </c>
      <c r="C1378" s="1" t="str">
        <v>Return From IGIB</v>
      </c>
      <c r="D1378" s="2" t="str">
        <v>Return From IGIB</v>
      </c>
      <c r="E1378" s="2">
        <v>45860</v>
      </c>
      <c r="F1378" s="1">
        <v>421403</v>
      </c>
      <c r="G1378" s="1">
        <v>1</v>
      </c>
      <c r="H1378" s="1">
        <v>0</v>
      </c>
      <c r="I1378" s="1">
        <v>1</v>
      </c>
      <c r="J1378" s="1" t="str">
        <v>STOCK</v>
      </c>
      <c r="K1378" s="1" t="str">
        <v>Stock</v>
      </c>
      <c r="L1378" s="1">
        <f t="shared" si="63"/>
        <v>7444.7999999999993</v>
      </c>
      <c r="M1378" s="1">
        <f t="shared" si="64"/>
        <v>0</v>
      </c>
      <c r="N1378" s="1">
        <f t="shared" si="65"/>
        <v>7444.7999999999993</v>
      </c>
    </row>
    <row r="1379" spans="1:14" x14ac:dyDescent="0.25">
      <c r="A1379" s="1" t="str">
        <v>TargetMol</v>
      </c>
      <c r="B1379" s="1">
        <v>440</v>
      </c>
      <c r="C1379" s="1" t="str">
        <v>INV250717-001</v>
      </c>
      <c r="D1379" s="2">
        <v>45855</v>
      </c>
      <c r="E1379" s="2">
        <v>45860</v>
      </c>
      <c r="F1379" s="1" t="str">
        <v xml:space="preserve">T64812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440</v>
      </c>
      <c r="M1379" s="1">
        <f t="shared" si="64"/>
        <v>440</v>
      </c>
      <c r="N1379" s="1">
        <f t="shared" si="65"/>
        <v>0</v>
      </c>
    </row>
    <row r="1380" spans="1:14" x14ac:dyDescent="0.25">
      <c r="A1380" s="1" t="str">
        <v>TargetMol</v>
      </c>
      <c r="B1380" s="1">
        <v>3379.2</v>
      </c>
      <c r="C1380" s="1" t="str">
        <v>INV250717-001</v>
      </c>
      <c r="D1380" s="2">
        <v>45855</v>
      </c>
      <c r="E1380" s="2">
        <v>45860</v>
      </c>
      <c r="F1380" s="1" t="str">
        <v xml:space="preserve">T1257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3379.2</v>
      </c>
      <c r="M1380" s="1">
        <f t="shared" si="64"/>
        <v>3379.2</v>
      </c>
      <c r="N1380" s="1">
        <f t="shared" si="65"/>
        <v>0</v>
      </c>
    </row>
    <row r="1381" spans="1:14" x14ac:dyDescent="0.25">
      <c r="A1381" s="1" t="str">
        <v>TargetMol</v>
      </c>
      <c r="B1381" s="1">
        <v>1892</v>
      </c>
      <c r="C1381" s="1" t="str">
        <v>INV250717-002</v>
      </c>
      <c r="D1381" s="2">
        <v>45855</v>
      </c>
      <c r="E1381" s="2">
        <v>45860</v>
      </c>
      <c r="F1381" s="1" t="str">
        <v xml:space="preserve">T6186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1892</v>
      </c>
      <c r="M1381" s="1">
        <f t="shared" si="64"/>
        <v>1892</v>
      </c>
      <c r="N1381" s="1">
        <f t="shared" si="65"/>
        <v>0</v>
      </c>
    </row>
    <row r="1382" spans="1:14" x14ac:dyDescent="0.25">
      <c r="A1382" s="1" t="str">
        <v>TargetMol</v>
      </c>
      <c r="B1382" s="1">
        <v>2200</v>
      </c>
      <c r="C1382" s="1" t="str">
        <v>INV250717-002</v>
      </c>
      <c r="D1382" s="2">
        <v>45855</v>
      </c>
      <c r="E1382" s="2">
        <v>45860</v>
      </c>
      <c r="F1382" s="1" t="str">
        <v xml:space="preserve">T7638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2200</v>
      </c>
      <c r="M1382" s="1">
        <f t="shared" si="64"/>
        <v>2200</v>
      </c>
      <c r="N1382" s="1">
        <f t="shared" si="65"/>
        <v>0</v>
      </c>
    </row>
    <row r="1383" spans="1:14" x14ac:dyDescent="0.25">
      <c r="A1383" s="1" t="str">
        <v>TargetMol</v>
      </c>
      <c r="B1383" s="1">
        <v>1276</v>
      </c>
      <c r="C1383" s="1" t="str">
        <v>INV250717-002</v>
      </c>
      <c r="D1383" s="2">
        <v>45855</v>
      </c>
      <c r="E1383" s="2">
        <v>45860</v>
      </c>
      <c r="F1383" s="1" t="str">
        <v xml:space="preserve">T2604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1276</v>
      </c>
      <c r="M1383" s="1">
        <f t="shared" si="64"/>
        <v>1276</v>
      </c>
      <c r="N1383" s="1">
        <f t="shared" si="65"/>
        <v>0</v>
      </c>
    </row>
    <row r="1384" spans="1:14" x14ac:dyDescent="0.25">
      <c r="A1384" s="1" t="str">
        <v>TargetMol</v>
      </c>
      <c r="B1384" s="1">
        <v>12892</v>
      </c>
      <c r="C1384" s="1" t="str">
        <v>INV250717-002</v>
      </c>
      <c r="D1384" s="2">
        <v>45855</v>
      </c>
      <c r="E1384" s="2">
        <v>45860</v>
      </c>
      <c r="F1384" s="1" t="str">
        <v xml:space="preserve">T4449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12892</v>
      </c>
      <c r="M1384" s="1">
        <f t="shared" si="64"/>
        <v>12892</v>
      </c>
      <c r="N1384" s="1">
        <f t="shared" si="65"/>
        <v>0</v>
      </c>
    </row>
    <row r="1385" spans="1:14" x14ac:dyDescent="0.25">
      <c r="A1385" s="1" t="str">
        <v>TargetMol</v>
      </c>
      <c r="B1385" s="1">
        <v>13508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13508</v>
      </c>
      <c r="M1385" s="1">
        <f t="shared" si="64"/>
        <v>13508</v>
      </c>
      <c r="N1385" s="1">
        <f t="shared" si="65"/>
        <v>0</v>
      </c>
    </row>
    <row r="1386" spans="1:14" x14ac:dyDescent="0.25">
      <c r="A1386" s="1" t="str">
        <v>TargetMol</v>
      </c>
      <c r="B1386" s="1">
        <v>4048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4048</v>
      </c>
      <c r="M1386" s="1">
        <f t="shared" si="64"/>
        <v>4048</v>
      </c>
      <c r="N1386" s="1">
        <f t="shared" si="65"/>
        <v>0</v>
      </c>
    </row>
    <row r="1387" spans="1:14" x14ac:dyDescent="0.25">
      <c r="A1387" s="1" t="str">
        <v>TargetMol</v>
      </c>
      <c r="B1387" s="1">
        <v>12038.400000000001</v>
      </c>
      <c r="C1387" s="1" t="str">
        <v>INV250717-003</v>
      </c>
      <c r="D1387" s="2">
        <v>45855</v>
      </c>
      <c r="E1387" s="2">
        <v>45860</v>
      </c>
      <c r="F1387" s="1" t="str">
        <v xml:space="preserve">T6S1373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12038.400000000001</v>
      </c>
      <c r="M1387" s="1">
        <f t="shared" si="64"/>
        <v>12038.400000000001</v>
      </c>
      <c r="N1387" s="1">
        <f t="shared" si="65"/>
        <v>0</v>
      </c>
    </row>
    <row r="1388" spans="1:14" x14ac:dyDescent="0.25">
      <c r="A1388" s="1" t="str">
        <v>TargetMol</v>
      </c>
      <c r="B1388" s="1">
        <v>2376</v>
      </c>
      <c r="C1388" s="1" t="str">
        <v>INV250717-003</v>
      </c>
      <c r="D1388" s="2">
        <v>45855</v>
      </c>
      <c r="E1388" s="2">
        <v>45860</v>
      </c>
      <c r="F1388" s="1" t="str">
        <v xml:space="preserve">T14066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2376</v>
      </c>
      <c r="M1388" s="1">
        <f t="shared" si="64"/>
        <v>2376</v>
      </c>
      <c r="N1388" s="1">
        <f t="shared" si="65"/>
        <v>0</v>
      </c>
    </row>
    <row r="1389" spans="1:14" x14ac:dyDescent="0.25">
      <c r="A1389" s="1" t="str">
        <v>TargetMol</v>
      </c>
      <c r="B1389" s="1">
        <v>1900.8000000000002</v>
      </c>
      <c r="C1389" s="1" t="str">
        <v>INV250717-003</v>
      </c>
      <c r="D1389" s="2">
        <v>45855</v>
      </c>
      <c r="E1389" s="2">
        <v>45860</v>
      </c>
      <c r="F1389" s="1" t="str">
        <v xml:space="preserve">T1642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1900.8000000000002</v>
      </c>
      <c r="M1389" s="1">
        <f t="shared" si="64"/>
        <v>1900.8000000000002</v>
      </c>
      <c r="N1389" s="1">
        <f t="shared" si="65"/>
        <v>0</v>
      </c>
    </row>
    <row r="1390" spans="1:14" x14ac:dyDescent="0.25">
      <c r="A1390" s="1" t="str">
        <v>TargetMol</v>
      </c>
      <c r="B1390" s="1">
        <v>2323.1999999999998</v>
      </c>
      <c r="C1390" s="1" t="str">
        <v>INV250717-003</v>
      </c>
      <c r="D1390" s="2">
        <v>45855</v>
      </c>
      <c r="E1390" s="2">
        <v>45860</v>
      </c>
      <c r="F1390" s="1" t="str">
        <v xml:space="preserve">T29106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2323.1999999999998</v>
      </c>
      <c r="M1390" s="1">
        <f t="shared" si="64"/>
        <v>2323.1999999999998</v>
      </c>
      <c r="N1390" s="1">
        <f t="shared" si="65"/>
        <v>0</v>
      </c>
    </row>
    <row r="1391" spans="1:14" x14ac:dyDescent="0.25">
      <c r="A1391" s="1" t="str">
        <v>TargetMol</v>
      </c>
      <c r="B1391" s="1">
        <v>6230.4</v>
      </c>
      <c r="C1391" s="1" t="str">
        <v>INV250717-003</v>
      </c>
      <c r="D1391" s="2">
        <v>45855</v>
      </c>
      <c r="E1391" s="2">
        <v>45860</v>
      </c>
      <c r="F1391" s="1" t="str">
        <v xml:space="preserve">T6230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6230.4</v>
      </c>
      <c r="M1391" s="1">
        <f t="shared" si="64"/>
        <v>6230.4</v>
      </c>
      <c r="N1391" s="1">
        <f t="shared" si="65"/>
        <v>0</v>
      </c>
    </row>
    <row r="1392" spans="1:14" x14ac:dyDescent="0.25">
      <c r="A1392" s="1" t="str">
        <v>TargetMol</v>
      </c>
      <c r="B1392" s="1">
        <v>6072</v>
      </c>
      <c r="C1392" s="1" t="str">
        <v>INV250717-003</v>
      </c>
      <c r="D1392" s="2">
        <v>45855</v>
      </c>
      <c r="E1392" s="2">
        <v>45860</v>
      </c>
      <c r="F1392" s="1" t="str">
        <v xml:space="preserve">T10216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6072</v>
      </c>
      <c r="M1392" s="1">
        <f t="shared" si="64"/>
        <v>6072</v>
      </c>
      <c r="N1392" s="1">
        <f t="shared" si="65"/>
        <v>0</v>
      </c>
    </row>
    <row r="1393" spans="1:14" x14ac:dyDescent="0.25">
      <c r="A1393" s="1" t="str">
        <v>TargetMol</v>
      </c>
      <c r="B1393" s="1">
        <v>6441.6</v>
      </c>
      <c r="C1393" s="1" t="str">
        <v>INV250717-003</v>
      </c>
      <c r="D1393" s="2">
        <v>45855</v>
      </c>
      <c r="E1393" s="2">
        <v>45860</v>
      </c>
      <c r="F1393" s="1" t="str">
        <v xml:space="preserve">T28471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6441.6</v>
      </c>
      <c r="M1393" s="1">
        <f t="shared" si="64"/>
        <v>6441.6</v>
      </c>
      <c r="N1393" s="1">
        <f t="shared" si="65"/>
        <v>0</v>
      </c>
    </row>
    <row r="1394" spans="1:14" x14ac:dyDescent="0.25">
      <c r="A1394" s="1" t="str">
        <v>TargetMol</v>
      </c>
      <c r="B1394" s="1">
        <v>2376</v>
      </c>
      <c r="C1394" s="1" t="str">
        <v>INV250717-003</v>
      </c>
      <c r="D1394" s="2">
        <v>45855</v>
      </c>
      <c r="E1394" s="2">
        <v>45860</v>
      </c>
      <c r="F1394" s="1" t="str">
        <v xml:space="preserve">T6389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2376</v>
      </c>
      <c r="M1394" s="1">
        <f t="shared" si="64"/>
        <v>2376</v>
      </c>
      <c r="N1394" s="1">
        <f t="shared" si="65"/>
        <v>0</v>
      </c>
    </row>
    <row r="1395" spans="1:14" x14ac:dyDescent="0.25">
      <c r="A1395" s="1" t="str">
        <v>TargetMol</v>
      </c>
      <c r="B1395" s="1">
        <v>4224</v>
      </c>
      <c r="C1395" s="1" t="str">
        <v>INV250717-003</v>
      </c>
      <c r="D1395" s="2">
        <v>45855</v>
      </c>
      <c r="E1395" s="2">
        <v>45860</v>
      </c>
      <c r="F1395" s="1" t="str">
        <v xml:space="preserve">T3211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4224</v>
      </c>
      <c r="M1395" s="1">
        <f t="shared" si="64"/>
        <v>4224</v>
      </c>
      <c r="N1395" s="1">
        <f t="shared" si="65"/>
        <v>0</v>
      </c>
    </row>
    <row r="1396" spans="1:14" x14ac:dyDescent="0.25">
      <c r="A1396" s="1" t="str">
        <v>TargetMol</v>
      </c>
      <c r="B1396" s="1">
        <v>1636.8000000000002</v>
      </c>
      <c r="C1396" s="1" t="str">
        <v>INV250717-003</v>
      </c>
      <c r="D1396" s="2">
        <v>45855</v>
      </c>
      <c r="E1396" s="2">
        <v>45860</v>
      </c>
      <c r="F1396" s="1" t="str">
        <v xml:space="preserve">T1511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1636.8000000000002</v>
      </c>
      <c r="M1396" s="1">
        <f t="shared" si="64"/>
        <v>1636.8000000000002</v>
      </c>
      <c r="N1396" s="1">
        <f t="shared" si="65"/>
        <v>0</v>
      </c>
    </row>
    <row r="1397" spans="1:14" x14ac:dyDescent="0.25">
      <c r="A1397" s="1" t="str">
        <v>TargetMol</v>
      </c>
      <c r="B1397" s="1">
        <v>7128</v>
      </c>
      <c r="C1397" s="1" t="str">
        <v>INV250717-003</v>
      </c>
      <c r="D1397" s="2">
        <v>45855</v>
      </c>
      <c r="E1397" s="2">
        <v>45860</v>
      </c>
      <c r="F1397" s="1" t="str">
        <v xml:space="preserve">T1687 </v>
      </c>
      <c r="G1397" s="1">
        <v>3</v>
      </c>
      <c r="H1397" s="1">
        <v>3</v>
      </c>
      <c r="I1397" s="1">
        <v>0</v>
      </c>
      <c r="J1397" s="1" t="str">
        <v>Mumbai</v>
      </c>
      <c r="K1397" s="1">
        <v>0</v>
      </c>
      <c r="L1397" s="1">
        <f t="shared" si="63"/>
        <v>21384</v>
      </c>
      <c r="M1397" s="1">
        <f t="shared" si="64"/>
        <v>21384</v>
      </c>
      <c r="N1397" s="1">
        <f t="shared" si="65"/>
        <v>0</v>
      </c>
    </row>
    <row r="1398" spans="1:14" x14ac:dyDescent="0.25">
      <c r="A1398" s="1" t="str">
        <v>TargetMol</v>
      </c>
      <c r="B1398" s="1">
        <v>2323.1999999999998</v>
      </c>
      <c r="C1398" s="1" t="str">
        <v>INV250717-003</v>
      </c>
      <c r="D1398" s="2">
        <v>45855</v>
      </c>
      <c r="E1398" s="2">
        <v>45860</v>
      </c>
      <c r="F1398" s="1" t="str">
        <v xml:space="preserve">T1143 </v>
      </c>
      <c r="G1398" s="1">
        <v>1</v>
      </c>
      <c r="H1398" s="1">
        <v>1</v>
      </c>
      <c r="I1398" s="1">
        <v>0</v>
      </c>
      <c r="J1398" s="1" t="str">
        <v>Mumbai</v>
      </c>
      <c r="K1398" s="1">
        <v>0</v>
      </c>
      <c r="L1398" s="1">
        <f t="shared" si="63"/>
        <v>2323.1999999999998</v>
      </c>
      <c r="M1398" s="1">
        <f t="shared" si="64"/>
        <v>2323.1999999999998</v>
      </c>
      <c r="N1398" s="1">
        <f t="shared" si="65"/>
        <v>0</v>
      </c>
    </row>
    <row r="1399" spans="1:14" x14ac:dyDescent="0.25">
      <c r="A1399" s="1" t="str">
        <v>Dharmacon</v>
      </c>
      <c r="B1399" s="1">
        <v>16544</v>
      </c>
      <c r="C1399" s="1" t="str">
        <v>O071425IN3301012G</v>
      </c>
      <c r="D1399" s="2">
        <v>45853</v>
      </c>
      <c r="E1399" s="2">
        <v>45860</v>
      </c>
      <c r="F1399" s="1" t="str">
        <v>D-001810-10-05</v>
      </c>
      <c r="G1399" s="1">
        <v>1</v>
      </c>
      <c r="H1399" s="1">
        <v>1</v>
      </c>
      <c r="I1399" s="1">
        <v>0</v>
      </c>
      <c r="J1399" s="1" t="str">
        <v>Kolkata</v>
      </c>
      <c r="K1399" s="1">
        <v>0</v>
      </c>
      <c r="L1399" s="1">
        <f t="shared" si="63"/>
        <v>16544</v>
      </c>
      <c r="M1399" s="1">
        <f t="shared" si="64"/>
        <v>16544</v>
      </c>
      <c r="N1399" s="1">
        <f t="shared" si="65"/>
        <v>0</v>
      </c>
    </row>
    <row r="1400" spans="1:14" x14ac:dyDescent="0.25">
      <c r="A1400" s="1" t="str">
        <v>Dharmacon</v>
      </c>
      <c r="B1400" s="1">
        <v>25608</v>
      </c>
      <c r="C1400" s="1" t="str">
        <v>O071425IN3301012G</v>
      </c>
      <c r="D1400" s="2">
        <v>45853</v>
      </c>
      <c r="E1400" s="2">
        <v>45860</v>
      </c>
      <c r="F1400" s="1" t="str">
        <v>M-017856-00-0005</v>
      </c>
      <c r="G1400" s="1">
        <v>1</v>
      </c>
      <c r="H1400" s="1">
        <v>1</v>
      </c>
      <c r="I1400" s="1">
        <v>0</v>
      </c>
      <c r="J1400" s="1" t="str">
        <v>Kalyani</v>
      </c>
      <c r="K1400" s="1">
        <v>0</v>
      </c>
      <c r="L1400" s="1">
        <f t="shared" si="63"/>
        <v>25608</v>
      </c>
      <c r="M1400" s="1">
        <f t="shared" si="64"/>
        <v>25608</v>
      </c>
      <c r="N1400" s="1">
        <f t="shared" si="65"/>
        <v>0</v>
      </c>
    </row>
    <row r="1401" spans="1:14" x14ac:dyDescent="0.25">
      <c r="A1401" s="1" t="str">
        <v>Dharmacon</v>
      </c>
      <c r="B1401" s="1">
        <v>72776</v>
      </c>
      <c r="C1401" s="1" t="str">
        <v>O071425IN3301012G</v>
      </c>
      <c r="D1401" s="2">
        <v>45853</v>
      </c>
      <c r="E1401" s="2">
        <v>45860</v>
      </c>
      <c r="F1401" s="1" t="str">
        <v>V3SH11243-00EG79621</v>
      </c>
      <c r="G1401" s="1">
        <v>1</v>
      </c>
      <c r="H1401" s="1">
        <v>1</v>
      </c>
      <c r="I1401" s="1">
        <v>0</v>
      </c>
      <c r="J1401" s="1" t="str">
        <v>Hyderabad</v>
      </c>
      <c r="K1401" s="1">
        <v>0</v>
      </c>
      <c r="L1401" s="1">
        <f t="shared" si="63"/>
        <v>72776</v>
      </c>
      <c r="M1401" s="1">
        <f t="shared" si="64"/>
        <v>72776</v>
      </c>
      <c r="N1401" s="1">
        <f t="shared" si="65"/>
        <v>0</v>
      </c>
    </row>
    <row r="1402" spans="1:14" x14ac:dyDescent="0.25">
      <c r="A1402" s="1" t="str">
        <v>Dharmacon</v>
      </c>
      <c r="B1402" s="1">
        <v>4840</v>
      </c>
      <c r="C1402" s="1" t="str">
        <v>O071425IN3301012G</v>
      </c>
      <c r="D1402" s="2">
        <v>45853</v>
      </c>
      <c r="E1402" s="2">
        <v>45860</v>
      </c>
      <c r="F1402" s="1" t="str">
        <v>YSC6273-201937083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4840</v>
      </c>
      <c r="M1402" s="1">
        <f t="shared" si="64"/>
        <v>4840</v>
      </c>
      <c r="N1402" s="1">
        <f t="shared" si="65"/>
        <v>0</v>
      </c>
    </row>
    <row r="1403" spans="1:14" x14ac:dyDescent="0.25">
      <c r="A1403" s="1" t="str">
        <v>Dharmacon</v>
      </c>
      <c r="B1403" s="1">
        <v>33176</v>
      </c>
      <c r="C1403" s="1" t="str">
        <v>O071425IN3301012G</v>
      </c>
      <c r="D1403" s="2">
        <v>45853</v>
      </c>
      <c r="E1403" s="2">
        <v>45860</v>
      </c>
      <c r="F1403" s="1" t="str">
        <v>RHS4740-EG4907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33176</v>
      </c>
      <c r="M1403" s="1">
        <f t="shared" si="64"/>
        <v>33176</v>
      </c>
      <c r="N1403" s="1">
        <f t="shared" si="65"/>
        <v>0</v>
      </c>
    </row>
    <row r="1404" spans="1:14" x14ac:dyDescent="0.25">
      <c r="A1404" s="1" t="str">
        <v>Dharmacon</v>
      </c>
      <c r="B1404" s="1">
        <v>29304</v>
      </c>
      <c r="C1404" s="1" t="str">
        <v>O071425IN3301012G</v>
      </c>
      <c r="D1404" s="2">
        <v>45853</v>
      </c>
      <c r="E1404" s="2">
        <v>45860</v>
      </c>
      <c r="F1404" s="1" t="str">
        <v>OHS6085-213584832</v>
      </c>
      <c r="G1404" s="1">
        <v>1</v>
      </c>
      <c r="H1404" s="1">
        <v>1</v>
      </c>
      <c r="I1404" s="1">
        <v>0</v>
      </c>
      <c r="J1404" s="1" t="str">
        <v>Kalyani</v>
      </c>
      <c r="K1404" s="1">
        <v>0</v>
      </c>
      <c r="L1404" s="1">
        <f t="shared" si="63"/>
        <v>29304</v>
      </c>
      <c r="M1404" s="1">
        <f t="shared" si="64"/>
        <v>29304</v>
      </c>
      <c r="N1404" s="1">
        <f t="shared" si="65"/>
        <v>0</v>
      </c>
    </row>
    <row r="1405" spans="1:14" x14ac:dyDescent="0.25">
      <c r="A1405" s="1" t="str">
        <v>Dharmacon</v>
      </c>
      <c r="B1405" s="1">
        <v>6072</v>
      </c>
      <c r="C1405" s="1" t="str">
        <v>O071425IN3301012G</v>
      </c>
      <c r="D1405" s="2">
        <v>45853</v>
      </c>
      <c r="E1405" s="2">
        <v>45860</v>
      </c>
      <c r="F1405" s="1" t="str">
        <v>B-002000-UB-100</v>
      </c>
      <c r="G1405" s="1">
        <v>1</v>
      </c>
      <c r="H1405" s="1">
        <v>1</v>
      </c>
      <c r="I1405" s="1">
        <v>0</v>
      </c>
      <c r="J1405" s="1" t="str">
        <v>Kolkata</v>
      </c>
      <c r="K1405" s="1">
        <v>0</v>
      </c>
      <c r="L1405" s="1">
        <f t="shared" si="63"/>
        <v>6072</v>
      </c>
      <c r="M1405" s="1">
        <f t="shared" si="64"/>
        <v>6072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A06882-2</v>
      </c>
      <c r="G1406" s="1">
        <v>1</v>
      </c>
      <c r="H1406" s="1">
        <v>1</v>
      </c>
      <c r="I1406" s="1">
        <v>0</v>
      </c>
      <c r="J1406" s="1" t="str">
        <v>Kerala</v>
      </c>
      <c r="K1406" s="1">
        <v>0</v>
      </c>
      <c r="L1406" s="1">
        <f t="shared" si="63"/>
        <v>22792</v>
      </c>
      <c r="M1406" s="1">
        <f t="shared" si="64"/>
        <v>22792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A07214-1</v>
      </c>
      <c r="G1407" s="1">
        <v>9</v>
      </c>
      <c r="H1407" s="1">
        <v>9</v>
      </c>
      <c r="I1407" s="1">
        <v>0</v>
      </c>
      <c r="J1407" s="1" t="str">
        <v>Banglore</v>
      </c>
      <c r="K1407" s="1">
        <v>0</v>
      </c>
      <c r="L1407" s="1">
        <f t="shared" si="63"/>
        <v>205128</v>
      </c>
      <c r="M1407" s="1">
        <f t="shared" si="64"/>
        <v>205128</v>
      </c>
      <c r="N1407" s="1">
        <f t="shared" si="65"/>
        <v>0</v>
      </c>
    </row>
    <row r="1408" spans="1:14" x14ac:dyDescent="0.25">
      <c r="A1408" s="1" t="str">
        <v>Mabtech</v>
      </c>
      <c r="B1408" s="1">
        <v>96307.200000000012</v>
      </c>
      <c r="C1408" s="1">
        <v>44451</v>
      </c>
      <c r="D1408" s="2">
        <v>45855</v>
      </c>
      <c r="E1408" s="2">
        <v>45860</v>
      </c>
      <c r="F1408" s="1" t="str">
        <v>3617-1</v>
      </c>
      <c r="G1408" s="1">
        <v>8</v>
      </c>
      <c r="H1408" s="1">
        <v>8</v>
      </c>
      <c r="I1408" s="1">
        <v>0</v>
      </c>
      <c r="J1408" s="1" t="str">
        <v>Gujrat</v>
      </c>
      <c r="K1408" s="1">
        <v>0</v>
      </c>
      <c r="L1408" s="1">
        <f t="shared" si="63"/>
        <v>770457.60000000009</v>
      </c>
      <c r="M1408" s="1">
        <f t="shared" si="64"/>
        <v>770457.60000000009</v>
      </c>
      <c r="N1408" s="1">
        <f t="shared" si="65"/>
        <v>0</v>
      </c>
    </row>
    <row r="1409" spans="1:14" x14ac:dyDescent="0.25">
      <c r="A1409" s="1" t="str">
        <v>Mabtech</v>
      </c>
      <c r="B1409" s="1">
        <v>231607.2</v>
      </c>
      <c r="C1409" s="1">
        <v>44451</v>
      </c>
      <c r="D1409" s="2">
        <v>45855</v>
      </c>
      <c r="E1409" s="2">
        <v>45860</v>
      </c>
      <c r="F1409" s="1" t="str">
        <v>FSP-0108-10</v>
      </c>
      <c r="G1409" s="1">
        <v>12</v>
      </c>
      <c r="H1409" s="1">
        <v>12</v>
      </c>
      <c r="I1409" s="1">
        <v>0</v>
      </c>
      <c r="J1409" s="1" t="str">
        <v>Gujrat</v>
      </c>
      <c r="K1409" s="1">
        <v>0</v>
      </c>
      <c r="L1409" s="1">
        <f t="shared" si="63"/>
        <v>2779286.4000000004</v>
      </c>
      <c r="M1409" s="1">
        <f t="shared" si="64"/>
        <v>2779286.4000000004</v>
      </c>
      <c r="N1409" s="1">
        <f t="shared" si="65"/>
        <v>0</v>
      </c>
    </row>
    <row r="1410" spans="1:14" x14ac:dyDescent="0.25">
      <c r="A1410" s="1" t="str">
        <v>Biotium</v>
      </c>
      <c r="B1410" s="1">
        <v>33880</v>
      </c>
      <c r="C1410" s="1">
        <v>44451</v>
      </c>
      <c r="D1410" s="2">
        <v>45855</v>
      </c>
      <c r="E1410" s="2">
        <v>45860</v>
      </c>
      <c r="F1410" s="1" t="str">
        <v>3654-WP-10</v>
      </c>
      <c r="G1410" s="1">
        <v>1</v>
      </c>
      <c r="H1410" s="1">
        <v>1</v>
      </c>
      <c r="I1410" s="1">
        <v>0</v>
      </c>
      <c r="J1410" s="1" t="str">
        <v>Faridabad</v>
      </c>
      <c r="K1410" s="1">
        <v>0</v>
      </c>
      <c r="L1410" s="1">
        <f t="shared" si="63"/>
        <v>33880</v>
      </c>
      <c r="M1410" s="1">
        <f t="shared" si="64"/>
        <v>33880</v>
      </c>
      <c r="N1410" s="1">
        <f t="shared" si="65"/>
        <v>0</v>
      </c>
    </row>
    <row r="1411" spans="1:14" x14ac:dyDescent="0.25">
      <c r="A1411" s="1" t="str">
        <v>Biotium</v>
      </c>
      <c r="B1411" s="1">
        <v>35340.800000000003</v>
      </c>
      <c r="C1411" s="1" t="str">
        <v>I237286-IN</v>
      </c>
      <c r="D1411" s="2">
        <v>45856</v>
      </c>
      <c r="E1411" s="2">
        <v>45860</v>
      </c>
      <c r="F1411" s="1" t="str">
        <v>BNUB0943-500</v>
      </c>
      <c r="G1411" s="1">
        <v>1</v>
      </c>
      <c r="H1411" s="1">
        <v>1</v>
      </c>
      <c r="I1411" s="1">
        <v>0</v>
      </c>
      <c r="J1411" s="1" t="str">
        <v>Gurugram</v>
      </c>
      <c r="K1411" s="1">
        <v>0</v>
      </c>
      <c r="L1411" s="1">
        <f t="shared" ref="L1411:L1474" si="66">G1411*B1411</f>
        <v>35340.800000000003</v>
      </c>
      <c r="M1411" s="1">
        <f t="shared" ref="M1411:M1474" si="67">H1411*B1411</f>
        <v>35340.800000000003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3942.3999999999996</v>
      </c>
      <c r="C1412" s="1" t="str">
        <v>I237286-IN</v>
      </c>
      <c r="D1412" s="2">
        <v>45856</v>
      </c>
      <c r="E1412" s="2">
        <v>45860</v>
      </c>
      <c r="F1412" s="1" t="str">
        <v>31000-T</v>
      </c>
      <c r="G1412" s="1">
        <v>1</v>
      </c>
      <c r="H1412" s="1">
        <v>1</v>
      </c>
      <c r="I1412" s="1">
        <v>0</v>
      </c>
      <c r="J1412" s="1" t="str">
        <v>SECUNDERABAD</v>
      </c>
      <c r="K1412" s="1">
        <v>0</v>
      </c>
      <c r="L1412" s="1">
        <f t="shared" si="66"/>
        <v>3942.3999999999996</v>
      </c>
      <c r="M1412" s="1">
        <f t="shared" si="67"/>
        <v>3942.3999999999996</v>
      </c>
      <c r="N1412" s="1">
        <f t="shared" si="68"/>
        <v>0</v>
      </c>
    </row>
    <row r="1413" spans="1:14" x14ac:dyDescent="0.25">
      <c r="A1413" s="1" t="str">
        <v>Biotium</v>
      </c>
      <c r="B1413" s="1">
        <v>18867.2</v>
      </c>
      <c r="C1413" s="1" t="str">
        <v>I237285-IN</v>
      </c>
      <c r="D1413" s="2">
        <v>45856</v>
      </c>
      <c r="E1413" s="2">
        <v>45860</v>
      </c>
      <c r="F1413" s="1">
        <v>23012</v>
      </c>
      <c r="G1413" s="1">
        <v>1</v>
      </c>
      <c r="H1413" s="1">
        <v>1</v>
      </c>
      <c r="I1413" s="1">
        <v>0</v>
      </c>
      <c r="J1413" s="1" t="str">
        <v>Banglore</v>
      </c>
      <c r="K1413" s="1">
        <v>0</v>
      </c>
      <c r="L1413" s="1">
        <f t="shared" si="66"/>
        <v>18867.2</v>
      </c>
      <c r="M1413" s="1">
        <f t="shared" si="67"/>
        <v>18867.2</v>
      </c>
      <c r="N1413" s="1">
        <f t="shared" si="68"/>
        <v>0</v>
      </c>
    </row>
    <row r="1414" spans="1:14" x14ac:dyDescent="0.25">
      <c r="A1414" s="1" t="str">
        <v>Biotium</v>
      </c>
      <c r="B1414" s="1">
        <v>10912</v>
      </c>
      <c r="C1414" s="1" t="str">
        <v>I237287-IN</v>
      </c>
      <c r="D1414" s="2">
        <v>45856</v>
      </c>
      <c r="E1414" s="2">
        <v>45860</v>
      </c>
      <c r="F1414" s="1" t="str">
        <v>30002-T</v>
      </c>
      <c r="G1414" s="1">
        <v>1</v>
      </c>
      <c r="H1414" s="1">
        <v>1</v>
      </c>
      <c r="I1414" s="1">
        <v>0</v>
      </c>
      <c r="J1414" s="1" t="str">
        <v>Kolkata</v>
      </c>
      <c r="K1414" s="1">
        <v>0</v>
      </c>
      <c r="L1414" s="1">
        <f t="shared" si="66"/>
        <v>10912</v>
      </c>
      <c r="M1414" s="1">
        <f t="shared" si="67"/>
        <v>10912</v>
      </c>
      <c r="N1414" s="1">
        <f t="shared" si="68"/>
        <v>0</v>
      </c>
    </row>
    <row r="1415" spans="1:14" x14ac:dyDescent="0.25">
      <c r="A1415" s="1" t="str">
        <v>Biotium</v>
      </c>
      <c r="B1415" s="1">
        <v>5491.2</v>
      </c>
      <c r="C1415" s="1" t="str">
        <v>I237284-IN</v>
      </c>
      <c r="D1415" s="2">
        <v>45856</v>
      </c>
      <c r="E1415" s="2">
        <v>45860</v>
      </c>
      <c r="F1415" s="1">
        <v>22010</v>
      </c>
      <c r="G1415" s="1">
        <v>2</v>
      </c>
      <c r="H1415" s="1">
        <v>2</v>
      </c>
      <c r="I1415" s="1">
        <v>0</v>
      </c>
      <c r="J1415" s="1" t="str">
        <v>Chennai</v>
      </c>
      <c r="K1415" s="1">
        <v>0</v>
      </c>
      <c r="L1415" s="1">
        <f t="shared" si="66"/>
        <v>10982.4</v>
      </c>
      <c r="M1415" s="1">
        <f t="shared" si="67"/>
        <v>10982.4</v>
      </c>
      <c r="N1415" s="1">
        <f t="shared" si="68"/>
        <v>0</v>
      </c>
    </row>
    <row r="1416" spans="1:14" x14ac:dyDescent="0.25">
      <c r="A1416" s="1" t="str">
        <v>Biotium</v>
      </c>
      <c r="B1416" s="1">
        <v>8659.2000000000007</v>
      </c>
      <c r="C1416" s="1" t="str">
        <v>I237284-IN</v>
      </c>
      <c r="D1416" s="2">
        <v>45856</v>
      </c>
      <c r="E1416" s="2">
        <v>45860</v>
      </c>
      <c r="F1416" s="1">
        <v>41004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8659.2000000000007</v>
      </c>
      <c r="M1416" s="1">
        <f t="shared" si="67"/>
        <v>8659.2000000000007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RNASTP-200</v>
      </c>
      <c r="G1417" s="1">
        <v>5</v>
      </c>
      <c r="H1417" s="1">
        <v>5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TREDHP-500</v>
      </c>
      <c r="G1418" s="1">
        <v>1</v>
      </c>
      <c r="H1418" s="1">
        <v>1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Cytoskeleton</v>
      </c>
      <c r="B1419" s="1">
        <v>45742.399999999994</v>
      </c>
      <c r="C1419" s="1">
        <v>20335</v>
      </c>
      <c r="D1419" s="2">
        <v>45861</v>
      </c>
      <c r="E1419" s="2">
        <v>45864</v>
      </c>
      <c r="F1419" s="1" t="str">
        <v>CY-SC001</v>
      </c>
      <c r="G1419" s="1">
        <v>1</v>
      </c>
      <c r="H1419" s="1">
        <v>1</v>
      </c>
      <c r="I1419" s="1">
        <v>0</v>
      </c>
      <c r="J1419" s="1" t="str">
        <v>Lucknow</v>
      </c>
      <c r="K1419" s="1">
        <v>0</v>
      </c>
      <c r="L1419" s="1">
        <f t="shared" si="66"/>
        <v>45742.399999999994</v>
      </c>
      <c r="M1419" s="1">
        <f t="shared" si="67"/>
        <v>45742.399999999994</v>
      </c>
      <c r="N1419" s="1">
        <f t="shared" si="68"/>
        <v>0</v>
      </c>
    </row>
    <row r="1420" spans="1:14" x14ac:dyDescent="0.25">
      <c r="A1420" s="1" t="str">
        <v>BioLegend</v>
      </c>
      <c r="B1420" s="1">
        <v>4743.2</v>
      </c>
      <c r="C1420" s="1" t="str">
        <v>EED117403</v>
      </c>
      <c r="D1420" s="2">
        <v>45856</v>
      </c>
      <c r="E1420" s="2">
        <v>45864</v>
      </c>
      <c r="F1420" s="1">
        <v>100236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4743.2</v>
      </c>
      <c r="M1420" s="1">
        <f t="shared" si="67"/>
        <v>4743.2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100408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12196.8</v>
      </c>
      <c r="C1422" s="1" t="str">
        <v>EED117403</v>
      </c>
      <c r="D1422" s="2">
        <v>45856</v>
      </c>
      <c r="E1422" s="2">
        <v>45864</v>
      </c>
      <c r="F1422" s="1">
        <v>100722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24393.599999999999</v>
      </c>
      <c r="M1422" s="1">
        <f t="shared" si="67"/>
        <v>24393.599999999999</v>
      </c>
      <c r="N1422" s="1">
        <f t="shared" si="68"/>
        <v>0</v>
      </c>
    </row>
    <row r="1423" spans="1:14" x14ac:dyDescent="0.25">
      <c r="A1423" s="1" t="str">
        <v>BioLegend</v>
      </c>
      <c r="B1423" s="1">
        <v>4435.2</v>
      </c>
      <c r="C1423" s="1" t="str">
        <v>EED117403</v>
      </c>
      <c r="D1423" s="2">
        <v>45856</v>
      </c>
      <c r="E1423" s="2">
        <v>45864</v>
      </c>
      <c r="F1423" s="1">
        <v>100723</v>
      </c>
      <c r="G1423" s="1">
        <v>1</v>
      </c>
      <c r="H1423" s="1">
        <v>1</v>
      </c>
      <c r="I1423" s="1">
        <v>0</v>
      </c>
      <c r="J1423" s="1" t="str">
        <v>Banglore</v>
      </c>
      <c r="K1423" s="1">
        <v>0</v>
      </c>
      <c r="L1423" s="1">
        <f t="shared" si="66"/>
        <v>4435.2</v>
      </c>
      <c r="M1423" s="1">
        <f t="shared" si="67"/>
        <v>4435.2</v>
      </c>
      <c r="N1423" s="1">
        <f t="shared" si="68"/>
        <v>0</v>
      </c>
    </row>
    <row r="1424" spans="1:14" x14ac:dyDescent="0.25">
      <c r="A1424" s="1" t="str">
        <v>BioLegend</v>
      </c>
      <c r="B1424" s="1">
        <v>18018</v>
      </c>
      <c r="C1424" s="1" t="str">
        <v>EED117403</v>
      </c>
      <c r="D1424" s="2">
        <v>45856</v>
      </c>
      <c r="E1424" s="2">
        <v>45864</v>
      </c>
      <c r="F1424" s="1">
        <v>100742</v>
      </c>
      <c r="G1424" s="1">
        <v>2</v>
      </c>
      <c r="H1424" s="1">
        <v>2</v>
      </c>
      <c r="I1424" s="1">
        <v>0</v>
      </c>
      <c r="J1424" s="1" t="str">
        <v>Gujrat</v>
      </c>
      <c r="K1424" s="1">
        <v>0</v>
      </c>
      <c r="L1424" s="1">
        <f t="shared" si="66"/>
        <v>36036</v>
      </c>
      <c r="M1424" s="1">
        <f t="shared" si="67"/>
        <v>36036</v>
      </c>
      <c r="N1424" s="1">
        <f t="shared" si="68"/>
        <v>0</v>
      </c>
    </row>
    <row r="1425" spans="1:14" x14ac:dyDescent="0.25">
      <c r="A1425" s="1" t="str">
        <v>BioLegend</v>
      </c>
      <c r="B1425" s="1">
        <v>3326.3999999999996</v>
      </c>
      <c r="C1425" s="1" t="str">
        <v>EED117403</v>
      </c>
      <c r="D1425" s="2">
        <v>45856</v>
      </c>
      <c r="E1425" s="2">
        <v>45864</v>
      </c>
      <c r="F1425" s="1">
        <v>101319</v>
      </c>
      <c r="G1425" s="1">
        <v>1</v>
      </c>
      <c r="H1425" s="1">
        <v>1</v>
      </c>
      <c r="I1425" s="1">
        <v>0</v>
      </c>
      <c r="J1425" s="1" t="str">
        <v>Pune</v>
      </c>
      <c r="K1425" s="1">
        <v>0</v>
      </c>
      <c r="L1425" s="1">
        <f t="shared" si="66"/>
        <v>3326.3999999999996</v>
      </c>
      <c r="M1425" s="1">
        <f t="shared" si="67"/>
        <v>3326.3999999999996</v>
      </c>
      <c r="N1425" s="1">
        <f t="shared" si="68"/>
        <v>0</v>
      </c>
    </row>
    <row r="1426" spans="1:14" x14ac:dyDescent="0.25">
      <c r="A1426" s="1" t="str">
        <v>BioLegend</v>
      </c>
      <c r="B1426" s="1">
        <v>15972</v>
      </c>
      <c r="C1426" s="1" t="str">
        <v>EED117403</v>
      </c>
      <c r="D1426" s="2">
        <v>45856</v>
      </c>
      <c r="E1426" s="2">
        <v>45864</v>
      </c>
      <c r="F1426" s="1">
        <v>102127</v>
      </c>
      <c r="G1426" s="1">
        <v>1</v>
      </c>
      <c r="H1426" s="1">
        <v>1</v>
      </c>
      <c r="I1426" s="1">
        <v>0</v>
      </c>
      <c r="J1426" s="1" t="str">
        <v>Banglore</v>
      </c>
      <c r="K1426" s="1">
        <v>0</v>
      </c>
      <c r="L1426" s="1">
        <f t="shared" si="66"/>
        <v>15972</v>
      </c>
      <c r="M1426" s="1">
        <f t="shared" si="67"/>
        <v>15972</v>
      </c>
      <c r="N1426" s="1">
        <f t="shared" si="68"/>
        <v>0</v>
      </c>
    </row>
    <row r="1427" spans="1:14" x14ac:dyDescent="0.25">
      <c r="A1427" s="1" t="str">
        <v>BioLegend</v>
      </c>
      <c r="B1427" s="1">
        <v>14845.599999999999</v>
      </c>
      <c r="C1427" s="1" t="str">
        <v>EED117403</v>
      </c>
      <c r="D1427" s="2">
        <v>45856</v>
      </c>
      <c r="E1427" s="2">
        <v>45864</v>
      </c>
      <c r="F1427" s="1">
        <v>102720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14845.599999999999</v>
      </c>
      <c r="M1427" s="1">
        <f t="shared" si="67"/>
        <v>14845.599999999999</v>
      </c>
      <c r="N1427" s="1">
        <f t="shared" si="68"/>
        <v>0</v>
      </c>
    </row>
    <row r="1428" spans="1:14" x14ac:dyDescent="0.25">
      <c r="A1428" s="1" t="str">
        <v>BioLegend</v>
      </c>
      <c r="B1428" s="1">
        <v>13244</v>
      </c>
      <c r="C1428" s="1" t="str">
        <v>EED117403</v>
      </c>
      <c r="D1428" s="2">
        <v>45856</v>
      </c>
      <c r="E1428" s="2">
        <v>45864</v>
      </c>
      <c r="F1428" s="1">
        <v>103020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13244</v>
      </c>
      <c r="M1428" s="1">
        <f t="shared" si="67"/>
        <v>13244</v>
      </c>
      <c r="N1428" s="1">
        <f t="shared" si="68"/>
        <v>0</v>
      </c>
    </row>
    <row r="1429" spans="1:14" x14ac:dyDescent="0.25">
      <c r="A1429" s="1" t="str">
        <v>BioLegend</v>
      </c>
      <c r="B1429" s="1">
        <v>18018</v>
      </c>
      <c r="C1429" s="1" t="str">
        <v>EED117403</v>
      </c>
      <c r="D1429" s="2">
        <v>45856</v>
      </c>
      <c r="E1429" s="2">
        <v>45864</v>
      </c>
      <c r="F1429" s="1">
        <v>103149</v>
      </c>
      <c r="G1429" s="1">
        <v>2</v>
      </c>
      <c r="H1429" s="1">
        <v>2</v>
      </c>
      <c r="I1429" s="1">
        <v>0</v>
      </c>
      <c r="J1429" s="1" t="str">
        <v>Mumbai</v>
      </c>
      <c r="K1429" s="1">
        <v>0</v>
      </c>
      <c r="L1429" s="1">
        <f t="shared" si="66"/>
        <v>36036</v>
      </c>
      <c r="M1429" s="1">
        <f t="shared" si="67"/>
        <v>36036</v>
      </c>
      <c r="N1429" s="1">
        <f t="shared" si="68"/>
        <v>0</v>
      </c>
    </row>
    <row r="1430" spans="1:14" x14ac:dyDescent="0.25">
      <c r="A1430" s="1" t="str">
        <v>BioLegend</v>
      </c>
      <c r="B1430" s="1">
        <v>19157.599999999999</v>
      </c>
      <c r="C1430" s="1" t="str">
        <v>EED117403</v>
      </c>
      <c r="D1430" s="2">
        <v>45856</v>
      </c>
      <c r="E1430" s="2">
        <v>45864</v>
      </c>
      <c r="F1430" s="1">
        <v>105720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19157.599999999999</v>
      </c>
      <c r="M1430" s="1">
        <f t="shared" si="67"/>
        <v>19157.599999999999</v>
      </c>
      <c r="N1430" s="1">
        <f t="shared" si="68"/>
        <v>0</v>
      </c>
    </row>
    <row r="1431" spans="1:14" x14ac:dyDescent="0.25">
      <c r="A1431" s="1" t="str">
        <v>BioLegend</v>
      </c>
      <c r="B1431" s="1">
        <v>17094</v>
      </c>
      <c r="C1431" s="1" t="str">
        <v>EED117403</v>
      </c>
      <c r="D1431" s="2">
        <v>45856</v>
      </c>
      <c r="E1431" s="2">
        <v>45864</v>
      </c>
      <c r="F1431" s="1">
        <v>106312</v>
      </c>
      <c r="G1431" s="1">
        <v>1</v>
      </c>
      <c r="H1431" s="1">
        <v>1</v>
      </c>
      <c r="I1431" s="1">
        <v>0</v>
      </c>
      <c r="J1431" s="1" t="str">
        <v>Banglore</v>
      </c>
      <c r="K1431" s="1">
        <v>0</v>
      </c>
      <c r="L1431" s="1">
        <f t="shared" si="66"/>
        <v>17094</v>
      </c>
      <c r="M1431" s="1">
        <f t="shared" si="67"/>
        <v>17094</v>
      </c>
      <c r="N1431" s="1">
        <f t="shared" si="68"/>
        <v>0</v>
      </c>
    </row>
    <row r="1432" spans="1:14" x14ac:dyDescent="0.25">
      <c r="A1432" s="1" t="str">
        <v>BioLegend</v>
      </c>
      <c r="B1432" s="1">
        <v>16447.2</v>
      </c>
      <c r="C1432" s="1" t="str">
        <v>EED117403</v>
      </c>
      <c r="D1432" s="2">
        <v>45856</v>
      </c>
      <c r="E1432" s="2">
        <v>45864</v>
      </c>
      <c r="F1432" s="1">
        <v>108112</v>
      </c>
      <c r="G1432" s="1">
        <v>1</v>
      </c>
      <c r="H1432" s="1">
        <v>1</v>
      </c>
      <c r="I1432" s="1">
        <v>0</v>
      </c>
      <c r="J1432" s="1" t="str">
        <v>Mumbai</v>
      </c>
      <c r="K1432" s="1">
        <v>0</v>
      </c>
      <c r="L1432" s="1">
        <f t="shared" si="66"/>
        <v>16447.2</v>
      </c>
      <c r="M1432" s="1">
        <f t="shared" si="67"/>
        <v>16447.2</v>
      </c>
      <c r="N1432" s="1">
        <f t="shared" si="68"/>
        <v>0</v>
      </c>
    </row>
    <row r="1433" spans="1:14" x14ac:dyDescent="0.25">
      <c r="A1433" s="1" t="str">
        <v>BioLegend</v>
      </c>
      <c r="B1433" s="1">
        <v>18876</v>
      </c>
      <c r="C1433" s="1" t="str">
        <v>EED117403</v>
      </c>
      <c r="D1433" s="2">
        <v>45856</v>
      </c>
      <c r="E1433" s="2">
        <v>45864</v>
      </c>
      <c r="F1433" s="1">
        <v>115555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37752</v>
      </c>
      <c r="M1433" s="1">
        <f t="shared" si="67"/>
        <v>37752</v>
      </c>
      <c r="N1433" s="1">
        <f t="shared" si="68"/>
        <v>0</v>
      </c>
    </row>
    <row r="1434" spans="1:14" x14ac:dyDescent="0.25">
      <c r="A1434" s="1" t="str">
        <v>BioLegend</v>
      </c>
      <c r="B1434" s="1">
        <v>19157.599999999999</v>
      </c>
      <c r="C1434" s="1" t="str">
        <v>EED117403</v>
      </c>
      <c r="D1434" s="2">
        <v>45856</v>
      </c>
      <c r="E1434" s="2">
        <v>45864</v>
      </c>
      <c r="F1434" s="1">
        <v>116122</v>
      </c>
      <c r="G1434" s="1">
        <v>1</v>
      </c>
      <c r="H1434" s="1">
        <v>1</v>
      </c>
      <c r="I1434" s="1">
        <v>0</v>
      </c>
      <c r="J1434" s="1" t="str">
        <v>Delhi</v>
      </c>
      <c r="K1434" s="1">
        <v>0</v>
      </c>
      <c r="L1434" s="1">
        <f t="shared" si="66"/>
        <v>19157.599999999999</v>
      </c>
      <c r="M1434" s="1">
        <f t="shared" si="67"/>
        <v>19157.599999999999</v>
      </c>
      <c r="N1434" s="1">
        <f t="shared" si="68"/>
        <v>0</v>
      </c>
    </row>
    <row r="1435" spans="1:14" x14ac:dyDescent="0.25">
      <c r="A1435" s="1" t="str">
        <v>BioLegend</v>
      </c>
      <c r="B1435" s="1">
        <v>16698</v>
      </c>
      <c r="C1435" s="1" t="str">
        <v>EED117403</v>
      </c>
      <c r="D1435" s="2">
        <v>45856</v>
      </c>
      <c r="E1435" s="2">
        <v>45864</v>
      </c>
      <c r="F1435" s="1">
        <v>126631</v>
      </c>
      <c r="G1435" s="1">
        <v>2</v>
      </c>
      <c r="H1435" s="1">
        <v>2</v>
      </c>
      <c r="I1435" s="1">
        <v>0</v>
      </c>
      <c r="J1435" s="1" t="str">
        <v>Mumbai</v>
      </c>
      <c r="K1435" s="1">
        <v>0</v>
      </c>
      <c r="L1435" s="1">
        <f t="shared" si="66"/>
        <v>33396</v>
      </c>
      <c r="M1435" s="1">
        <f t="shared" si="67"/>
        <v>33396</v>
      </c>
      <c r="N1435" s="1">
        <f t="shared" si="68"/>
        <v>0</v>
      </c>
    </row>
    <row r="1436" spans="1:14" x14ac:dyDescent="0.25">
      <c r="A1436" s="1" t="str">
        <v>BioLegend</v>
      </c>
      <c r="B1436" s="1">
        <v>33202.400000000001</v>
      </c>
      <c r="C1436" s="1" t="str">
        <v>EED117403</v>
      </c>
      <c r="D1436" s="2">
        <v>45856</v>
      </c>
      <c r="E1436" s="2">
        <v>45864</v>
      </c>
      <c r="F1436" s="1">
        <v>127031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33202.400000000001</v>
      </c>
      <c r="M1436" s="1">
        <f t="shared" si="67"/>
        <v>33202.400000000001</v>
      </c>
      <c r="N1436" s="1">
        <f t="shared" si="68"/>
        <v>0</v>
      </c>
    </row>
    <row r="1437" spans="1:14" x14ac:dyDescent="0.25">
      <c r="A1437" s="1" t="str">
        <v>BioLegend</v>
      </c>
      <c r="B1437" s="1">
        <v>18048.8</v>
      </c>
      <c r="C1437" s="1" t="str">
        <v>EED117403</v>
      </c>
      <c r="D1437" s="2">
        <v>45856</v>
      </c>
      <c r="E1437" s="2">
        <v>45864</v>
      </c>
      <c r="F1437" s="1">
        <v>127106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18048.8</v>
      </c>
      <c r="M1437" s="1">
        <f t="shared" si="67"/>
        <v>18048.8</v>
      </c>
      <c r="N1437" s="1">
        <f t="shared" si="68"/>
        <v>0</v>
      </c>
    </row>
    <row r="1438" spans="1:14" x14ac:dyDescent="0.25">
      <c r="A1438" s="1" t="str">
        <v>BioLegend</v>
      </c>
      <c r="B1438" s="1">
        <v>19272</v>
      </c>
      <c r="C1438" s="1" t="str">
        <v>EED117403</v>
      </c>
      <c r="D1438" s="2">
        <v>45856</v>
      </c>
      <c r="E1438" s="2">
        <v>45864</v>
      </c>
      <c r="F1438" s="1">
        <v>135225</v>
      </c>
      <c r="G1438" s="1">
        <v>1</v>
      </c>
      <c r="H1438" s="1">
        <v>1</v>
      </c>
      <c r="I1438" s="1">
        <v>0</v>
      </c>
      <c r="J1438" s="1" t="str">
        <v>Banglore</v>
      </c>
      <c r="K1438" s="1">
        <v>0</v>
      </c>
      <c r="L1438" s="1">
        <f t="shared" si="66"/>
        <v>19272</v>
      </c>
      <c r="M1438" s="1">
        <f t="shared" si="67"/>
        <v>19272</v>
      </c>
      <c r="N1438" s="1">
        <f t="shared" si="68"/>
        <v>0</v>
      </c>
    </row>
    <row r="1439" spans="1:14" x14ac:dyDescent="0.25">
      <c r="A1439" s="1" t="str">
        <v>BioLegend</v>
      </c>
      <c r="B1439" s="1">
        <v>13464</v>
      </c>
      <c r="C1439" s="1" t="str">
        <v>EED117403</v>
      </c>
      <c r="D1439" s="2">
        <v>45856</v>
      </c>
      <c r="E1439" s="2">
        <v>45864</v>
      </c>
      <c r="F1439" s="1">
        <v>141717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26928</v>
      </c>
      <c r="M1439" s="1">
        <f t="shared" si="67"/>
        <v>26928</v>
      </c>
      <c r="N1439" s="1">
        <f t="shared" si="68"/>
        <v>0</v>
      </c>
    </row>
    <row r="1440" spans="1:14" x14ac:dyDescent="0.25">
      <c r="A1440" s="1" t="str">
        <v>BioLegend</v>
      </c>
      <c r="B1440" s="1">
        <v>17292</v>
      </c>
      <c r="C1440" s="1" t="str">
        <v>EED117403</v>
      </c>
      <c r="D1440" s="2">
        <v>45856</v>
      </c>
      <c r="E1440" s="2">
        <v>45864</v>
      </c>
      <c r="F1440" s="1">
        <v>142521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34584</v>
      </c>
      <c r="M1440" s="1">
        <f t="shared" si="67"/>
        <v>34584</v>
      </c>
      <c r="N1440" s="1">
        <f t="shared" si="68"/>
        <v>0</v>
      </c>
    </row>
    <row r="1441" spans="1:14" x14ac:dyDescent="0.25">
      <c r="A1441" s="1" t="str">
        <v>BioLegend</v>
      </c>
      <c r="B1441" s="1">
        <v>3388</v>
      </c>
      <c r="C1441" s="1" t="str">
        <v>EED117403</v>
      </c>
      <c r="D1441" s="2">
        <v>45856</v>
      </c>
      <c r="E1441" s="2">
        <v>45864</v>
      </c>
      <c r="F1441" s="1">
        <v>300306</v>
      </c>
      <c r="G1441" s="1">
        <v>2</v>
      </c>
      <c r="H1441" s="1">
        <v>2</v>
      </c>
      <c r="I1441" s="1">
        <v>0</v>
      </c>
      <c r="J1441" s="1" t="str">
        <v>Banglore</v>
      </c>
      <c r="K1441" s="1">
        <v>0</v>
      </c>
      <c r="L1441" s="1">
        <f t="shared" si="66"/>
        <v>6776</v>
      </c>
      <c r="M1441" s="1">
        <f t="shared" si="67"/>
        <v>6776</v>
      </c>
      <c r="N1441" s="1">
        <f t="shared" si="68"/>
        <v>0</v>
      </c>
    </row>
    <row r="1442" spans="1:14" x14ac:dyDescent="0.25">
      <c r="A1442" s="1" t="str">
        <v>BioLegend</v>
      </c>
      <c r="B1442" s="1">
        <v>1355.2</v>
      </c>
      <c r="C1442" s="1" t="str">
        <v>EED117403</v>
      </c>
      <c r="D1442" s="2">
        <v>45856</v>
      </c>
      <c r="E1442" s="2">
        <v>45864</v>
      </c>
      <c r="F1442" s="1">
        <v>300405</v>
      </c>
      <c r="G1442" s="1">
        <v>2</v>
      </c>
      <c r="H1442" s="1">
        <v>2</v>
      </c>
      <c r="I1442" s="1">
        <v>0</v>
      </c>
      <c r="J1442" s="1" t="str">
        <v>Gujrat</v>
      </c>
      <c r="K1442" s="1">
        <v>0</v>
      </c>
      <c r="L1442" s="1">
        <f t="shared" si="66"/>
        <v>2710.4</v>
      </c>
      <c r="M1442" s="1">
        <f t="shared" si="67"/>
        <v>2710.4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6098.4</v>
      </c>
      <c r="M1444" s="1">
        <f t="shared" si="67"/>
        <v>6098.4</v>
      </c>
      <c r="N1444" s="1">
        <f t="shared" si="68"/>
        <v>0</v>
      </c>
    </row>
    <row r="1445" spans="1:14" x14ac:dyDescent="0.25">
      <c r="A1445" s="1" t="str">
        <v>BioLegend</v>
      </c>
      <c r="B1445" s="1">
        <v>3080</v>
      </c>
      <c r="C1445" s="1" t="str">
        <v>EED117403</v>
      </c>
      <c r="D1445" s="2">
        <v>45856</v>
      </c>
      <c r="E1445" s="2">
        <v>45864</v>
      </c>
      <c r="F1445" s="1">
        <v>300406</v>
      </c>
      <c r="G1445" s="1">
        <v>1</v>
      </c>
      <c r="H1445" s="1">
        <v>1</v>
      </c>
      <c r="I1445" s="1">
        <v>0</v>
      </c>
      <c r="J1445" s="1" t="str">
        <v>Banglore</v>
      </c>
      <c r="K1445" s="1">
        <v>0</v>
      </c>
      <c r="L1445" s="1">
        <f t="shared" si="66"/>
        <v>3080</v>
      </c>
      <c r="M1445" s="1">
        <f t="shared" si="67"/>
        <v>3080</v>
      </c>
      <c r="N1445" s="1">
        <f t="shared" si="68"/>
        <v>0</v>
      </c>
    </row>
    <row r="1446" spans="1:14" x14ac:dyDescent="0.25">
      <c r="A1446" s="1" t="str">
        <v>BioLegend</v>
      </c>
      <c r="B1446" s="1">
        <v>6098.4</v>
      </c>
      <c r="C1446" s="1" t="str">
        <v>EED117403</v>
      </c>
      <c r="D1446" s="2">
        <v>45856</v>
      </c>
      <c r="E1446" s="2">
        <v>45864</v>
      </c>
      <c r="F1446" s="1">
        <v>300408</v>
      </c>
      <c r="G1446" s="1">
        <v>1</v>
      </c>
      <c r="H1446" s="1">
        <v>0</v>
      </c>
      <c r="I1446" s="1">
        <v>1</v>
      </c>
      <c r="J1446" s="1" t="str">
        <v>STOCK</v>
      </c>
      <c r="K1446" s="1" t="str">
        <v>Stock</v>
      </c>
      <c r="L1446" s="1">
        <f t="shared" si="66"/>
        <v>6098.4</v>
      </c>
      <c r="M1446" s="1">
        <f t="shared" si="67"/>
        <v>0</v>
      </c>
      <c r="N1446" s="1">
        <f t="shared" si="68"/>
        <v>6098.4</v>
      </c>
    </row>
    <row r="1447" spans="1:14" x14ac:dyDescent="0.25">
      <c r="A1447" s="1" t="str">
        <v>BioLegend</v>
      </c>
      <c r="B1447" s="1">
        <v>16508.8</v>
      </c>
      <c r="C1447" s="1" t="str">
        <v>EED117403</v>
      </c>
      <c r="D1447" s="2">
        <v>45856</v>
      </c>
      <c r="E1447" s="2">
        <v>45864</v>
      </c>
      <c r="F1447" s="1">
        <v>300416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16508.8</v>
      </c>
      <c r="M1447" s="1">
        <f t="shared" si="67"/>
        <v>16508.8</v>
      </c>
      <c r="N1447" s="1">
        <f t="shared" si="68"/>
        <v>0</v>
      </c>
    </row>
    <row r="1448" spans="1:14" x14ac:dyDescent="0.25">
      <c r="A1448" s="1" t="str">
        <v>BioLegend</v>
      </c>
      <c r="B1448" s="1">
        <v>17124.8</v>
      </c>
      <c r="C1448" s="1" t="str">
        <v>EED117403</v>
      </c>
      <c r="D1448" s="2">
        <v>45856</v>
      </c>
      <c r="E1448" s="2">
        <v>45864</v>
      </c>
      <c r="F1448" s="1">
        <v>300420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17124.8</v>
      </c>
      <c r="M1448" s="1">
        <f t="shared" si="67"/>
        <v>17124.8</v>
      </c>
      <c r="N1448" s="1">
        <f t="shared" si="68"/>
        <v>0</v>
      </c>
    </row>
    <row r="1449" spans="1:14" x14ac:dyDescent="0.25">
      <c r="A1449" s="1" t="str">
        <v>BioLegend</v>
      </c>
      <c r="B1449" s="1">
        <v>17987.2</v>
      </c>
      <c r="C1449" s="1" t="str">
        <v>EED117403</v>
      </c>
      <c r="D1449" s="2">
        <v>45856</v>
      </c>
      <c r="E1449" s="2">
        <v>45864</v>
      </c>
      <c r="F1449" s="1">
        <v>300426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17987.2</v>
      </c>
      <c r="M1449" s="1">
        <f t="shared" si="67"/>
        <v>17987.2</v>
      </c>
      <c r="N1449" s="1">
        <f t="shared" si="68"/>
        <v>0</v>
      </c>
    </row>
    <row r="1450" spans="1:14" x14ac:dyDescent="0.25">
      <c r="A1450" s="1" t="str">
        <v>BioLegend</v>
      </c>
      <c r="B1450" s="1">
        <v>25146</v>
      </c>
      <c r="C1450" s="1" t="str">
        <v>EED117403</v>
      </c>
      <c r="D1450" s="2">
        <v>45856</v>
      </c>
      <c r="E1450" s="2">
        <v>45864</v>
      </c>
      <c r="F1450" s="1">
        <v>300434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25146</v>
      </c>
      <c r="M1450" s="1">
        <f t="shared" si="67"/>
        <v>25146</v>
      </c>
      <c r="N1450" s="1">
        <f t="shared" si="68"/>
        <v>0</v>
      </c>
    </row>
    <row r="1451" spans="1:14" x14ac:dyDescent="0.25">
      <c r="A1451" s="1" t="str">
        <v>BioLegend</v>
      </c>
      <c r="B1451" s="1">
        <v>27258</v>
      </c>
      <c r="C1451" s="1" t="str">
        <v>EED117403</v>
      </c>
      <c r="D1451" s="2">
        <v>45856</v>
      </c>
      <c r="E1451" s="2">
        <v>45864</v>
      </c>
      <c r="F1451" s="1">
        <v>300448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27258</v>
      </c>
      <c r="M1451" s="1">
        <f t="shared" si="67"/>
        <v>27258</v>
      </c>
      <c r="N1451" s="1">
        <f t="shared" si="68"/>
        <v>0</v>
      </c>
    </row>
    <row r="1452" spans="1:14" x14ac:dyDescent="0.25">
      <c r="A1452" s="1" t="str">
        <v>BioLegend</v>
      </c>
      <c r="B1452" s="1">
        <v>1724.8000000000002</v>
      </c>
      <c r="C1452" s="1" t="str">
        <v>EED117403</v>
      </c>
      <c r="D1452" s="2">
        <v>45856</v>
      </c>
      <c r="E1452" s="2">
        <v>45864</v>
      </c>
      <c r="F1452" s="1">
        <v>300507</v>
      </c>
      <c r="G1452" s="1">
        <v>2</v>
      </c>
      <c r="H1452" s="1">
        <v>2</v>
      </c>
      <c r="I1452" s="1">
        <v>0</v>
      </c>
      <c r="J1452" s="1" t="str">
        <v>Gujrat</v>
      </c>
      <c r="K1452" s="1">
        <v>0</v>
      </c>
      <c r="L1452" s="1">
        <f t="shared" si="66"/>
        <v>3449.6000000000004</v>
      </c>
      <c r="M1452" s="1">
        <f t="shared" si="67"/>
        <v>3449.6000000000004</v>
      </c>
      <c r="N1452" s="1">
        <f t="shared" si="68"/>
        <v>0</v>
      </c>
    </row>
    <row r="1453" spans="1:14" x14ac:dyDescent="0.25">
      <c r="A1453" s="1" t="str">
        <v>BioLegend</v>
      </c>
      <c r="B1453" s="1">
        <v>8808.7999999999993</v>
      </c>
      <c r="C1453" s="1" t="str">
        <v>EED117403</v>
      </c>
      <c r="D1453" s="2">
        <v>45856</v>
      </c>
      <c r="E1453" s="2">
        <v>45864</v>
      </c>
      <c r="F1453" s="1">
        <v>301813</v>
      </c>
      <c r="G1453" s="1">
        <v>1</v>
      </c>
      <c r="H1453" s="1">
        <v>1</v>
      </c>
      <c r="I1453" s="1">
        <v>0</v>
      </c>
      <c r="J1453" s="1" t="str">
        <v>Gujrat</v>
      </c>
      <c r="K1453" s="1">
        <v>0</v>
      </c>
      <c r="L1453" s="1">
        <f t="shared" si="66"/>
        <v>8808.7999999999993</v>
      </c>
      <c r="M1453" s="1">
        <f t="shared" si="67"/>
        <v>8808.7999999999993</v>
      </c>
      <c r="N1453" s="1">
        <f t="shared" si="68"/>
        <v>0</v>
      </c>
    </row>
    <row r="1454" spans="1:14" x14ac:dyDescent="0.25">
      <c r="A1454" s="1" t="str">
        <v>BioLegend</v>
      </c>
      <c r="B1454" s="1">
        <v>5359.2</v>
      </c>
      <c r="C1454" s="1" t="str">
        <v>EED117403</v>
      </c>
      <c r="D1454" s="2">
        <v>45856</v>
      </c>
      <c r="E1454" s="2">
        <v>45864</v>
      </c>
      <c r="F1454" s="1">
        <v>301817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5359.2</v>
      </c>
      <c r="M1454" s="1">
        <f t="shared" si="67"/>
        <v>5359.2</v>
      </c>
      <c r="N1454" s="1">
        <f t="shared" si="68"/>
        <v>0</v>
      </c>
    </row>
    <row r="1455" spans="1:14" x14ac:dyDescent="0.25">
      <c r="A1455" s="1" t="str">
        <v>BioLegend</v>
      </c>
      <c r="B1455" s="1">
        <v>14352.8</v>
      </c>
      <c r="C1455" s="1" t="str">
        <v>EED117403</v>
      </c>
      <c r="D1455" s="2">
        <v>45856</v>
      </c>
      <c r="E1455" s="2">
        <v>45864</v>
      </c>
      <c r="F1455" s="1">
        <v>302006</v>
      </c>
      <c r="G1455" s="1">
        <v>1</v>
      </c>
      <c r="H1455" s="1">
        <v>1</v>
      </c>
      <c r="I1455" s="1">
        <v>0</v>
      </c>
      <c r="J1455" s="1" t="str">
        <v>Banglore</v>
      </c>
      <c r="K1455" s="1">
        <v>0</v>
      </c>
      <c r="L1455" s="1">
        <f t="shared" si="66"/>
        <v>14352.8</v>
      </c>
      <c r="M1455" s="1">
        <f t="shared" si="67"/>
        <v>14352.8</v>
      </c>
      <c r="N1455" s="1">
        <f t="shared" si="68"/>
        <v>0</v>
      </c>
    </row>
    <row r="1456" spans="1:14" x14ac:dyDescent="0.25">
      <c r="A1456" s="1" t="str">
        <v>BioLegend</v>
      </c>
      <c r="B1456" s="1">
        <v>25080</v>
      </c>
      <c r="C1456" s="1" t="str">
        <v>EED117403</v>
      </c>
      <c r="D1456" s="2">
        <v>45856</v>
      </c>
      <c r="E1456" s="2">
        <v>45864</v>
      </c>
      <c r="F1456" s="1">
        <v>302340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25080</v>
      </c>
      <c r="M1456" s="1">
        <f t="shared" si="67"/>
        <v>25080</v>
      </c>
      <c r="N1456" s="1">
        <f t="shared" si="68"/>
        <v>0</v>
      </c>
    </row>
    <row r="1457" spans="1:14" x14ac:dyDescent="0.25">
      <c r="A1457" s="1" t="str">
        <v>BioLegend</v>
      </c>
      <c r="B1457" s="1">
        <v>7946.4</v>
      </c>
      <c r="C1457" s="1" t="str">
        <v>EED117403</v>
      </c>
      <c r="D1457" s="2">
        <v>45856</v>
      </c>
      <c r="E1457" s="2">
        <v>45864</v>
      </c>
      <c r="F1457" s="1">
        <v>302607</v>
      </c>
      <c r="G1457" s="1">
        <v>1</v>
      </c>
      <c r="H1457" s="1">
        <v>1</v>
      </c>
      <c r="I1457" s="1">
        <v>0</v>
      </c>
      <c r="J1457" s="1" t="str">
        <v>Gujrat</v>
      </c>
      <c r="K1457" s="1">
        <v>0</v>
      </c>
      <c r="L1457" s="1">
        <f t="shared" si="66"/>
        <v>7946.4</v>
      </c>
      <c r="M1457" s="1">
        <f t="shared" si="67"/>
        <v>7946.4</v>
      </c>
      <c r="N1457" s="1">
        <f t="shared" si="68"/>
        <v>0</v>
      </c>
    </row>
    <row r="1458" spans="1:14" x14ac:dyDescent="0.25">
      <c r="A1458" s="1" t="str">
        <v>BioLegend</v>
      </c>
      <c r="B1458" s="1">
        <v>8808.7999999999993</v>
      </c>
      <c r="C1458" s="1" t="str">
        <v>EED117403</v>
      </c>
      <c r="D1458" s="2">
        <v>45856</v>
      </c>
      <c r="E1458" s="2">
        <v>45864</v>
      </c>
      <c r="F1458" s="1">
        <v>302611</v>
      </c>
      <c r="G1458" s="1">
        <v>1</v>
      </c>
      <c r="H1458" s="1">
        <v>1</v>
      </c>
      <c r="I1458" s="1">
        <v>0</v>
      </c>
      <c r="J1458" s="1" t="str">
        <v>Delhi</v>
      </c>
      <c r="K1458" s="1">
        <v>0</v>
      </c>
      <c r="L1458" s="1">
        <f t="shared" si="66"/>
        <v>8808.7999999999993</v>
      </c>
      <c r="M1458" s="1">
        <f t="shared" si="67"/>
        <v>8808.7999999999993</v>
      </c>
      <c r="N1458" s="1">
        <f t="shared" si="68"/>
        <v>0</v>
      </c>
    </row>
    <row r="1459" spans="1:14" x14ac:dyDescent="0.25">
      <c r="A1459" s="1" t="str">
        <v>BioLegend</v>
      </c>
      <c r="B1459" s="1">
        <v>19157.599999999999</v>
      </c>
      <c r="C1459" s="1" t="str">
        <v>EED117403</v>
      </c>
      <c r="D1459" s="2">
        <v>45856</v>
      </c>
      <c r="E1459" s="2">
        <v>45864</v>
      </c>
      <c r="F1459" s="1">
        <v>302614</v>
      </c>
      <c r="G1459" s="1">
        <v>1</v>
      </c>
      <c r="H1459" s="1">
        <v>1</v>
      </c>
      <c r="I1459" s="1">
        <v>0</v>
      </c>
      <c r="J1459" s="1" t="str">
        <v>Banglore</v>
      </c>
      <c r="K1459" s="1">
        <v>0</v>
      </c>
      <c r="L1459" s="1">
        <f t="shared" si="66"/>
        <v>19157.599999999999</v>
      </c>
      <c r="M1459" s="1">
        <f t="shared" si="67"/>
        <v>19157.599999999999</v>
      </c>
      <c r="N1459" s="1">
        <f t="shared" si="68"/>
        <v>0</v>
      </c>
    </row>
    <row r="1460" spans="1:14" x14ac:dyDescent="0.25">
      <c r="A1460" s="1" t="str">
        <v>BioLegend</v>
      </c>
      <c r="B1460" s="1">
        <v>6776</v>
      </c>
      <c r="C1460" s="1" t="str">
        <v>EED117403</v>
      </c>
      <c r="D1460" s="2">
        <v>45856</v>
      </c>
      <c r="E1460" s="2">
        <v>45864</v>
      </c>
      <c r="F1460" s="1">
        <v>302933</v>
      </c>
      <c r="G1460" s="1">
        <v>1</v>
      </c>
      <c r="H1460" s="1">
        <v>1</v>
      </c>
      <c r="I1460" s="1">
        <v>0</v>
      </c>
      <c r="J1460" s="1" t="str">
        <v>Guntur</v>
      </c>
      <c r="K1460" s="1">
        <v>0</v>
      </c>
      <c r="L1460" s="1">
        <f t="shared" si="66"/>
        <v>6776</v>
      </c>
      <c r="M1460" s="1">
        <f t="shared" si="67"/>
        <v>6776</v>
      </c>
      <c r="N1460" s="1">
        <f t="shared" si="68"/>
        <v>0</v>
      </c>
    </row>
    <row r="1461" spans="1:14" x14ac:dyDescent="0.25">
      <c r="A1461" s="1" t="str">
        <v>BioLegend</v>
      </c>
      <c r="B1461" s="1">
        <v>15523.2</v>
      </c>
      <c r="C1461" s="1" t="str">
        <v>EED117403</v>
      </c>
      <c r="D1461" s="2">
        <v>45856</v>
      </c>
      <c r="E1461" s="2">
        <v>45864</v>
      </c>
      <c r="F1461" s="1">
        <v>303706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15523.2</v>
      </c>
      <c r="M1461" s="1">
        <f t="shared" si="67"/>
        <v>15523.2</v>
      </c>
      <c r="N1461" s="1">
        <f t="shared" si="68"/>
        <v>0</v>
      </c>
    </row>
    <row r="1462" spans="1:14" x14ac:dyDescent="0.25">
      <c r="A1462" s="1" t="str">
        <v>BioLegend</v>
      </c>
      <c r="B1462" s="1">
        <v>22052.799999999999</v>
      </c>
      <c r="C1462" s="1" t="str">
        <v>EED117403</v>
      </c>
      <c r="D1462" s="2">
        <v>45856</v>
      </c>
      <c r="E1462" s="2">
        <v>45864</v>
      </c>
      <c r="F1462" s="1">
        <v>303924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22052.799999999999</v>
      </c>
      <c r="M1462" s="1">
        <f t="shared" si="67"/>
        <v>22052.799999999999</v>
      </c>
      <c r="N1462" s="1">
        <f t="shared" si="68"/>
        <v>0</v>
      </c>
    </row>
    <row r="1463" spans="1:14" x14ac:dyDescent="0.25">
      <c r="A1463" s="1" t="str">
        <v>BioLegend</v>
      </c>
      <c r="B1463" s="1">
        <v>6468</v>
      </c>
      <c r="C1463" s="1" t="str">
        <v>EED117403</v>
      </c>
      <c r="D1463" s="2">
        <v>45856</v>
      </c>
      <c r="E1463" s="2">
        <v>45864</v>
      </c>
      <c r="F1463" s="1">
        <v>304012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6468</v>
      </c>
      <c r="M1463" s="1">
        <f t="shared" si="67"/>
        <v>6468</v>
      </c>
      <c r="N1463" s="1">
        <f t="shared" si="68"/>
        <v>0</v>
      </c>
    </row>
    <row r="1464" spans="1:14" x14ac:dyDescent="0.25">
      <c r="A1464" s="1" t="str">
        <v>BioLegend</v>
      </c>
      <c r="B1464" s="1">
        <v>16324</v>
      </c>
      <c r="C1464" s="1" t="str">
        <v>EED117403</v>
      </c>
      <c r="D1464" s="2">
        <v>45856</v>
      </c>
      <c r="E1464" s="2">
        <v>45864</v>
      </c>
      <c r="F1464" s="1">
        <v>304024</v>
      </c>
      <c r="G1464" s="1">
        <v>1</v>
      </c>
      <c r="H1464" s="1">
        <v>1</v>
      </c>
      <c r="I1464" s="1">
        <v>0</v>
      </c>
      <c r="J1464" s="1" t="str">
        <v>Banglore</v>
      </c>
      <c r="K1464" s="1">
        <v>0</v>
      </c>
      <c r="L1464" s="1">
        <f t="shared" si="66"/>
        <v>16324</v>
      </c>
      <c r="M1464" s="1">
        <f t="shared" si="67"/>
        <v>16324</v>
      </c>
      <c r="N1464" s="1">
        <f t="shared" si="68"/>
        <v>0</v>
      </c>
    </row>
    <row r="1465" spans="1:14" x14ac:dyDescent="0.25">
      <c r="A1465" s="1" t="str">
        <v>BioLegend</v>
      </c>
      <c r="B1465" s="1">
        <v>26466</v>
      </c>
      <c r="C1465" s="1" t="str">
        <v>EED117403</v>
      </c>
      <c r="D1465" s="2">
        <v>45856</v>
      </c>
      <c r="E1465" s="2">
        <v>45864</v>
      </c>
      <c r="F1465" s="1">
        <v>304048</v>
      </c>
      <c r="G1465" s="1">
        <v>1</v>
      </c>
      <c r="H1465" s="1">
        <v>1</v>
      </c>
      <c r="I1465" s="1">
        <v>0</v>
      </c>
      <c r="J1465" s="1" t="str">
        <v>Mumbai</v>
      </c>
      <c r="K1465" s="1">
        <v>0</v>
      </c>
      <c r="L1465" s="1">
        <f t="shared" si="66"/>
        <v>26466</v>
      </c>
      <c r="M1465" s="1">
        <f t="shared" si="67"/>
        <v>26466</v>
      </c>
      <c r="N1465" s="1">
        <f t="shared" si="68"/>
        <v>0</v>
      </c>
    </row>
    <row r="1466" spans="1:14" x14ac:dyDescent="0.25">
      <c r="A1466" s="1" t="str">
        <v>BioLegend</v>
      </c>
      <c r="B1466" s="1">
        <v>26136</v>
      </c>
      <c r="C1466" s="1" t="str">
        <v>EED117403</v>
      </c>
      <c r="D1466" s="2">
        <v>45856</v>
      </c>
      <c r="E1466" s="2">
        <v>45864</v>
      </c>
      <c r="F1466" s="1">
        <v>304050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26136</v>
      </c>
      <c r="M1466" s="1">
        <f t="shared" si="67"/>
        <v>26136</v>
      </c>
      <c r="N1466" s="1">
        <f t="shared" si="68"/>
        <v>0</v>
      </c>
    </row>
    <row r="1467" spans="1:14" x14ac:dyDescent="0.25">
      <c r="A1467" s="1" t="str">
        <v>BioLegend</v>
      </c>
      <c r="B1467" s="1">
        <v>7638.4</v>
      </c>
      <c r="C1467" s="1" t="str">
        <v>EED117403</v>
      </c>
      <c r="D1467" s="2">
        <v>45856</v>
      </c>
      <c r="E1467" s="2">
        <v>45864</v>
      </c>
      <c r="F1467" s="1">
        <v>304119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7638.4</v>
      </c>
      <c r="M1467" s="1">
        <f t="shared" si="67"/>
        <v>7638.4</v>
      </c>
      <c r="N1467" s="1">
        <f t="shared" si="68"/>
        <v>0</v>
      </c>
    </row>
    <row r="1468" spans="1:14" x14ac:dyDescent="0.25">
      <c r="A1468" s="1" t="str">
        <v>BioLegend</v>
      </c>
      <c r="B1468" s="1">
        <v>14256</v>
      </c>
      <c r="C1468" s="1" t="str">
        <v>EED117403</v>
      </c>
      <c r="D1468" s="2">
        <v>45856</v>
      </c>
      <c r="E1468" s="2">
        <v>45864</v>
      </c>
      <c r="F1468" s="1">
        <v>304231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14256</v>
      </c>
      <c r="M1468" s="1">
        <f t="shared" si="67"/>
        <v>14256</v>
      </c>
      <c r="N1468" s="1">
        <f t="shared" si="68"/>
        <v>0</v>
      </c>
    </row>
    <row r="1469" spans="1:14" x14ac:dyDescent="0.25">
      <c r="A1469" s="1" t="str">
        <v>BioLegend</v>
      </c>
      <c r="B1469" s="1">
        <v>21683.200000000001</v>
      </c>
      <c r="C1469" s="1" t="str">
        <v>EED117403</v>
      </c>
      <c r="D1469" s="2">
        <v>45856</v>
      </c>
      <c r="E1469" s="2">
        <v>45864</v>
      </c>
      <c r="F1469" s="1">
        <v>304944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21683.200000000001</v>
      </c>
      <c r="M1469" s="1">
        <f t="shared" si="67"/>
        <v>21683.200000000001</v>
      </c>
      <c r="N1469" s="1">
        <f t="shared" si="68"/>
        <v>0</v>
      </c>
    </row>
    <row r="1470" spans="1:14" x14ac:dyDescent="0.25">
      <c r="A1470" s="1" t="str">
        <v>BioLegend</v>
      </c>
      <c r="B1470" s="1">
        <v>6098.4</v>
      </c>
      <c r="C1470" s="1" t="str">
        <v>EED117403</v>
      </c>
      <c r="D1470" s="2">
        <v>45856</v>
      </c>
      <c r="E1470" s="2">
        <v>45864</v>
      </c>
      <c r="F1470" s="1">
        <v>305207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6098.4</v>
      </c>
      <c r="M1470" s="1">
        <f t="shared" si="67"/>
        <v>6098.4</v>
      </c>
      <c r="N1470" s="1">
        <f t="shared" si="68"/>
        <v>0</v>
      </c>
    </row>
    <row r="1471" spans="1:14" x14ac:dyDescent="0.25">
      <c r="A1471" s="1" t="str">
        <v>BioLegend</v>
      </c>
      <c r="B1471" s="1">
        <v>9424.7999999999993</v>
      </c>
      <c r="C1471" s="1" t="str">
        <v>EED117403</v>
      </c>
      <c r="D1471" s="2">
        <v>45856</v>
      </c>
      <c r="E1471" s="2">
        <v>45864</v>
      </c>
      <c r="F1471" s="1">
        <v>305421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9424.7999999999993</v>
      </c>
      <c r="M1471" s="1">
        <f t="shared" si="67"/>
        <v>9424.7999999999993</v>
      </c>
      <c r="N1471" s="1">
        <f t="shared" si="68"/>
        <v>0</v>
      </c>
    </row>
    <row r="1472" spans="1:14" x14ac:dyDescent="0.25">
      <c r="A1472" s="1" t="str">
        <v>BioLegend</v>
      </c>
      <c r="B1472" s="1">
        <v>25080</v>
      </c>
      <c r="C1472" s="1" t="str">
        <v>EED117403</v>
      </c>
      <c r="D1472" s="2">
        <v>45856</v>
      </c>
      <c r="E1472" s="2">
        <v>45864</v>
      </c>
      <c r="F1472" s="1">
        <v>307646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75240</v>
      </c>
      <c r="M1472" s="1">
        <f t="shared" si="67"/>
        <v>75240</v>
      </c>
      <c r="N1472" s="1">
        <f t="shared" si="68"/>
        <v>0</v>
      </c>
    </row>
    <row r="1473" spans="1:14" x14ac:dyDescent="0.25">
      <c r="A1473" s="1" t="str">
        <v>BioLegend</v>
      </c>
      <c r="B1473" s="1">
        <v>14190</v>
      </c>
      <c r="C1473" s="1" t="str">
        <v>EED117403</v>
      </c>
      <c r="D1473" s="2">
        <v>45856</v>
      </c>
      <c r="E1473" s="2">
        <v>45864</v>
      </c>
      <c r="F1473" s="1">
        <v>312811</v>
      </c>
      <c r="G1473" s="1">
        <v>1</v>
      </c>
      <c r="H1473" s="1">
        <v>1</v>
      </c>
      <c r="I1473" s="1">
        <v>0</v>
      </c>
      <c r="J1473" s="1" t="str">
        <v>Delhi</v>
      </c>
      <c r="K1473" s="1">
        <v>0</v>
      </c>
      <c r="L1473" s="1">
        <f t="shared" si="66"/>
        <v>14190</v>
      </c>
      <c r="M1473" s="1">
        <f t="shared" si="67"/>
        <v>14190</v>
      </c>
      <c r="N1473" s="1">
        <f t="shared" si="68"/>
        <v>0</v>
      </c>
    </row>
    <row r="1474" spans="1:14" x14ac:dyDescent="0.25">
      <c r="A1474" s="1" t="str">
        <v>BioLegend</v>
      </c>
      <c r="B1474" s="1">
        <v>28710</v>
      </c>
      <c r="C1474" s="1" t="str">
        <v>EED117403</v>
      </c>
      <c r="D1474" s="2">
        <v>45856</v>
      </c>
      <c r="E1474" s="2">
        <v>45864</v>
      </c>
      <c r="F1474" s="1">
        <v>313238</v>
      </c>
      <c r="G1474" s="1">
        <v>3</v>
      </c>
      <c r="H1474" s="1">
        <v>3</v>
      </c>
      <c r="I1474" s="1">
        <v>0</v>
      </c>
      <c r="J1474" s="1" t="str">
        <v>Mumbai</v>
      </c>
      <c r="K1474" s="1">
        <v>0</v>
      </c>
      <c r="L1474" s="1">
        <f t="shared" si="66"/>
        <v>86130</v>
      </c>
      <c r="M1474" s="1">
        <f t="shared" si="67"/>
        <v>86130</v>
      </c>
      <c r="N1474" s="1">
        <f t="shared" si="68"/>
        <v>0</v>
      </c>
    </row>
    <row r="1475" spans="1:14" x14ac:dyDescent="0.25">
      <c r="A1475" s="1" t="str">
        <v>BioLegend</v>
      </c>
      <c r="B1475" s="1">
        <v>4065.6000000000004</v>
      </c>
      <c r="C1475" s="1" t="str">
        <v>EED117403</v>
      </c>
      <c r="D1475" s="2">
        <v>45856</v>
      </c>
      <c r="E1475" s="2">
        <v>45864</v>
      </c>
      <c r="F1475" s="1">
        <v>317308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4065.6000000000004</v>
      </c>
      <c r="M1475" s="1">
        <f t="shared" ref="M1475:M1538" si="70">H1475*B1475</f>
        <v>4065.6000000000004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4743.2</v>
      </c>
      <c r="C1476" s="1" t="str">
        <v>EED117403</v>
      </c>
      <c r="D1476" s="2">
        <v>45856</v>
      </c>
      <c r="E1476" s="2">
        <v>45864</v>
      </c>
      <c r="F1476" s="1">
        <v>317318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4743.2</v>
      </c>
      <c r="M1476" s="1">
        <f t="shared" si="70"/>
        <v>4743.2</v>
      </c>
      <c r="N1476" s="1">
        <f t="shared" si="71"/>
        <v>0</v>
      </c>
    </row>
    <row r="1477" spans="1:14" x14ac:dyDescent="0.25">
      <c r="A1477" s="1" t="str">
        <v>BioLegend</v>
      </c>
      <c r="B1477" s="1">
        <v>6098.4</v>
      </c>
      <c r="C1477" s="1" t="str">
        <v>EED117403</v>
      </c>
      <c r="D1477" s="2">
        <v>45856</v>
      </c>
      <c r="E1477" s="2">
        <v>45864</v>
      </c>
      <c r="F1477" s="1">
        <v>317325</v>
      </c>
      <c r="G1477" s="1">
        <v>1</v>
      </c>
      <c r="H1477" s="1">
        <v>1</v>
      </c>
      <c r="I1477" s="1">
        <v>0</v>
      </c>
      <c r="J1477" s="1" t="str">
        <v>Guntur</v>
      </c>
      <c r="K1477" s="1">
        <v>0</v>
      </c>
      <c r="L1477" s="1">
        <f t="shared" si="69"/>
        <v>6098.4</v>
      </c>
      <c r="M1477" s="1">
        <f t="shared" si="70"/>
        <v>6098.4</v>
      </c>
      <c r="N1477" s="1">
        <f t="shared" si="71"/>
        <v>0</v>
      </c>
    </row>
    <row r="1478" spans="1:14" x14ac:dyDescent="0.25">
      <c r="A1478" s="1" t="str">
        <v>BioLegend</v>
      </c>
      <c r="B1478" s="1">
        <v>11220</v>
      </c>
      <c r="C1478" s="1" t="str">
        <v>EED117403</v>
      </c>
      <c r="D1478" s="2">
        <v>45856</v>
      </c>
      <c r="E1478" s="2">
        <v>45864</v>
      </c>
      <c r="F1478" s="1">
        <v>317343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11220</v>
      </c>
      <c r="M1478" s="1">
        <f t="shared" si="70"/>
        <v>11220</v>
      </c>
      <c r="N1478" s="1">
        <f t="shared" si="71"/>
        <v>0</v>
      </c>
    </row>
    <row r="1479" spans="1:14" x14ac:dyDescent="0.25">
      <c r="A1479" s="1" t="str">
        <v>BioLegend</v>
      </c>
      <c r="B1479" s="1">
        <v>11616</v>
      </c>
      <c r="C1479" s="1" t="str">
        <v>EED117403</v>
      </c>
      <c r="D1479" s="2">
        <v>45856</v>
      </c>
      <c r="E1479" s="2">
        <v>45864</v>
      </c>
      <c r="F1479" s="1">
        <v>317443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11616</v>
      </c>
      <c r="M1479" s="1">
        <f t="shared" si="70"/>
        <v>11616</v>
      </c>
      <c r="N1479" s="1">
        <f t="shared" si="71"/>
        <v>0</v>
      </c>
    </row>
    <row r="1480" spans="1:14" x14ac:dyDescent="0.25">
      <c r="A1480" s="1" t="str">
        <v>BioLegend</v>
      </c>
      <c r="B1480" s="1">
        <v>26862</v>
      </c>
      <c r="C1480" s="1" t="str">
        <v>EED117403</v>
      </c>
      <c r="D1480" s="2">
        <v>45856</v>
      </c>
      <c r="E1480" s="2">
        <v>45864</v>
      </c>
      <c r="F1480" s="1">
        <v>318340</v>
      </c>
      <c r="G1480" s="1">
        <v>2</v>
      </c>
      <c r="H1480" s="1">
        <v>2</v>
      </c>
      <c r="I1480" s="1">
        <v>0</v>
      </c>
      <c r="J1480" s="1" t="str">
        <v>Banglore</v>
      </c>
      <c r="K1480" s="1">
        <v>0</v>
      </c>
      <c r="L1480" s="1">
        <f t="shared" si="69"/>
        <v>53724</v>
      </c>
      <c r="M1480" s="1">
        <f t="shared" si="70"/>
        <v>53724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320113</v>
      </c>
      <c r="G1481" s="1">
        <v>1</v>
      </c>
      <c r="H1481" s="1">
        <v>1</v>
      </c>
      <c r="I1481" s="1">
        <v>0</v>
      </c>
      <c r="J1481" s="1" t="str">
        <v>Delhi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320211</v>
      </c>
      <c r="G1482" s="1">
        <v>1</v>
      </c>
      <c r="H1482" s="1">
        <v>1</v>
      </c>
      <c r="I1482" s="1">
        <v>0</v>
      </c>
      <c r="J1482" s="1" t="str">
        <v>Gujrat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16508.8</v>
      </c>
      <c r="C1483" s="1" t="str">
        <v>EED117403</v>
      </c>
      <c r="D1483" s="2">
        <v>45856</v>
      </c>
      <c r="E1483" s="2">
        <v>45864</v>
      </c>
      <c r="F1483" s="1">
        <v>320806</v>
      </c>
      <c r="G1483" s="1">
        <v>2</v>
      </c>
      <c r="H1483" s="1">
        <v>2</v>
      </c>
      <c r="I1483" s="1">
        <v>0</v>
      </c>
      <c r="J1483" s="1" t="str">
        <v>Banglore</v>
      </c>
      <c r="K1483" s="1">
        <v>0</v>
      </c>
      <c r="L1483" s="1">
        <f t="shared" si="69"/>
        <v>33017.599999999999</v>
      </c>
      <c r="M1483" s="1">
        <f t="shared" si="70"/>
        <v>33017.599999999999</v>
      </c>
      <c r="N1483" s="1">
        <f t="shared" si="71"/>
        <v>0</v>
      </c>
    </row>
    <row r="1484" spans="1:14" x14ac:dyDescent="0.25">
      <c r="A1484" s="1" t="str">
        <v>BioLegend</v>
      </c>
      <c r="B1484" s="1">
        <v>23100</v>
      </c>
      <c r="C1484" s="1" t="str">
        <v>EED117403</v>
      </c>
      <c r="D1484" s="2">
        <v>45856</v>
      </c>
      <c r="E1484" s="2">
        <v>45864</v>
      </c>
      <c r="F1484" s="1">
        <v>325124</v>
      </c>
      <c r="G1484" s="1">
        <v>1</v>
      </c>
      <c r="H1484" s="1">
        <v>1</v>
      </c>
      <c r="I1484" s="1">
        <v>0</v>
      </c>
      <c r="J1484" s="1" t="str">
        <v>Banglore</v>
      </c>
      <c r="K1484" s="1">
        <v>0</v>
      </c>
      <c r="L1484" s="1">
        <f t="shared" si="69"/>
        <v>23100</v>
      </c>
      <c r="M1484" s="1">
        <f t="shared" si="70"/>
        <v>23100</v>
      </c>
      <c r="N1484" s="1">
        <f t="shared" si="71"/>
        <v>0</v>
      </c>
    </row>
    <row r="1485" spans="1:14" x14ac:dyDescent="0.25">
      <c r="A1485" s="1" t="str">
        <v>BioLegend</v>
      </c>
      <c r="B1485" s="1">
        <v>28314</v>
      </c>
      <c r="C1485" s="1" t="str">
        <v>EED117403</v>
      </c>
      <c r="D1485" s="2">
        <v>45856</v>
      </c>
      <c r="E1485" s="2">
        <v>45864</v>
      </c>
      <c r="F1485" s="1">
        <v>328638</v>
      </c>
      <c r="G1485" s="1">
        <v>2</v>
      </c>
      <c r="H1485" s="1">
        <v>2</v>
      </c>
      <c r="I1485" s="1">
        <v>0</v>
      </c>
      <c r="J1485" s="1" t="str">
        <v>Hyderabad</v>
      </c>
      <c r="K1485" s="1">
        <v>0</v>
      </c>
      <c r="L1485" s="1">
        <f t="shared" si="69"/>
        <v>56628</v>
      </c>
      <c r="M1485" s="1">
        <f t="shared" si="70"/>
        <v>56628</v>
      </c>
      <c r="N1485" s="1">
        <f t="shared" si="71"/>
        <v>0</v>
      </c>
    </row>
    <row r="1486" spans="1:14" x14ac:dyDescent="0.25">
      <c r="A1486" s="1" t="str">
        <v>BioLegend</v>
      </c>
      <c r="B1486" s="1">
        <v>15642</v>
      </c>
      <c r="C1486" s="1" t="str">
        <v>EED117403</v>
      </c>
      <c r="D1486" s="2">
        <v>45856</v>
      </c>
      <c r="E1486" s="2">
        <v>45864</v>
      </c>
      <c r="F1486" s="1">
        <v>329929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15642</v>
      </c>
      <c r="M1486" s="1">
        <f t="shared" si="70"/>
        <v>15642</v>
      </c>
      <c r="N1486" s="1">
        <f t="shared" si="71"/>
        <v>0</v>
      </c>
    </row>
    <row r="1487" spans="1:14" x14ac:dyDescent="0.25">
      <c r="A1487" s="1" t="str">
        <v>BioLegend</v>
      </c>
      <c r="B1487" s="1">
        <v>14190</v>
      </c>
      <c r="C1487" s="1" t="str">
        <v>EED117403</v>
      </c>
      <c r="D1487" s="2">
        <v>45856</v>
      </c>
      <c r="E1487" s="2">
        <v>45864</v>
      </c>
      <c r="F1487" s="1">
        <v>331927</v>
      </c>
      <c r="G1487" s="1">
        <v>1</v>
      </c>
      <c r="H1487" s="1">
        <v>1</v>
      </c>
      <c r="I1487" s="1">
        <v>0</v>
      </c>
      <c r="J1487" s="1" t="str">
        <v>Banglore</v>
      </c>
      <c r="K1487" s="1">
        <v>0</v>
      </c>
      <c r="L1487" s="1">
        <f t="shared" si="69"/>
        <v>14190</v>
      </c>
      <c r="M1487" s="1">
        <f t="shared" si="70"/>
        <v>14190</v>
      </c>
      <c r="N1487" s="1">
        <f t="shared" si="71"/>
        <v>0</v>
      </c>
    </row>
    <row r="1488" spans="1:14" x14ac:dyDescent="0.25">
      <c r="A1488" s="1" t="str">
        <v>BioLegend</v>
      </c>
      <c r="B1488" s="1">
        <v>12012</v>
      </c>
      <c r="C1488" s="1" t="str">
        <v>EED117403</v>
      </c>
      <c r="D1488" s="2">
        <v>45856</v>
      </c>
      <c r="E1488" s="2">
        <v>45864</v>
      </c>
      <c r="F1488" s="1">
        <v>334329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12012</v>
      </c>
      <c r="M1488" s="1">
        <f t="shared" si="70"/>
        <v>12012</v>
      </c>
      <c r="N1488" s="1">
        <f t="shared" si="71"/>
        <v>0</v>
      </c>
    </row>
    <row r="1489" spans="1:14" x14ac:dyDescent="0.25">
      <c r="A1489" s="1" t="str">
        <v>BioLegend</v>
      </c>
      <c r="B1489" s="1">
        <v>8377.6</v>
      </c>
      <c r="C1489" s="1" t="str">
        <v>EED117403</v>
      </c>
      <c r="D1489" s="2">
        <v>45856</v>
      </c>
      <c r="E1489" s="2">
        <v>45864</v>
      </c>
      <c r="F1489" s="1">
        <v>339011</v>
      </c>
      <c r="G1489" s="1">
        <v>1</v>
      </c>
      <c r="H1489" s="1">
        <v>1</v>
      </c>
      <c r="I1489" s="1">
        <v>0</v>
      </c>
      <c r="J1489" s="1" t="str">
        <v>Kolkata</v>
      </c>
      <c r="K1489" s="1">
        <v>0</v>
      </c>
      <c r="L1489" s="1">
        <f t="shared" si="69"/>
        <v>8377.6</v>
      </c>
      <c r="M1489" s="1">
        <f t="shared" si="70"/>
        <v>8377.6</v>
      </c>
      <c r="N1489" s="1">
        <f t="shared" si="71"/>
        <v>0</v>
      </c>
    </row>
    <row r="1490" spans="1:14" x14ac:dyDescent="0.25">
      <c r="A1490" s="1" t="str">
        <v>BioLegend</v>
      </c>
      <c r="B1490" s="1">
        <v>28710</v>
      </c>
      <c r="C1490" s="1" t="str">
        <v>EED117403</v>
      </c>
      <c r="D1490" s="2">
        <v>45856</v>
      </c>
      <c r="E1490" s="2">
        <v>45864</v>
      </c>
      <c r="F1490" s="1">
        <v>341628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28710</v>
      </c>
      <c r="M1490" s="1">
        <f t="shared" si="70"/>
        <v>28710</v>
      </c>
      <c r="N1490" s="1">
        <f t="shared" si="71"/>
        <v>0</v>
      </c>
    </row>
    <row r="1491" spans="1:14" x14ac:dyDescent="0.25">
      <c r="A1491" s="1" t="str">
        <v>BioLegend</v>
      </c>
      <c r="B1491" s="1">
        <v>13266</v>
      </c>
      <c r="C1491" s="1" t="str">
        <v>EED117403</v>
      </c>
      <c r="D1491" s="2">
        <v>45856</v>
      </c>
      <c r="E1491" s="2">
        <v>45864</v>
      </c>
      <c r="F1491" s="1">
        <v>344741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13266</v>
      </c>
      <c r="M1491" s="1">
        <f t="shared" si="70"/>
        <v>13266</v>
      </c>
      <c r="N1491" s="1">
        <f t="shared" si="71"/>
        <v>0</v>
      </c>
    </row>
    <row r="1492" spans="1:14" x14ac:dyDescent="0.25">
      <c r="A1492" s="1" t="str">
        <v>BioLegend</v>
      </c>
      <c r="B1492" s="1">
        <v>22176</v>
      </c>
      <c r="C1492" s="1" t="str">
        <v>EED117403</v>
      </c>
      <c r="D1492" s="2">
        <v>45856</v>
      </c>
      <c r="E1492" s="2">
        <v>45864</v>
      </c>
      <c r="F1492" s="1">
        <v>345006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22176</v>
      </c>
      <c r="M1492" s="1">
        <f t="shared" si="70"/>
        <v>22176</v>
      </c>
      <c r="N1492" s="1">
        <f t="shared" si="71"/>
        <v>0</v>
      </c>
    </row>
    <row r="1493" spans="1:14" x14ac:dyDescent="0.25">
      <c r="A1493" s="1" t="str">
        <v>BioLegend</v>
      </c>
      <c r="B1493" s="1">
        <v>23531.199999999997</v>
      </c>
      <c r="C1493" s="1" t="str">
        <v>EED117403</v>
      </c>
      <c r="D1493" s="2">
        <v>45856</v>
      </c>
      <c r="E1493" s="2">
        <v>45864</v>
      </c>
      <c r="F1493" s="1">
        <v>353054</v>
      </c>
      <c r="G1493" s="1">
        <v>2</v>
      </c>
      <c r="H1493" s="1">
        <v>2</v>
      </c>
      <c r="I1493" s="1">
        <v>0</v>
      </c>
      <c r="J1493" s="1" t="str">
        <v>Hyderabad</v>
      </c>
      <c r="K1493" s="1">
        <v>0</v>
      </c>
      <c r="L1493" s="1">
        <f t="shared" si="69"/>
        <v>47062.399999999994</v>
      </c>
      <c r="M1493" s="1">
        <f t="shared" si="70"/>
        <v>47062.399999999994</v>
      </c>
      <c r="N1493" s="1">
        <f t="shared" si="71"/>
        <v>0</v>
      </c>
    </row>
    <row r="1494" spans="1:14" x14ac:dyDescent="0.25">
      <c r="A1494" s="1" t="str">
        <v>BioLegend</v>
      </c>
      <c r="B1494" s="1">
        <v>20636</v>
      </c>
      <c r="C1494" s="1" t="str">
        <v>EED117403</v>
      </c>
      <c r="D1494" s="2">
        <v>45856</v>
      </c>
      <c r="E1494" s="2">
        <v>45864</v>
      </c>
      <c r="F1494" s="1">
        <v>353712</v>
      </c>
      <c r="G1494" s="1">
        <v>1</v>
      </c>
      <c r="H1494" s="1">
        <v>1</v>
      </c>
      <c r="I1494" s="1">
        <v>0</v>
      </c>
      <c r="J1494" s="1" t="str">
        <v>Banglore</v>
      </c>
      <c r="K1494" s="1">
        <v>0</v>
      </c>
      <c r="L1494" s="1">
        <f t="shared" si="69"/>
        <v>20636</v>
      </c>
      <c r="M1494" s="1">
        <f t="shared" si="70"/>
        <v>20636</v>
      </c>
      <c r="N1494" s="1">
        <f t="shared" si="71"/>
        <v>0</v>
      </c>
    </row>
    <row r="1495" spans="1:14" x14ac:dyDescent="0.25">
      <c r="A1495" s="1" t="str">
        <v>BioLegend</v>
      </c>
      <c r="B1495" s="1">
        <v>28710</v>
      </c>
      <c r="C1495" s="1" t="str">
        <v>EED117403</v>
      </c>
      <c r="D1495" s="2">
        <v>45856</v>
      </c>
      <c r="E1495" s="2">
        <v>45864</v>
      </c>
      <c r="F1495" s="1">
        <v>358610</v>
      </c>
      <c r="G1495" s="1">
        <v>1</v>
      </c>
      <c r="H1495" s="1">
        <v>1</v>
      </c>
      <c r="I1495" s="1">
        <v>0</v>
      </c>
      <c r="J1495" s="1" t="str">
        <v>Delhi</v>
      </c>
      <c r="K1495" s="1">
        <v>0</v>
      </c>
      <c r="L1495" s="1">
        <f t="shared" si="69"/>
        <v>28710</v>
      </c>
      <c r="M1495" s="1">
        <f t="shared" si="70"/>
        <v>28710</v>
      </c>
      <c r="N1495" s="1">
        <f t="shared" si="71"/>
        <v>0</v>
      </c>
    </row>
    <row r="1496" spans="1:14" x14ac:dyDescent="0.25">
      <c r="A1496" s="1" t="str">
        <v>BioLegend</v>
      </c>
      <c r="B1496" s="1">
        <v>20820.8</v>
      </c>
      <c r="C1496" s="1" t="str">
        <v>EED117403</v>
      </c>
      <c r="D1496" s="2">
        <v>45856</v>
      </c>
      <c r="E1496" s="2">
        <v>45864</v>
      </c>
      <c r="F1496" s="1">
        <v>359610</v>
      </c>
      <c r="G1496" s="1">
        <v>1</v>
      </c>
      <c r="H1496" s="1">
        <v>1</v>
      </c>
      <c r="I1496" s="1">
        <v>0</v>
      </c>
      <c r="J1496" s="1" t="str">
        <v>Chandigarh</v>
      </c>
      <c r="K1496" s="1">
        <v>0</v>
      </c>
      <c r="L1496" s="1">
        <f t="shared" si="69"/>
        <v>20820.8</v>
      </c>
      <c r="M1496" s="1">
        <f t="shared" si="70"/>
        <v>20820.8</v>
      </c>
      <c r="N1496" s="1">
        <f t="shared" si="71"/>
        <v>0</v>
      </c>
    </row>
    <row r="1497" spans="1:14" x14ac:dyDescent="0.25">
      <c r="A1497" s="1" t="str">
        <v>BioLegend</v>
      </c>
      <c r="B1497" s="1">
        <v>16139.2</v>
      </c>
      <c r="C1497" s="1" t="str">
        <v>EED117403</v>
      </c>
      <c r="D1497" s="2">
        <v>45856</v>
      </c>
      <c r="E1497" s="2">
        <v>45864</v>
      </c>
      <c r="F1497" s="1">
        <v>362508</v>
      </c>
      <c r="G1497" s="1">
        <v>1</v>
      </c>
      <c r="H1497" s="1">
        <v>1</v>
      </c>
      <c r="I1497" s="1">
        <v>0</v>
      </c>
      <c r="J1497" s="1" t="str">
        <v>Kolkata</v>
      </c>
      <c r="K1497" s="1">
        <v>0</v>
      </c>
      <c r="L1497" s="1">
        <f t="shared" si="69"/>
        <v>16139.2</v>
      </c>
      <c r="M1497" s="1">
        <f t="shared" si="70"/>
        <v>16139.2</v>
      </c>
      <c r="N1497" s="1">
        <f t="shared" si="71"/>
        <v>0</v>
      </c>
    </row>
    <row r="1498" spans="1:14" x14ac:dyDescent="0.25">
      <c r="A1498" s="1" t="str">
        <v>BioLegend</v>
      </c>
      <c r="B1498" s="1">
        <v>26796</v>
      </c>
      <c r="C1498" s="1" t="str">
        <v>EED117403</v>
      </c>
      <c r="D1498" s="2">
        <v>45856</v>
      </c>
      <c r="E1498" s="2">
        <v>45864</v>
      </c>
      <c r="F1498" s="1">
        <v>363022</v>
      </c>
      <c r="G1498" s="1">
        <v>1</v>
      </c>
      <c r="H1498" s="1">
        <v>1</v>
      </c>
      <c r="I1498" s="1">
        <v>0</v>
      </c>
      <c r="J1498" s="1" t="str">
        <v>Mumbai</v>
      </c>
      <c r="K1498" s="1">
        <v>0</v>
      </c>
      <c r="L1498" s="1">
        <f t="shared" si="69"/>
        <v>26796</v>
      </c>
      <c r="M1498" s="1">
        <f t="shared" si="70"/>
        <v>26796</v>
      </c>
      <c r="N1498" s="1">
        <f t="shared" si="71"/>
        <v>0</v>
      </c>
    </row>
    <row r="1499" spans="1:14" x14ac:dyDescent="0.25">
      <c r="A1499" s="1" t="str">
        <v>BioLegend</v>
      </c>
      <c r="B1499" s="1">
        <v>22792</v>
      </c>
      <c r="C1499" s="1" t="str">
        <v>EED117403</v>
      </c>
      <c r="D1499" s="2">
        <v>45856</v>
      </c>
      <c r="E1499" s="2">
        <v>45864</v>
      </c>
      <c r="F1499" s="1">
        <v>363210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22792</v>
      </c>
      <c r="M1499" s="1">
        <f t="shared" si="70"/>
        <v>22792</v>
      </c>
      <c r="N1499" s="1">
        <f t="shared" si="71"/>
        <v>0</v>
      </c>
    </row>
    <row r="1500" spans="1:14" x14ac:dyDescent="0.25">
      <c r="A1500" s="1" t="str">
        <v>BioLegend</v>
      </c>
      <c r="B1500" s="1">
        <v>21375.200000000001</v>
      </c>
      <c r="C1500" s="1" t="str">
        <v>EED117403</v>
      </c>
      <c r="D1500" s="2">
        <v>45856</v>
      </c>
      <c r="E1500" s="2">
        <v>45864</v>
      </c>
      <c r="F1500" s="1">
        <v>363804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21375.200000000001</v>
      </c>
      <c r="M1500" s="1">
        <f t="shared" si="70"/>
        <v>21375.200000000001</v>
      </c>
      <c r="N1500" s="1">
        <f t="shared" si="71"/>
        <v>0</v>
      </c>
    </row>
    <row r="1501" spans="1:14" x14ac:dyDescent="0.25">
      <c r="A1501" s="1" t="str">
        <v>BioLegend</v>
      </c>
      <c r="B1501" s="1">
        <v>26532</v>
      </c>
      <c r="C1501" s="1" t="str">
        <v>EED117403</v>
      </c>
      <c r="D1501" s="2">
        <v>45856</v>
      </c>
      <c r="E1501" s="2">
        <v>45864</v>
      </c>
      <c r="F1501" s="1">
        <v>367422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26532</v>
      </c>
      <c r="M1501" s="1">
        <f t="shared" si="70"/>
        <v>26532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367730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26862</v>
      </c>
      <c r="C1503" s="1" t="str">
        <v>EED117403</v>
      </c>
      <c r="D1503" s="2">
        <v>45856</v>
      </c>
      <c r="E1503" s="2">
        <v>45864</v>
      </c>
      <c r="F1503" s="1">
        <v>368526</v>
      </c>
      <c r="G1503" s="1">
        <v>1</v>
      </c>
      <c r="H1503" s="1">
        <v>1</v>
      </c>
      <c r="I1503" s="1">
        <v>0</v>
      </c>
      <c r="J1503" s="1" t="str">
        <v>Delhi</v>
      </c>
      <c r="K1503" s="1">
        <v>0</v>
      </c>
      <c r="L1503" s="1">
        <f t="shared" si="69"/>
        <v>26862</v>
      </c>
      <c r="M1503" s="1">
        <f t="shared" si="70"/>
        <v>26862</v>
      </c>
      <c r="N1503" s="1">
        <f t="shared" si="71"/>
        <v>0</v>
      </c>
    </row>
    <row r="1504" spans="1:14" x14ac:dyDescent="0.25">
      <c r="A1504" s="1" t="str">
        <v>BioLegend</v>
      </c>
      <c r="B1504" s="1">
        <v>22792</v>
      </c>
      <c r="C1504" s="1" t="str">
        <v>EED117403</v>
      </c>
      <c r="D1504" s="2">
        <v>45856</v>
      </c>
      <c r="E1504" s="2">
        <v>45864</v>
      </c>
      <c r="F1504" s="1">
        <v>372214</v>
      </c>
      <c r="G1504" s="1">
        <v>1</v>
      </c>
      <c r="H1504" s="1">
        <v>1</v>
      </c>
      <c r="I1504" s="1">
        <v>0</v>
      </c>
      <c r="J1504" s="1" t="str">
        <v>Banglore</v>
      </c>
      <c r="K1504" s="1">
        <v>0</v>
      </c>
      <c r="L1504" s="1">
        <f t="shared" si="69"/>
        <v>22792</v>
      </c>
      <c r="M1504" s="1">
        <f t="shared" si="70"/>
        <v>22792</v>
      </c>
      <c r="N1504" s="1">
        <f t="shared" si="71"/>
        <v>0</v>
      </c>
    </row>
    <row r="1505" spans="1:14" x14ac:dyDescent="0.25">
      <c r="A1505" s="1" t="str">
        <v>BioLegend</v>
      </c>
      <c r="B1505" s="1">
        <v>24578.400000000001</v>
      </c>
      <c r="C1505" s="1" t="str">
        <v>EED117403</v>
      </c>
      <c r="D1505" s="2">
        <v>45856</v>
      </c>
      <c r="E1505" s="2">
        <v>45864</v>
      </c>
      <c r="F1505" s="1">
        <v>373308</v>
      </c>
      <c r="G1505" s="1">
        <v>1</v>
      </c>
      <c r="H1505" s="1">
        <v>1</v>
      </c>
      <c r="I1505" s="1">
        <v>0</v>
      </c>
      <c r="J1505" s="1" t="str">
        <v>Hyderabad</v>
      </c>
      <c r="K1505" s="1">
        <v>0</v>
      </c>
      <c r="L1505" s="1">
        <f t="shared" si="69"/>
        <v>24578.400000000001</v>
      </c>
      <c r="M1505" s="1">
        <f t="shared" si="70"/>
        <v>24578.400000000001</v>
      </c>
      <c r="N1505" s="1">
        <f t="shared" si="71"/>
        <v>0</v>
      </c>
    </row>
    <row r="1506" spans="1:14" x14ac:dyDescent="0.25">
      <c r="A1506" s="1" t="str">
        <v>BioLegend</v>
      </c>
      <c r="B1506" s="1">
        <v>9794.4</v>
      </c>
      <c r="C1506" s="1" t="str">
        <v>EED117403</v>
      </c>
      <c r="D1506" s="2">
        <v>45856</v>
      </c>
      <c r="E1506" s="2">
        <v>45864</v>
      </c>
      <c r="F1506" s="1">
        <v>375021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9794.4</v>
      </c>
      <c r="M1506" s="1">
        <f t="shared" si="70"/>
        <v>9794.4</v>
      </c>
      <c r="N1506" s="1">
        <f t="shared" si="71"/>
        <v>0</v>
      </c>
    </row>
    <row r="1507" spans="1:14" x14ac:dyDescent="0.25">
      <c r="A1507" s="1" t="str">
        <v>BioLegend</v>
      </c>
      <c r="B1507" s="1">
        <v>25317.599999999999</v>
      </c>
      <c r="C1507" s="1" t="str">
        <v>EED117403</v>
      </c>
      <c r="D1507" s="2">
        <v>45856</v>
      </c>
      <c r="E1507" s="2">
        <v>45864</v>
      </c>
      <c r="F1507" s="1">
        <v>375120</v>
      </c>
      <c r="G1507" s="1">
        <v>1</v>
      </c>
      <c r="H1507" s="1">
        <v>1</v>
      </c>
      <c r="I1507" s="1">
        <v>0</v>
      </c>
      <c r="J1507" s="1" t="str">
        <v>Banglore</v>
      </c>
      <c r="K1507" s="1">
        <v>0</v>
      </c>
      <c r="L1507" s="1">
        <f t="shared" si="69"/>
        <v>25317.599999999999</v>
      </c>
      <c r="M1507" s="1">
        <f t="shared" si="70"/>
        <v>25317.599999999999</v>
      </c>
      <c r="N1507" s="1">
        <f t="shared" si="71"/>
        <v>0</v>
      </c>
    </row>
    <row r="1508" spans="1:14" x14ac:dyDescent="0.25">
      <c r="A1508" s="1" t="str">
        <v>BioLegend</v>
      </c>
      <c r="B1508" s="1">
        <v>10841.6</v>
      </c>
      <c r="C1508" s="1" t="str">
        <v>EED117403</v>
      </c>
      <c r="D1508" s="2">
        <v>45856</v>
      </c>
      <c r="E1508" s="2">
        <v>45864</v>
      </c>
      <c r="F1508" s="1">
        <v>375151</v>
      </c>
      <c r="G1508" s="1">
        <v>1</v>
      </c>
      <c r="H1508" s="1">
        <v>1</v>
      </c>
      <c r="I1508" s="1">
        <v>0</v>
      </c>
      <c r="J1508" s="1" t="str">
        <v>Kolkata</v>
      </c>
      <c r="K1508" s="1">
        <v>0</v>
      </c>
      <c r="L1508" s="1">
        <f t="shared" si="69"/>
        <v>10841.6</v>
      </c>
      <c r="M1508" s="1">
        <f t="shared" si="70"/>
        <v>10841.6</v>
      </c>
      <c r="N1508" s="1">
        <f t="shared" si="71"/>
        <v>0</v>
      </c>
    </row>
    <row r="1509" spans="1:14" x14ac:dyDescent="0.25">
      <c r="A1509" s="1" t="str">
        <v>BioLegend</v>
      </c>
      <c r="B1509" s="1">
        <v>10164</v>
      </c>
      <c r="C1509" s="1" t="str">
        <v>EED117403</v>
      </c>
      <c r="D1509" s="2">
        <v>45856</v>
      </c>
      <c r="E1509" s="2">
        <v>45864</v>
      </c>
      <c r="F1509" s="1">
        <v>381505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10164</v>
      </c>
      <c r="M1509" s="1">
        <f t="shared" si="70"/>
        <v>10164</v>
      </c>
      <c r="N1509" s="1">
        <f t="shared" si="71"/>
        <v>0</v>
      </c>
    </row>
    <row r="1510" spans="1:14" x14ac:dyDescent="0.25">
      <c r="A1510" s="1" t="str">
        <v>BioLegend</v>
      </c>
      <c r="B1510" s="1">
        <v>9486.4</v>
      </c>
      <c r="C1510" s="1" t="str">
        <v>EED117403</v>
      </c>
      <c r="D1510" s="2">
        <v>45856</v>
      </c>
      <c r="E1510" s="2">
        <v>45864</v>
      </c>
      <c r="F1510" s="1">
        <v>392303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9486.4</v>
      </c>
      <c r="M1510" s="1">
        <f t="shared" si="70"/>
        <v>9486.4</v>
      </c>
      <c r="N1510" s="1">
        <f t="shared" si="71"/>
        <v>0</v>
      </c>
    </row>
    <row r="1511" spans="1:14" x14ac:dyDescent="0.25">
      <c r="A1511" s="1" t="str">
        <v>BioLegend</v>
      </c>
      <c r="B1511" s="1">
        <v>1848</v>
      </c>
      <c r="C1511" s="1" t="str">
        <v>EED117403</v>
      </c>
      <c r="D1511" s="2">
        <v>45856</v>
      </c>
      <c r="E1511" s="2">
        <v>45864</v>
      </c>
      <c r="F1511" s="1">
        <v>400107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1848</v>
      </c>
      <c r="M1511" s="1">
        <f t="shared" si="70"/>
        <v>1848</v>
      </c>
      <c r="N1511" s="1">
        <f t="shared" si="71"/>
        <v>0</v>
      </c>
    </row>
    <row r="1512" spans="1:14" x14ac:dyDescent="0.25">
      <c r="A1512" s="1" t="str">
        <v>BioLegend</v>
      </c>
      <c r="B1512" s="1">
        <v>4743.2</v>
      </c>
      <c r="C1512" s="1" t="str">
        <v>EED117403</v>
      </c>
      <c r="D1512" s="2">
        <v>45856</v>
      </c>
      <c r="E1512" s="2">
        <v>45864</v>
      </c>
      <c r="F1512" s="1">
        <v>400112</v>
      </c>
      <c r="G1512" s="1">
        <v>1</v>
      </c>
      <c r="H1512" s="1">
        <v>1</v>
      </c>
      <c r="I1512" s="1">
        <v>0</v>
      </c>
      <c r="J1512" s="1" t="str">
        <v>Banglore</v>
      </c>
      <c r="K1512" s="1">
        <v>0</v>
      </c>
      <c r="L1512" s="1">
        <f t="shared" si="69"/>
        <v>4743.2</v>
      </c>
      <c r="M1512" s="1">
        <f t="shared" si="70"/>
        <v>4743.2</v>
      </c>
      <c r="N1512" s="1">
        <f t="shared" si="71"/>
        <v>0</v>
      </c>
    </row>
    <row r="1513" spans="1:14" x14ac:dyDescent="0.25">
      <c r="A1513" s="1" t="str">
        <v>BioLegend</v>
      </c>
      <c r="B1513" s="1">
        <v>3757.6000000000004</v>
      </c>
      <c r="C1513" s="1" t="str">
        <v>EED117403</v>
      </c>
      <c r="D1513" s="2">
        <v>45856</v>
      </c>
      <c r="E1513" s="2">
        <v>45864</v>
      </c>
      <c r="F1513" s="1">
        <v>400113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3757.6000000000004</v>
      </c>
      <c r="M1513" s="1">
        <f t="shared" si="70"/>
        <v>3757.6000000000004</v>
      </c>
      <c r="N1513" s="1">
        <f t="shared" si="71"/>
        <v>0</v>
      </c>
    </row>
    <row r="1514" spans="1:14" x14ac:dyDescent="0.25">
      <c r="A1514" s="1" t="str">
        <v>BioLegend</v>
      </c>
      <c r="B1514" s="1">
        <v>6529.6</v>
      </c>
      <c r="C1514" s="1" t="str">
        <v>EED117403</v>
      </c>
      <c r="D1514" s="2">
        <v>45856</v>
      </c>
      <c r="E1514" s="2">
        <v>45864</v>
      </c>
      <c r="F1514" s="1">
        <v>400117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6529.6</v>
      </c>
      <c r="M1514" s="1">
        <f t="shared" si="70"/>
        <v>6529.6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400126</v>
      </c>
      <c r="G1515" s="1">
        <v>1</v>
      </c>
      <c r="H1515" s="1">
        <v>1</v>
      </c>
      <c r="I1515" s="1">
        <v>0</v>
      </c>
      <c r="J1515" s="1" t="str">
        <v>Hyderabad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400128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400129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400130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5112.8</v>
      </c>
      <c r="C1519" s="1" t="str">
        <v>EED117403</v>
      </c>
      <c r="D1519" s="2">
        <v>45856</v>
      </c>
      <c r="E1519" s="2">
        <v>45864</v>
      </c>
      <c r="F1519" s="1">
        <v>400133</v>
      </c>
      <c r="G1519" s="1">
        <v>1</v>
      </c>
      <c r="H1519" s="1">
        <v>1</v>
      </c>
      <c r="I1519" s="1">
        <v>0</v>
      </c>
      <c r="J1519" s="1" t="str">
        <v>Gujrat</v>
      </c>
      <c r="K1519" s="1">
        <v>0</v>
      </c>
      <c r="L1519" s="1">
        <f t="shared" si="69"/>
        <v>5112.8</v>
      </c>
      <c r="M1519" s="1">
        <f t="shared" si="70"/>
        <v>5112.8</v>
      </c>
      <c r="N1519" s="1">
        <f t="shared" si="71"/>
        <v>0</v>
      </c>
    </row>
    <row r="1520" spans="1:14" x14ac:dyDescent="0.25">
      <c r="A1520" s="1" t="str">
        <v>BioLegend</v>
      </c>
      <c r="B1520" s="1">
        <v>11888.8</v>
      </c>
      <c r="C1520" s="1" t="str">
        <v>EED117403</v>
      </c>
      <c r="D1520" s="2">
        <v>45856</v>
      </c>
      <c r="E1520" s="2">
        <v>45864</v>
      </c>
      <c r="F1520" s="1">
        <v>400144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11888.8</v>
      </c>
      <c r="M1520" s="1">
        <f t="shared" si="70"/>
        <v>11888.8</v>
      </c>
      <c r="N1520" s="1">
        <f t="shared" si="71"/>
        <v>0</v>
      </c>
    </row>
    <row r="1521" spans="1:14" x14ac:dyDescent="0.25">
      <c r="A1521" s="1" t="str">
        <v>BioLegend</v>
      </c>
      <c r="B1521" s="1">
        <v>12997.599999999999</v>
      </c>
      <c r="C1521" s="1" t="str">
        <v>EED117403</v>
      </c>
      <c r="D1521" s="2">
        <v>45856</v>
      </c>
      <c r="E1521" s="2">
        <v>45864</v>
      </c>
      <c r="F1521" s="1">
        <v>400148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12997.599999999999</v>
      </c>
      <c r="M1521" s="1">
        <f t="shared" si="70"/>
        <v>12997.599999999999</v>
      </c>
      <c r="N1521" s="1">
        <f t="shared" si="71"/>
        <v>0</v>
      </c>
    </row>
    <row r="1522" spans="1:14" x14ac:dyDescent="0.25">
      <c r="A1522" s="1" t="str">
        <v>BioLegend</v>
      </c>
      <c r="B1522" s="1">
        <v>13464</v>
      </c>
      <c r="C1522" s="1" t="str">
        <v>EED117403</v>
      </c>
      <c r="D1522" s="2">
        <v>45856</v>
      </c>
      <c r="E1522" s="2">
        <v>45864</v>
      </c>
      <c r="F1522" s="1">
        <v>400163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13464</v>
      </c>
      <c r="M1522" s="1">
        <f t="shared" si="70"/>
        <v>13464</v>
      </c>
      <c r="N1522" s="1">
        <f t="shared" si="71"/>
        <v>0</v>
      </c>
    </row>
    <row r="1523" spans="1:14" x14ac:dyDescent="0.25">
      <c r="A1523" s="1" t="str">
        <v>BioLegend</v>
      </c>
      <c r="B1523" s="1">
        <v>27258</v>
      </c>
      <c r="C1523" s="1" t="str">
        <v>EED117403</v>
      </c>
      <c r="D1523" s="2">
        <v>45856</v>
      </c>
      <c r="E1523" s="2">
        <v>45864</v>
      </c>
      <c r="F1523" s="1">
        <v>400168</v>
      </c>
      <c r="G1523" s="1">
        <v>1</v>
      </c>
      <c r="H1523" s="1">
        <v>1</v>
      </c>
      <c r="I1523" s="1">
        <v>0</v>
      </c>
      <c r="J1523" s="1" t="str">
        <v>Hyderabad</v>
      </c>
      <c r="K1523" s="1">
        <v>0</v>
      </c>
      <c r="L1523" s="1">
        <f t="shared" si="69"/>
        <v>27258</v>
      </c>
      <c r="M1523" s="1">
        <f t="shared" si="70"/>
        <v>27258</v>
      </c>
      <c r="N1523" s="1">
        <f t="shared" si="71"/>
        <v>0</v>
      </c>
    </row>
    <row r="1524" spans="1:14" x14ac:dyDescent="0.25">
      <c r="A1524" s="1" t="str">
        <v>BioLegend</v>
      </c>
      <c r="B1524" s="1">
        <v>25410</v>
      </c>
      <c r="C1524" s="1" t="str">
        <v>EED117403</v>
      </c>
      <c r="D1524" s="2">
        <v>45856</v>
      </c>
      <c r="E1524" s="2">
        <v>45864</v>
      </c>
      <c r="F1524" s="1">
        <v>400172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25410</v>
      </c>
      <c r="M1524" s="1">
        <f t="shared" si="70"/>
        <v>25410</v>
      </c>
      <c r="N1524" s="1">
        <f t="shared" si="71"/>
        <v>0</v>
      </c>
    </row>
    <row r="1525" spans="1:14" x14ac:dyDescent="0.25">
      <c r="A1525" s="1" t="str">
        <v>BioLegend</v>
      </c>
      <c r="B1525" s="1">
        <v>2895.2</v>
      </c>
      <c r="C1525" s="1" t="str">
        <v>EED117403</v>
      </c>
      <c r="D1525" s="2">
        <v>45856</v>
      </c>
      <c r="E1525" s="2">
        <v>45864</v>
      </c>
      <c r="F1525" s="1">
        <v>400209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2895.2</v>
      </c>
      <c r="M1525" s="1">
        <f t="shared" si="70"/>
        <v>2895.2</v>
      </c>
      <c r="N1525" s="1">
        <f t="shared" si="71"/>
        <v>0</v>
      </c>
    </row>
    <row r="1526" spans="1:14" x14ac:dyDescent="0.25">
      <c r="A1526" s="1" t="str">
        <v>BioLegend</v>
      </c>
      <c r="B1526" s="1">
        <v>8254.4</v>
      </c>
      <c r="C1526" s="1" t="str">
        <v>EED117403</v>
      </c>
      <c r="D1526" s="2">
        <v>45856</v>
      </c>
      <c r="E1526" s="2">
        <v>45864</v>
      </c>
      <c r="F1526" s="1">
        <v>400214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8254.4</v>
      </c>
      <c r="M1526" s="1">
        <f t="shared" si="70"/>
        <v>8254.4</v>
      </c>
      <c r="N1526" s="1">
        <f t="shared" si="71"/>
        <v>0</v>
      </c>
    </row>
    <row r="1527" spans="1:14" x14ac:dyDescent="0.25">
      <c r="A1527" s="1" t="str">
        <v>BioLegend</v>
      </c>
      <c r="B1527" s="1">
        <v>5852</v>
      </c>
      <c r="C1527" s="1" t="str">
        <v>EED117403</v>
      </c>
      <c r="D1527" s="2">
        <v>45856</v>
      </c>
      <c r="E1527" s="2">
        <v>45864</v>
      </c>
      <c r="F1527" s="1">
        <v>400220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5852</v>
      </c>
      <c r="M1527" s="1">
        <f t="shared" si="70"/>
        <v>5852</v>
      </c>
      <c r="N1527" s="1">
        <f t="shared" si="71"/>
        <v>0</v>
      </c>
    </row>
    <row r="1528" spans="1:14" x14ac:dyDescent="0.25">
      <c r="A1528" s="1" t="str">
        <v>BioLegend</v>
      </c>
      <c r="B1528" s="1">
        <v>12997.599999999999</v>
      </c>
      <c r="C1528" s="1" t="str">
        <v>EED117403</v>
      </c>
      <c r="D1528" s="2">
        <v>45856</v>
      </c>
      <c r="E1528" s="2">
        <v>45864</v>
      </c>
      <c r="F1528" s="1">
        <v>400336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12997.599999999999</v>
      </c>
      <c r="M1528" s="1">
        <f t="shared" si="70"/>
        <v>12997.599999999999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7207.2000000000007</v>
      </c>
      <c r="C1529" s="1" t="str">
        <v>EED117403</v>
      </c>
      <c r="D1529" s="2">
        <v>45856</v>
      </c>
      <c r="E1529" s="2">
        <v>45864</v>
      </c>
      <c r="F1529" s="1">
        <v>401208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7207.2000000000007</v>
      </c>
      <c r="M1529" s="1">
        <f t="shared" si="70"/>
        <v>7207.2000000000007</v>
      </c>
      <c r="N1529" s="1">
        <f t="shared" si="71"/>
        <v>0</v>
      </c>
    </row>
    <row r="1530" spans="1:14" x14ac:dyDescent="0.25">
      <c r="A1530" s="1" t="str">
        <v>BioLegend</v>
      </c>
      <c r="B1530" s="1">
        <v>7268.7999999999993</v>
      </c>
      <c r="C1530" s="1" t="str">
        <v>EED117403</v>
      </c>
      <c r="D1530" s="2">
        <v>45856</v>
      </c>
      <c r="E1530" s="2">
        <v>45864</v>
      </c>
      <c r="F1530" s="1">
        <v>405202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14537.599999999999</v>
      </c>
      <c r="M1530" s="1">
        <f t="shared" si="70"/>
        <v>14537.599999999999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14660.8</v>
      </c>
      <c r="C1531" s="1" t="str">
        <v>EED117403</v>
      </c>
      <c r="D1531" s="2">
        <v>45856</v>
      </c>
      <c r="E1531" s="2">
        <v>45864</v>
      </c>
      <c r="F1531" s="1">
        <v>405245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29321.599999999999</v>
      </c>
      <c r="M1531" s="1">
        <f t="shared" si="70"/>
        <v>29321.599999999999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11211.2</v>
      </c>
      <c r="C1532" s="1" t="str">
        <v>EED117403</v>
      </c>
      <c r="D1532" s="2">
        <v>45856</v>
      </c>
      <c r="E1532" s="2">
        <v>45864</v>
      </c>
      <c r="F1532" s="1">
        <v>405301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11211.2</v>
      </c>
      <c r="M1532" s="1">
        <f t="shared" si="70"/>
        <v>11211.2</v>
      </c>
      <c r="N1532" s="1">
        <f t="shared" si="71"/>
        <v>0</v>
      </c>
    </row>
    <row r="1533" spans="1:14" x14ac:dyDescent="0.25">
      <c r="A1533" s="1" t="str">
        <v>BioLegend</v>
      </c>
      <c r="B1533" s="1">
        <v>23100</v>
      </c>
      <c r="C1533" s="1" t="str">
        <v>EED117403</v>
      </c>
      <c r="D1533" s="2">
        <v>45856</v>
      </c>
      <c r="E1533" s="2">
        <v>45864</v>
      </c>
      <c r="F1533" s="1">
        <v>405303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23100</v>
      </c>
      <c r="M1533" s="1">
        <f t="shared" si="70"/>
        <v>23100</v>
      </c>
      <c r="N1533" s="1">
        <f t="shared" si="71"/>
        <v>0</v>
      </c>
    </row>
    <row r="1534" spans="1:14" x14ac:dyDescent="0.25">
      <c r="A1534" s="1" t="str">
        <v>BioLegend</v>
      </c>
      <c r="B1534" s="1">
        <v>10533.6</v>
      </c>
      <c r="C1534" s="1" t="str">
        <v>EED117403</v>
      </c>
      <c r="D1534" s="2">
        <v>45856</v>
      </c>
      <c r="E1534" s="2">
        <v>45864</v>
      </c>
      <c r="F1534" s="1">
        <v>406602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10533.6</v>
      </c>
      <c r="M1534" s="1">
        <f t="shared" si="70"/>
        <v>10533.6</v>
      </c>
      <c r="N1534" s="1">
        <f t="shared" si="71"/>
        <v>0</v>
      </c>
    </row>
    <row r="1535" spans="1:14" x14ac:dyDescent="0.25">
      <c r="A1535" s="1" t="str">
        <v>BioLegend</v>
      </c>
      <c r="B1535" s="1">
        <v>12689.599999999999</v>
      </c>
      <c r="C1535" s="1" t="str">
        <v>EED117403</v>
      </c>
      <c r="D1535" s="2">
        <v>45856</v>
      </c>
      <c r="E1535" s="2">
        <v>45864</v>
      </c>
      <c r="F1535" s="1">
        <v>406604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12689.599999999999</v>
      </c>
      <c r="M1535" s="1">
        <f t="shared" si="70"/>
        <v>12689.599999999999</v>
      </c>
      <c r="N1535" s="1">
        <f t="shared" si="71"/>
        <v>0</v>
      </c>
    </row>
    <row r="1536" spans="1:14" x14ac:dyDescent="0.25">
      <c r="A1536" s="1" t="str">
        <v>BioLegend</v>
      </c>
      <c r="B1536" s="1">
        <v>3326.3999999999996</v>
      </c>
      <c r="C1536" s="1" t="str">
        <v>EED117403</v>
      </c>
      <c r="D1536" s="2">
        <v>45856</v>
      </c>
      <c r="E1536" s="2">
        <v>45864</v>
      </c>
      <c r="F1536" s="1">
        <v>421301</v>
      </c>
      <c r="G1536" s="1">
        <v>1</v>
      </c>
      <c r="H1536" s="1">
        <v>1</v>
      </c>
      <c r="I1536" s="1">
        <v>0</v>
      </c>
      <c r="J1536" s="1" t="str">
        <v>Banglore</v>
      </c>
      <c r="K1536" s="1">
        <v>0</v>
      </c>
      <c r="L1536" s="1">
        <f t="shared" si="69"/>
        <v>3326.3999999999996</v>
      </c>
      <c r="M1536" s="1">
        <f t="shared" si="70"/>
        <v>3326.3999999999996</v>
      </c>
      <c r="N1536" s="1">
        <f t="shared" si="71"/>
        <v>0</v>
      </c>
    </row>
    <row r="1537" spans="1:14" x14ac:dyDescent="0.25">
      <c r="A1537" s="1" t="str">
        <v>BioLegend</v>
      </c>
      <c r="B1537" s="1">
        <v>18048.8</v>
      </c>
      <c r="C1537" s="1" t="str">
        <v>EED117403</v>
      </c>
      <c r="D1537" s="2">
        <v>45856</v>
      </c>
      <c r="E1537" s="2">
        <v>45864</v>
      </c>
      <c r="F1537" s="1">
        <v>423114</v>
      </c>
      <c r="G1537" s="1">
        <v>3</v>
      </c>
      <c r="H1537" s="1">
        <v>3</v>
      </c>
      <c r="I1537" s="1">
        <v>0</v>
      </c>
      <c r="J1537" s="1" t="str">
        <v>Hyderabad</v>
      </c>
      <c r="K1537" s="1">
        <v>0</v>
      </c>
      <c r="L1537" s="1">
        <f t="shared" si="69"/>
        <v>54146.399999999994</v>
      </c>
      <c r="M1537" s="1">
        <f t="shared" si="70"/>
        <v>54146.399999999994</v>
      </c>
      <c r="N1537" s="1">
        <f t="shared" si="71"/>
        <v>0</v>
      </c>
    </row>
    <row r="1538" spans="1:14" x14ac:dyDescent="0.25">
      <c r="A1538" s="1" t="str">
        <v>BioLegend</v>
      </c>
      <c r="B1538" s="1">
        <v>5482.4</v>
      </c>
      <c r="C1538" s="1" t="str">
        <v>EED117403</v>
      </c>
      <c r="D1538" s="2">
        <v>45856</v>
      </c>
      <c r="E1538" s="2">
        <v>45864</v>
      </c>
      <c r="F1538" s="1">
        <v>423125</v>
      </c>
      <c r="G1538" s="1">
        <v>1</v>
      </c>
      <c r="H1538" s="1">
        <v>1</v>
      </c>
      <c r="I1538" s="1">
        <v>0</v>
      </c>
      <c r="J1538" s="1" t="str">
        <v>Mumbai</v>
      </c>
      <c r="K1538" s="1">
        <v>0</v>
      </c>
      <c r="L1538" s="1">
        <f t="shared" si="69"/>
        <v>5482.4</v>
      </c>
      <c r="M1538" s="1">
        <f t="shared" si="70"/>
        <v>5482.4</v>
      </c>
      <c r="N1538" s="1">
        <f t="shared" si="71"/>
        <v>0</v>
      </c>
    </row>
    <row r="1539" spans="1:14" x14ac:dyDescent="0.25">
      <c r="A1539" s="1" t="str">
        <v>BioLegend</v>
      </c>
      <c r="B1539" s="1">
        <v>2587.1999999999998</v>
      </c>
      <c r="C1539" s="1" t="str">
        <v>EED117403</v>
      </c>
      <c r="D1539" s="2">
        <v>45856</v>
      </c>
      <c r="E1539" s="2">
        <v>45864</v>
      </c>
      <c r="F1539" s="1">
        <v>423501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2587.1999999999998</v>
      </c>
      <c r="M1539" s="1">
        <f t="shared" ref="M1539:M1602" si="73">H1539*B1539</f>
        <v>2587.1999999999998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500302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502802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17186.400000000001</v>
      </c>
      <c r="C1542" s="1" t="str">
        <v>EED117403</v>
      </c>
      <c r="D1542" s="2">
        <v>45856</v>
      </c>
      <c r="E1542" s="2">
        <v>45864</v>
      </c>
      <c r="F1542" s="1">
        <v>502912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17186.400000000001</v>
      </c>
      <c r="M1542" s="1">
        <f t="shared" si="73"/>
        <v>17186.400000000001</v>
      </c>
      <c r="N1542" s="1">
        <f t="shared" si="74"/>
        <v>0</v>
      </c>
    </row>
    <row r="1543" spans="1:14" x14ac:dyDescent="0.25">
      <c r="A1543" s="1" t="str">
        <v>BioLegend</v>
      </c>
      <c r="B1543" s="1">
        <v>6098.4</v>
      </c>
      <c r="C1543" s="1" t="str">
        <v>EED117403</v>
      </c>
      <c r="D1543" s="2">
        <v>45856</v>
      </c>
      <c r="E1543" s="2">
        <v>45864</v>
      </c>
      <c r="F1543" s="1">
        <v>505806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12196.8</v>
      </c>
      <c r="M1543" s="1">
        <f t="shared" si="73"/>
        <v>12196.8</v>
      </c>
      <c r="N1543" s="1">
        <f t="shared" si="74"/>
        <v>0</v>
      </c>
    </row>
    <row r="1544" spans="1:14" x14ac:dyDescent="0.25">
      <c r="A1544" s="1" t="str">
        <v>BioLegend</v>
      </c>
      <c r="B1544" s="1">
        <v>7761.6</v>
      </c>
      <c r="C1544" s="1" t="str">
        <v>EED117403</v>
      </c>
      <c r="D1544" s="2">
        <v>45856</v>
      </c>
      <c r="E1544" s="2">
        <v>45864</v>
      </c>
      <c r="F1544" s="1">
        <v>506515</v>
      </c>
      <c r="G1544" s="1">
        <v>1</v>
      </c>
      <c r="H1544" s="1">
        <v>1</v>
      </c>
      <c r="I1544" s="1">
        <v>0</v>
      </c>
      <c r="J1544" s="1" t="str">
        <v>Kolkata</v>
      </c>
      <c r="K1544" s="1">
        <v>0</v>
      </c>
      <c r="L1544" s="1">
        <f t="shared" si="72"/>
        <v>7761.6</v>
      </c>
      <c r="M1544" s="1">
        <f t="shared" si="73"/>
        <v>7761.6</v>
      </c>
      <c r="N1544" s="1">
        <f t="shared" si="74"/>
        <v>0</v>
      </c>
    </row>
    <row r="1545" spans="1:14" x14ac:dyDescent="0.25">
      <c r="A1545" s="1" t="str">
        <v>BioLegend</v>
      </c>
      <c r="B1545" s="1">
        <v>22422.400000000001</v>
      </c>
      <c r="C1545" s="1" t="str">
        <v>EED117403</v>
      </c>
      <c r="D1545" s="2">
        <v>45856</v>
      </c>
      <c r="E1545" s="2">
        <v>45864</v>
      </c>
      <c r="F1545" s="1">
        <v>515406</v>
      </c>
      <c r="G1545" s="1">
        <v>2</v>
      </c>
      <c r="H1545" s="1">
        <v>2</v>
      </c>
      <c r="I1545" s="1">
        <v>0</v>
      </c>
      <c r="J1545" s="1" t="str">
        <v>Gujrat</v>
      </c>
      <c r="K1545" s="1">
        <v>0</v>
      </c>
      <c r="L1545" s="1">
        <f t="shared" si="72"/>
        <v>44844.800000000003</v>
      </c>
      <c r="M1545" s="1">
        <f t="shared" si="73"/>
        <v>44844.800000000003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9424.7999999999993</v>
      </c>
      <c r="C1546" s="1" t="str">
        <v>EED117403</v>
      </c>
      <c r="D1546" s="2">
        <v>45856</v>
      </c>
      <c r="E1546" s="2">
        <v>45864</v>
      </c>
      <c r="F1546" s="1">
        <v>519503</v>
      </c>
      <c r="G1546" s="1">
        <v>1</v>
      </c>
      <c r="H1546" s="1">
        <v>1</v>
      </c>
      <c r="I1546" s="1">
        <v>0</v>
      </c>
      <c r="J1546" s="1" t="str">
        <v>Delhi</v>
      </c>
      <c r="K1546" s="1">
        <v>0</v>
      </c>
      <c r="L1546" s="1">
        <f t="shared" si="72"/>
        <v>9424.7999999999993</v>
      </c>
      <c r="M1546" s="1">
        <f t="shared" si="73"/>
        <v>9424.7999999999993</v>
      </c>
      <c r="N1546" s="1">
        <f t="shared" si="74"/>
        <v>0</v>
      </c>
    </row>
    <row r="1547" spans="1:14" x14ac:dyDescent="0.25">
      <c r="A1547" s="1" t="str">
        <v>BioLegend</v>
      </c>
      <c r="B1547" s="1">
        <v>9055.2000000000007</v>
      </c>
      <c r="C1547" s="1" t="str">
        <v>EED117403</v>
      </c>
      <c r="D1547" s="2">
        <v>45856</v>
      </c>
      <c r="E1547" s="2">
        <v>45864</v>
      </c>
      <c r="F1547" s="1">
        <v>572902</v>
      </c>
      <c r="G1547" s="1">
        <v>4</v>
      </c>
      <c r="H1547" s="1">
        <v>4</v>
      </c>
      <c r="I1547" s="1">
        <v>0</v>
      </c>
      <c r="J1547" s="1" t="str">
        <v>Delhi</v>
      </c>
      <c r="K1547" s="1">
        <v>0</v>
      </c>
      <c r="L1547" s="1">
        <f t="shared" si="72"/>
        <v>36220.800000000003</v>
      </c>
      <c r="M1547" s="1">
        <f t="shared" si="73"/>
        <v>36220.800000000003</v>
      </c>
      <c r="N1547" s="1">
        <f t="shared" si="74"/>
        <v>0</v>
      </c>
    </row>
    <row r="1548" spans="1:14" x14ac:dyDescent="0.25">
      <c r="A1548" s="1" t="str">
        <v>BioLegend</v>
      </c>
      <c r="B1548" s="1">
        <v>15584.8</v>
      </c>
      <c r="C1548" s="1" t="str">
        <v>EED117403</v>
      </c>
      <c r="D1548" s="2">
        <v>45856</v>
      </c>
      <c r="E1548" s="2">
        <v>45864</v>
      </c>
      <c r="F1548" s="1">
        <v>572903</v>
      </c>
      <c r="G1548" s="1">
        <v>1</v>
      </c>
      <c r="H1548" s="1">
        <v>1</v>
      </c>
      <c r="I1548" s="1">
        <v>0</v>
      </c>
      <c r="J1548" s="1" t="str">
        <v>Kolkata</v>
      </c>
      <c r="K1548" s="1">
        <v>0</v>
      </c>
      <c r="L1548" s="1">
        <f t="shared" si="72"/>
        <v>15584.8</v>
      </c>
      <c r="M1548" s="1">
        <f t="shared" si="73"/>
        <v>15584.8</v>
      </c>
      <c r="N1548" s="1">
        <f t="shared" si="74"/>
        <v>0</v>
      </c>
    </row>
    <row r="1549" spans="1:14" x14ac:dyDescent="0.25">
      <c r="A1549" s="1" t="str">
        <v>BioLegend</v>
      </c>
      <c r="B1549" s="1">
        <v>12689.599999999999</v>
      </c>
      <c r="C1549" s="1" t="str">
        <v>EED117403</v>
      </c>
      <c r="D1549" s="2">
        <v>45856</v>
      </c>
      <c r="E1549" s="2">
        <v>45864</v>
      </c>
      <c r="F1549" s="1">
        <v>574804</v>
      </c>
      <c r="G1549" s="1">
        <v>1</v>
      </c>
      <c r="H1549" s="1">
        <v>1</v>
      </c>
      <c r="I1549" s="1">
        <v>0</v>
      </c>
      <c r="J1549" s="1" t="str">
        <v>Hyderabad</v>
      </c>
      <c r="K1549" s="1">
        <v>0</v>
      </c>
      <c r="L1549" s="1">
        <f t="shared" si="72"/>
        <v>12689.599999999999</v>
      </c>
      <c r="M1549" s="1">
        <f t="shared" si="73"/>
        <v>12689.599999999999</v>
      </c>
      <c r="N1549" s="1">
        <f t="shared" si="74"/>
        <v>0</v>
      </c>
    </row>
    <row r="1550" spans="1:14" x14ac:dyDescent="0.25">
      <c r="A1550" s="1" t="str">
        <v>BioLegend</v>
      </c>
      <c r="B1550" s="1">
        <v>17054.400000000001</v>
      </c>
      <c r="C1550" s="1" t="str">
        <v>EED117403</v>
      </c>
      <c r="D1550" s="2">
        <v>45856</v>
      </c>
      <c r="E1550" s="2">
        <v>45864</v>
      </c>
      <c r="F1550" s="1">
        <v>589002</v>
      </c>
      <c r="G1550" s="1">
        <v>1</v>
      </c>
      <c r="H1550" s="1">
        <v>1</v>
      </c>
      <c r="I1550" s="1">
        <v>0</v>
      </c>
      <c r="J1550" s="1" t="str">
        <v>Chandigarh</v>
      </c>
      <c r="K1550" s="1">
        <v>0</v>
      </c>
      <c r="L1550" s="1">
        <f t="shared" si="72"/>
        <v>17054.400000000001</v>
      </c>
      <c r="M1550" s="1">
        <f t="shared" si="73"/>
        <v>17054.400000000001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18110.400000000001</v>
      </c>
      <c r="C1551" s="1" t="str">
        <v>EED117403</v>
      </c>
      <c r="D1551" s="2">
        <v>45856</v>
      </c>
      <c r="E1551" s="2">
        <v>45864</v>
      </c>
      <c r="F1551" s="1">
        <v>740868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18110.400000000001</v>
      </c>
      <c r="M1551" s="1">
        <f t="shared" si="73"/>
        <v>18110.400000000001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3634.3999999999996</v>
      </c>
      <c r="C1552" s="1" t="str">
        <v>EED117403</v>
      </c>
      <c r="D1552" s="2">
        <v>45856</v>
      </c>
      <c r="E1552" s="2">
        <v>45864</v>
      </c>
      <c r="F1552" s="1">
        <v>740869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3634.3999999999996</v>
      </c>
      <c r="M1552" s="1">
        <f t="shared" si="73"/>
        <v>3634.3999999999996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740870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740981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18110.400000000001</v>
      </c>
      <c r="C1555" s="1" t="str">
        <v>EED117403</v>
      </c>
      <c r="D1555" s="2">
        <v>45856</v>
      </c>
      <c r="E1555" s="2">
        <v>45864</v>
      </c>
      <c r="F1555" s="1">
        <v>741094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18110.400000000001</v>
      </c>
      <c r="M1555" s="1">
        <f t="shared" si="73"/>
        <v>18110.400000000001</v>
      </c>
      <c r="N1555" s="1">
        <f t="shared" si="74"/>
        <v>0</v>
      </c>
    </row>
    <row r="1556" spans="1:14" x14ac:dyDescent="0.25">
      <c r="A1556" s="1" t="str">
        <v>BioLegend</v>
      </c>
      <c r="B1556" s="1">
        <v>3634.3999999999996</v>
      </c>
      <c r="C1556" s="1" t="str">
        <v>EED117403</v>
      </c>
      <c r="D1556" s="2">
        <v>45856</v>
      </c>
      <c r="E1556" s="2">
        <v>45864</v>
      </c>
      <c r="F1556" s="1">
        <v>741095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3634.3999999999996</v>
      </c>
      <c r="M1556" s="1">
        <f t="shared" si="73"/>
        <v>3634.3999999999996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741110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741121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MBS1602983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39644</v>
      </c>
      <c r="C1560" s="1">
        <v>920577</v>
      </c>
      <c r="D1560" s="2">
        <v>45852</v>
      </c>
      <c r="E1560" s="2">
        <v>45866</v>
      </c>
      <c r="F1560" s="1" t="str">
        <v>MBS762203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39644</v>
      </c>
      <c r="M1560" s="1">
        <f t="shared" si="73"/>
        <v>39644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MBS162118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MyBioSource</v>
      </c>
      <c r="B1562" s="1">
        <v>60214</v>
      </c>
      <c r="C1562" s="1">
        <v>920577</v>
      </c>
      <c r="D1562" s="2">
        <v>45852</v>
      </c>
      <c r="E1562" s="2">
        <v>45866</v>
      </c>
      <c r="F1562" s="1" t="str">
        <v>MBS7214580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60214</v>
      </c>
      <c r="M1562" s="1">
        <f t="shared" si="73"/>
        <v>60214</v>
      </c>
      <c r="N1562" s="1">
        <f t="shared" si="74"/>
        <v>0</v>
      </c>
    </row>
    <row r="1563" spans="1:14" x14ac:dyDescent="0.25">
      <c r="A1563" s="1" t="str">
        <v>MyBioSource</v>
      </c>
      <c r="B1563" s="1">
        <v>47872</v>
      </c>
      <c r="C1563" s="1">
        <v>920577</v>
      </c>
      <c r="D1563" s="2">
        <v>45852</v>
      </c>
      <c r="E1563" s="2">
        <v>45866</v>
      </c>
      <c r="F1563" s="1" t="str">
        <v>MBS166244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47872</v>
      </c>
      <c r="M1563" s="1">
        <f t="shared" si="73"/>
        <v>47872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T20198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6292</v>
      </c>
      <c r="C1565" s="1" t="str">
        <v>INV250723-095</v>
      </c>
      <c r="D1565" s="2">
        <v>45861</v>
      </c>
      <c r="E1565" s="2">
        <v>45866</v>
      </c>
      <c r="F1565" s="1" t="str">
        <v xml:space="preserve">T16381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6292</v>
      </c>
      <c r="M1565" s="1">
        <f t="shared" si="73"/>
        <v>6292</v>
      </c>
      <c r="N1565" s="1">
        <f t="shared" si="74"/>
        <v>0</v>
      </c>
    </row>
    <row r="1566" spans="1:14" x14ac:dyDescent="0.25">
      <c r="A1566" s="1" t="str">
        <v>TargetMol</v>
      </c>
      <c r="B1566" s="1">
        <v>1276</v>
      </c>
      <c r="C1566" s="1" t="str">
        <v>INV250723-095</v>
      </c>
      <c r="D1566" s="2">
        <v>45861</v>
      </c>
      <c r="E1566" s="2">
        <v>45866</v>
      </c>
      <c r="F1566" s="1" t="str">
        <v xml:space="preserve">T0416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1276</v>
      </c>
      <c r="M1566" s="1">
        <f t="shared" si="73"/>
        <v>1276</v>
      </c>
      <c r="N1566" s="1">
        <f t="shared" si="74"/>
        <v>0</v>
      </c>
    </row>
    <row r="1567" spans="1:14" x14ac:dyDescent="0.25">
      <c r="A1567" s="1" t="str">
        <v>TargetMol</v>
      </c>
      <c r="B1567" s="1">
        <v>2323.1999999999998</v>
      </c>
      <c r="C1567" s="1" t="str">
        <v>INV250723-094</v>
      </c>
      <c r="D1567" s="2">
        <v>45861</v>
      </c>
      <c r="E1567" s="2">
        <v>45866</v>
      </c>
      <c r="F1567" s="1" t="str">
        <v xml:space="preserve">T8344 </v>
      </c>
      <c r="G1567" s="1">
        <v>1</v>
      </c>
      <c r="H1567" s="1">
        <v>1</v>
      </c>
      <c r="I1567" s="1">
        <v>0</v>
      </c>
      <c r="J1567" s="1" t="str">
        <v>Bhuvneshwar</v>
      </c>
      <c r="K1567" s="1">
        <v>0</v>
      </c>
      <c r="L1567" s="1">
        <f t="shared" si="72"/>
        <v>2323.1999999999998</v>
      </c>
      <c r="M1567" s="1">
        <f t="shared" si="73"/>
        <v>2323.1999999999998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BE0004-1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35200</v>
      </c>
      <c r="C1569" s="1">
        <v>176223</v>
      </c>
      <c r="D1569" s="2">
        <v>45860</v>
      </c>
      <c r="E1569" s="2">
        <v>45866</v>
      </c>
      <c r="F1569" s="1" t="str">
        <v>BE0033-2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35200</v>
      </c>
      <c r="M1569" s="1">
        <f t="shared" si="73"/>
        <v>35200</v>
      </c>
      <c r="N1569" s="1">
        <f t="shared" si="74"/>
        <v>0</v>
      </c>
    </row>
    <row r="1570" spans="1:14" x14ac:dyDescent="0.25">
      <c r="A1570" s="1" t="str">
        <v>BioXcell</v>
      </c>
      <c r="B1570" s="1">
        <v>8330.08</v>
      </c>
      <c r="C1570" s="1">
        <v>176223</v>
      </c>
      <c r="D1570" s="2">
        <v>45860</v>
      </c>
      <c r="E1570" s="2">
        <v>45866</v>
      </c>
      <c r="F1570" s="1" t="str">
        <v>BE0150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8330.08</v>
      </c>
      <c r="M1570" s="1">
        <f t="shared" si="73"/>
        <v>8330.08</v>
      </c>
      <c r="N1570" s="1">
        <f t="shared" si="74"/>
        <v>0</v>
      </c>
    </row>
    <row r="1571" spans="1:14" x14ac:dyDescent="0.25">
      <c r="A1571" s="1" t="str">
        <v>BioXcell</v>
      </c>
      <c r="B1571" s="1">
        <v>39600</v>
      </c>
      <c r="C1571" s="1">
        <v>176223</v>
      </c>
      <c r="D1571" s="2">
        <v>45860</v>
      </c>
      <c r="E1571" s="2">
        <v>45866</v>
      </c>
      <c r="F1571" s="1" t="str">
        <v>BE0222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39600</v>
      </c>
      <c r="M1571" s="1">
        <f t="shared" si="73"/>
        <v>39600</v>
      </c>
      <c r="N1571" s="1">
        <f t="shared" si="74"/>
        <v>0</v>
      </c>
    </row>
    <row r="1572" spans="1:14" x14ac:dyDescent="0.25">
      <c r="A1572" s="1" t="str">
        <v>BioXcell</v>
      </c>
      <c r="B1572" s="1">
        <v>7487.04</v>
      </c>
      <c r="C1572" s="1">
        <v>176223</v>
      </c>
      <c r="D1572" s="2">
        <v>45860</v>
      </c>
      <c r="E1572" s="2">
        <v>45866</v>
      </c>
      <c r="F1572" s="1" t="str">
        <v>CP174</v>
      </c>
      <c r="G1572" s="1">
        <v>1</v>
      </c>
      <c r="H1572" s="1">
        <v>1</v>
      </c>
      <c r="I1572" s="1">
        <v>0</v>
      </c>
      <c r="J1572" s="1" t="e">
        <v>#N/A</v>
      </c>
      <c r="K1572" s="1">
        <v>0</v>
      </c>
      <c r="L1572" s="1">
        <f t="shared" si="72"/>
        <v>7487.04</v>
      </c>
      <c r="M1572" s="1">
        <f t="shared" si="73"/>
        <v>7487.04</v>
      </c>
      <c r="N1572" s="1">
        <f t="shared" si="74"/>
        <v>0</v>
      </c>
    </row>
    <row r="1573" spans="1:14" x14ac:dyDescent="0.25">
      <c r="A1573" s="1" t="str">
        <v>BioXcell</v>
      </c>
      <c r="B1573" s="1">
        <v>89566.399999999994</v>
      </c>
      <c r="C1573" s="1">
        <v>176374</v>
      </c>
      <c r="D1573" s="2">
        <v>45863</v>
      </c>
      <c r="E1573" s="2">
        <v>45867</v>
      </c>
      <c r="F1573" s="1" t="str">
        <v>BE0089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89566.399999999994</v>
      </c>
      <c r="M1573" s="1">
        <f t="shared" si="73"/>
        <v>89566.399999999994</v>
      </c>
      <c r="N1573" s="1">
        <f t="shared" si="74"/>
        <v>0</v>
      </c>
    </row>
    <row r="1574" spans="1:14" x14ac:dyDescent="0.25">
      <c r="A1574" s="1" t="str">
        <v>BioXcell</v>
      </c>
      <c r="B1574" s="1">
        <v>198510.40000000002</v>
      </c>
      <c r="C1574" s="1">
        <v>176374</v>
      </c>
      <c r="D1574" s="2">
        <v>45863</v>
      </c>
      <c r="E1574" s="2">
        <v>45867</v>
      </c>
      <c r="F1574" s="1" t="str">
        <v>BE0146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198510.40000000002</v>
      </c>
      <c r="M1574" s="1">
        <f t="shared" si="73"/>
        <v>198510.40000000002</v>
      </c>
      <c r="N1574" s="1">
        <f t="shared" si="74"/>
        <v>0</v>
      </c>
    </row>
    <row r="1575" spans="1:14" x14ac:dyDescent="0.25">
      <c r="A1575" s="1" t="str">
        <v>Boster</v>
      </c>
      <c r="B1575" s="1">
        <v>1540</v>
      </c>
      <c r="C1575" s="1">
        <v>65619</v>
      </c>
      <c r="D1575" s="2">
        <v>45862</v>
      </c>
      <c r="E1575" s="2">
        <v>45866</v>
      </c>
      <c r="F1575" s="1" t="str">
        <v>AR1065</v>
      </c>
      <c r="G1575" s="1">
        <v>5</v>
      </c>
      <c r="H1575" s="1">
        <v>5</v>
      </c>
      <c r="I1575" s="1">
        <v>0</v>
      </c>
      <c r="J1575" s="1" t="str">
        <v>Kolkata</v>
      </c>
      <c r="K1575" s="1">
        <v>0</v>
      </c>
      <c r="L1575" s="1">
        <f t="shared" si="72"/>
        <v>7700</v>
      </c>
      <c r="M1575" s="1">
        <f t="shared" si="73"/>
        <v>7700</v>
      </c>
      <c r="N1575" s="1">
        <f t="shared" si="74"/>
        <v>0</v>
      </c>
    </row>
    <row r="1576" spans="1:14" x14ac:dyDescent="0.25">
      <c r="A1576" s="1" t="str">
        <v>Prospec</v>
      </c>
      <c r="B1576" s="1">
        <v>3960</v>
      </c>
      <c r="C1576" s="1">
        <v>83197</v>
      </c>
      <c r="D1576" s="2">
        <v>45847</v>
      </c>
      <c r="E1576" s="2">
        <v>45866</v>
      </c>
      <c r="F1576" s="1" t="str">
        <v>CYT-334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3960</v>
      </c>
      <c r="M1576" s="1">
        <f t="shared" si="73"/>
        <v>3960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CYT-308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CYT-223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bethyl</v>
      </c>
      <c r="B1579" s="1">
        <v>10225.6</v>
      </c>
      <c r="C1579" s="1">
        <v>90230165</v>
      </c>
      <c r="D1579" s="2">
        <v>45863</v>
      </c>
      <c r="E1579" s="2">
        <v>45866</v>
      </c>
      <c r="F1579" s="1" t="str">
        <v>A80-104P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10225.6</v>
      </c>
      <c r="M1579" s="1">
        <f t="shared" si="73"/>
        <v>10225.6</v>
      </c>
      <c r="N1579" s="1">
        <f t="shared" si="74"/>
        <v>0</v>
      </c>
    </row>
    <row r="1580" spans="1:14" x14ac:dyDescent="0.25">
      <c r="A1580" s="1" t="str">
        <v>Edna</v>
      </c>
      <c r="B1580" s="1">
        <v>3960</v>
      </c>
      <c r="C1580" s="1" t="str">
        <v>2-68</v>
      </c>
      <c r="D1580" s="2">
        <v>45869</v>
      </c>
      <c r="E1580" s="2">
        <v>45869</v>
      </c>
      <c r="F1580" s="1" t="str">
        <v>PIC-1/5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3960</v>
      </c>
      <c r="M1580" s="1">
        <f t="shared" si="73"/>
        <v>3960</v>
      </c>
      <c r="N1580" s="1">
        <f t="shared" si="74"/>
        <v>0</v>
      </c>
    </row>
    <row r="1581" spans="1:14" x14ac:dyDescent="0.25">
      <c r="A1581" s="1" t="str">
        <v>Edna</v>
      </c>
      <c r="B1581" s="1">
        <v>1822.5</v>
      </c>
      <c r="C1581" s="1" t="str">
        <v>2-68</v>
      </c>
      <c r="D1581" s="2">
        <v>45869</v>
      </c>
      <c r="E1581" s="2">
        <v>45869</v>
      </c>
      <c r="F1581" s="1" t="str">
        <v>RI-(25/50/100)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1822.5</v>
      </c>
      <c r="M1581" s="1">
        <f t="shared" si="73"/>
        <v>1822.5</v>
      </c>
      <c r="N1581" s="1">
        <f t="shared" si="74"/>
        <v>0</v>
      </c>
    </row>
    <row r="1582" spans="1:14" x14ac:dyDescent="0.25">
      <c r="A1582" s="1" t="str">
        <v>Edna</v>
      </c>
      <c r="B1582" s="1">
        <v>625</v>
      </c>
      <c r="C1582" s="1" t="str">
        <v>2-68</v>
      </c>
      <c r="D1582" s="2">
        <v>45869</v>
      </c>
      <c r="E1582" s="2">
        <v>45869</v>
      </c>
      <c r="F1582" s="1" t="str">
        <v>DTW-20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625</v>
      </c>
      <c r="M1582" s="1">
        <f t="shared" si="73"/>
        <v>625</v>
      </c>
      <c r="N1582" s="1">
        <f t="shared" si="74"/>
        <v>0</v>
      </c>
    </row>
    <row r="1583" spans="1:14" x14ac:dyDescent="0.25">
      <c r="A1583" s="1" t="str">
        <v>BioLegend</v>
      </c>
      <c r="B1583" s="1">
        <v>5790.4</v>
      </c>
      <c r="C1583" s="1" t="str">
        <v>EED117596</v>
      </c>
      <c r="D1583" s="2">
        <v>45863</v>
      </c>
      <c r="E1583" s="2">
        <v>45869</v>
      </c>
      <c r="F1583" s="1">
        <v>101225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5790.4</v>
      </c>
      <c r="M1583" s="1">
        <f t="shared" si="73"/>
        <v>5790.4</v>
      </c>
      <c r="N1583" s="1">
        <f t="shared" si="74"/>
        <v>0</v>
      </c>
    </row>
    <row r="1584" spans="1:14" x14ac:dyDescent="0.25">
      <c r="A1584" s="1" t="str">
        <v>BioLegend</v>
      </c>
      <c r="B1584" s="1">
        <v>14106.400000000001</v>
      </c>
      <c r="C1584" s="1" t="str">
        <v>EED117596</v>
      </c>
      <c r="D1584" s="2">
        <v>45863</v>
      </c>
      <c r="E1584" s="2">
        <v>45869</v>
      </c>
      <c r="F1584" s="1">
        <v>101320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14106.400000000001</v>
      </c>
      <c r="M1584" s="1">
        <f t="shared" si="73"/>
        <v>14106.400000000001</v>
      </c>
      <c r="N1584" s="1">
        <f t="shared" si="74"/>
        <v>0</v>
      </c>
    </row>
    <row r="1585" spans="1:14" x14ac:dyDescent="0.25">
      <c r="A1585" s="1" t="str">
        <v>BioLegend</v>
      </c>
      <c r="B1585" s="1">
        <v>8254.4</v>
      </c>
      <c r="C1585" s="1" t="str">
        <v>EED117596</v>
      </c>
      <c r="D1585" s="2">
        <v>45863</v>
      </c>
      <c r="E1585" s="2">
        <v>45869</v>
      </c>
      <c r="F1585" s="1">
        <v>102605</v>
      </c>
      <c r="G1585" s="1">
        <v>1</v>
      </c>
      <c r="H1585" s="1">
        <v>1</v>
      </c>
      <c r="I1585" s="1">
        <v>0</v>
      </c>
      <c r="J1585" s="1" t="str">
        <v>Delhi</v>
      </c>
      <c r="K1585" s="1">
        <v>0</v>
      </c>
      <c r="L1585" s="1">
        <f t="shared" si="72"/>
        <v>8254.4</v>
      </c>
      <c r="M1585" s="1">
        <f t="shared" si="73"/>
        <v>8254.4</v>
      </c>
      <c r="N1585" s="1">
        <f t="shared" si="74"/>
        <v>0</v>
      </c>
    </row>
    <row r="1586" spans="1:14" x14ac:dyDescent="0.25">
      <c r="A1586" s="1" t="str">
        <v>BioLegend</v>
      </c>
      <c r="B1586" s="1">
        <v>12073.599999999999</v>
      </c>
      <c r="C1586" s="1" t="str">
        <v>EED117596</v>
      </c>
      <c r="D1586" s="2">
        <v>45863</v>
      </c>
      <c r="E1586" s="2">
        <v>45869</v>
      </c>
      <c r="F1586" s="1">
        <v>103116</v>
      </c>
      <c r="G1586" s="1">
        <v>1</v>
      </c>
      <c r="H1586" s="1">
        <v>1</v>
      </c>
      <c r="I1586" s="1">
        <v>0</v>
      </c>
      <c r="J1586" s="1" t="str">
        <v>Pune</v>
      </c>
      <c r="K1586" s="1">
        <v>0</v>
      </c>
      <c r="L1586" s="1">
        <f t="shared" si="72"/>
        <v>12073.599999999999</v>
      </c>
      <c r="M1586" s="1">
        <f t="shared" si="73"/>
        <v>12073.599999999999</v>
      </c>
      <c r="N1586" s="1">
        <f t="shared" si="74"/>
        <v>0</v>
      </c>
    </row>
    <row r="1587" spans="1:14" x14ac:dyDescent="0.25">
      <c r="A1587" s="1" t="str">
        <v>BioLegend</v>
      </c>
      <c r="B1587" s="1">
        <v>13244</v>
      </c>
      <c r="C1587" s="1" t="str">
        <v>EED117596</v>
      </c>
      <c r="D1587" s="2">
        <v>45863</v>
      </c>
      <c r="E1587" s="2">
        <v>45869</v>
      </c>
      <c r="F1587" s="1">
        <v>103227</v>
      </c>
      <c r="G1587" s="1">
        <v>2</v>
      </c>
      <c r="H1587" s="1">
        <v>2</v>
      </c>
      <c r="I1587" s="1">
        <v>0</v>
      </c>
      <c r="J1587" s="1" t="str">
        <v>Pune</v>
      </c>
      <c r="K1587" s="1">
        <v>0</v>
      </c>
      <c r="L1587" s="1">
        <f t="shared" si="72"/>
        <v>26488</v>
      </c>
      <c r="M1587" s="1">
        <f t="shared" si="73"/>
        <v>26488</v>
      </c>
      <c r="N1587" s="1">
        <f t="shared" si="74"/>
        <v>0</v>
      </c>
    </row>
    <row r="1588" spans="1:14" x14ac:dyDescent="0.25">
      <c r="A1588" s="1" t="str">
        <v>BioLegend</v>
      </c>
      <c r="B1588" s="1">
        <v>6221.6</v>
      </c>
      <c r="C1588" s="1" t="str">
        <v>EED117596</v>
      </c>
      <c r="D1588" s="2">
        <v>45863</v>
      </c>
      <c r="E1588" s="2">
        <v>45869</v>
      </c>
      <c r="F1588" s="1">
        <v>104419</v>
      </c>
      <c r="G1588" s="1">
        <v>4</v>
      </c>
      <c r="H1588" s="1">
        <v>4</v>
      </c>
      <c r="I1588" s="1">
        <v>0</v>
      </c>
      <c r="J1588" s="1" t="str">
        <v>Hyderabad</v>
      </c>
      <c r="K1588" s="1">
        <v>0</v>
      </c>
      <c r="L1588" s="1">
        <f t="shared" si="72"/>
        <v>24886.400000000001</v>
      </c>
      <c r="M1588" s="1">
        <f t="shared" si="73"/>
        <v>24886.400000000001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14106.400000000001</v>
      </c>
      <c r="C1589" s="1" t="str">
        <v>EED117596</v>
      </c>
      <c r="D1589" s="2">
        <v>45863</v>
      </c>
      <c r="E1589" s="2">
        <v>45869</v>
      </c>
      <c r="F1589" s="1">
        <v>104518</v>
      </c>
      <c r="G1589" s="1">
        <v>1</v>
      </c>
      <c r="H1589" s="1">
        <v>1</v>
      </c>
      <c r="I1589" s="1">
        <v>0</v>
      </c>
      <c r="J1589" s="1" t="str">
        <v>Mumbai</v>
      </c>
      <c r="K1589" s="1">
        <v>0</v>
      </c>
      <c r="L1589" s="1">
        <f t="shared" si="72"/>
        <v>14106.400000000001</v>
      </c>
      <c r="M1589" s="1">
        <f t="shared" si="73"/>
        <v>14106.400000000001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3449.6000000000004</v>
      </c>
      <c r="C1590" s="1" t="str">
        <v>EED117596</v>
      </c>
      <c r="D1590" s="2">
        <v>45863</v>
      </c>
      <c r="E1590" s="2">
        <v>45869</v>
      </c>
      <c r="F1590" s="1">
        <v>108407</v>
      </c>
      <c r="G1590" s="1">
        <v>1</v>
      </c>
      <c r="H1590" s="1">
        <v>1</v>
      </c>
      <c r="I1590" s="1">
        <v>0</v>
      </c>
      <c r="J1590" s="1" t="str">
        <v>Delhi</v>
      </c>
      <c r="K1590" s="1">
        <v>0</v>
      </c>
      <c r="L1590" s="1">
        <f t="shared" si="72"/>
        <v>3449.6000000000004</v>
      </c>
      <c r="M1590" s="1">
        <f t="shared" si="73"/>
        <v>3449.6000000000004</v>
      </c>
      <c r="N1590" s="1">
        <f t="shared" si="74"/>
        <v>0</v>
      </c>
    </row>
    <row r="1591" spans="1:14" x14ac:dyDescent="0.25">
      <c r="A1591" s="1" t="str">
        <v>BioLegend</v>
      </c>
      <c r="B1591" s="1">
        <v>19602</v>
      </c>
      <c r="C1591" s="1" t="str">
        <v>EED117596</v>
      </c>
      <c r="D1591" s="2">
        <v>45863</v>
      </c>
      <c r="E1591" s="2">
        <v>45869</v>
      </c>
      <c r="F1591" s="1">
        <v>118227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39204</v>
      </c>
      <c r="M1591" s="1">
        <f t="shared" si="73"/>
        <v>39204</v>
      </c>
      <c r="N1591" s="1">
        <f t="shared" si="74"/>
        <v>0</v>
      </c>
    </row>
    <row r="1592" spans="1:14" x14ac:dyDescent="0.25">
      <c r="A1592" s="1" t="str">
        <v>BioLegend</v>
      </c>
      <c r="B1592" s="1">
        <v>18480</v>
      </c>
      <c r="C1592" s="1" t="str">
        <v>EED117596</v>
      </c>
      <c r="D1592" s="2">
        <v>45863</v>
      </c>
      <c r="E1592" s="2">
        <v>45869</v>
      </c>
      <c r="F1592" s="1">
        <v>125221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36960</v>
      </c>
      <c r="M1592" s="1">
        <f t="shared" si="73"/>
        <v>36960</v>
      </c>
      <c r="N1592" s="1">
        <f t="shared" si="74"/>
        <v>0</v>
      </c>
    </row>
    <row r="1593" spans="1:14" x14ac:dyDescent="0.25">
      <c r="A1593" s="1" t="str">
        <v>BioLegend</v>
      </c>
      <c r="B1593" s="1">
        <v>19527.2</v>
      </c>
      <c r="C1593" s="1" t="str">
        <v>EED117596</v>
      </c>
      <c r="D1593" s="2">
        <v>45863</v>
      </c>
      <c r="E1593" s="2">
        <v>45869</v>
      </c>
      <c r="F1593" s="1">
        <v>135214</v>
      </c>
      <c r="G1593" s="1">
        <v>1</v>
      </c>
      <c r="H1593" s="1">
        <v>1</v>
      </c>
      <c r="I1593" s="1">
        <v>0</v>
      </c>
      <c r="J1593" s="1" t="str">
        <v>Mumbai</v>
      </c>
      <c r="K1593" s="1">
        <v>0</v>
      </c>
      <c r="L1593" s="1">
        <f t="shared" si="72"/>
        <v>19527.2</v>
      </c>
      <c r="M1593" s="1">
        <f t="shared" si="73"/>
        <v>19527.2</v>
      </c>
      <c r="N1593" s="1">
        <f t="shared" si="74"/>
        <v>0</v>
      </c>
    </row>
    <row r="1594" spans="1:14" x14ac:dyDescent="0.25">
      <c r="A1594" s="1" t="str">
        <v>BioLegend</v>
      </c>
      <c r="B1594" s="1">
        <v>23531.199999999997</v>
      </c>
      <c r="C1594" s="1" t="str">
        <v>EED117596</v>
      </c>
      <c r="D1594" s="2">
        <v>45863</v>
      </c>
      <c r="E1594" s="2">
        <v>45869</v>
      </c>
      <c r="F1594" s="1">
        <v>139314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23531.199999999997</v>
      </c>
      <c r="M1594" s="1">
        <f t="shared" si="73"/>
        <v>23531.199999999997</v>
      </c>
      <c r="N1594" s="1">
        <f t="shared" si="74"/>
        <v>0</v>
      </c>
    </row>
    <row r="1595" spans="1:14" x14ac:dyDescent="0.25">
      <c r="A1595" s="1" t="str">
        <v>BioLegend</v>
      </c>
      <c r="B1595" s="1">
        <v>14190</v>
      </c>
      <c r="C1595" s="1" t="str">
        <v>EED117596</v>
      </c>
      <c r="D1595" s="2">
        <v>45863</v>
      </c>
      <c r="E1595" s="2">
        <v>45869</v>
      </c>
      <c r="F1595" s="1">
        <v>145513</v>
      </c>
      <c r="G1595" s="1">
        <v>2</v>
      </c>
      <c r="H1595" s="1">
        <v>2</v>
      </c>
      <c r="I1595" s="1">
        <v>0</v>
      </c>
      <c r="J1595" s="1" t="str">
        <v>Mumbai</v>
      </c>
      <c r="K1595" s="1">
        <v>0</v>
      </c>
      <c r="L1595" s="1">
        <f t="shared" si="72"/>
        <v>28380</v>
      </c>
      <c r="M1595" s="1">
        <f t="shared" si="73"/>
        <v>28380</v>
      </c>
      <c r="N1595" s="1">
        <f t="shared" si="74"/>
        <v>0</v>
      </c>
    </row>
    <row r="1596" spans="1:14" x14ac:dyDescent="0.25">
      <c r="A1596" s="1" t="str">
        <v>BioLegend</v>
      </c>
      <c r="B1596" s="1">
        <v>20328</v>
      </c>
      <c r="C1596" s="1" t="str">
        <v>EED117596</v>
      </c>
      <c r="D1596" s="2">
        <v>45863</v>
      </c>
      <c r="E1596" s="2">
        <v>45869</v>
      </c>
      <c r="F1596" s="1">
        <v>155509</v>
      </c>
      <c r="G1596" s="1">
        <v>1</v>
      </c>
      <c r="H1596" s="1">
        <v>1</v>
      </c>
      <c r="I1596" s="1">
        <v>0</v>
      </c>
      <c r="J1596" s="1" t="str">
        <v>Hyderabad</v>
      </c>
      <c r="K1596" s="1">
        <v>0</v>
      </c>
      <c r="L1596" s="1">
        <f t="shared" si="72"/>
        <v>20328</v>
      </c>
      <c r="M1596" s="1">
        <f t="shared" si="73"/>
        <v>20328</v>
      </c>
      <c r="N1596" s="1">
        <f t="shared" si="74"/>
        <v>0</v>
      </c>
    </row>
    <row r="1597" spans="1:14" x14ac:dyDescent="0.25">
      <c r="A1597" s="1" t="str">
        <v>BioLegend</v>
      </c>
      <c r="B1597" s="1">
        <v>3388</v>
      </c>
      <c r="C1597" s="1" t="str">
        <v>EED117596</v>
      </c>
      <c r="D1597" s="2">
        <v>45863</v>
      </c>
      <c r="E1597" s="2">
        <v>45869</v>
      </c>
      <c r="F1597" s="1">
        <v>300306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3388</v>
      </c>
      <c r="M1597" s="1">
        <f t="shared" si="73"/>
        <v>3388</v>
      </c>
      <c r="N1597" s="1">
        <f t="shared" si="74"/>
        <v>0</v>
      </c>
    </row>
    <row r="1598" spans="1:14" x14ac:dyDescent="0.25">
      <c r="A1598" s="1" t="str">
        <v>BioLegend</v>
      </c>
      <c r="B1598" s="1">
        <v>3080</v>
      </c>
      <c r="C1598" s="1" t="str">
        <v>EED117596</v>
      </c>
      <c r="D1598" s="2">
        <v>45863</v>
      </c>
      <c r="E1598" s="2">
        <v>45869</v>
      </c>
      <c r="F1598" s="1">
        <v>300406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3080</v>
      </c>
      <c r="M1598" s="1">
        <f t="shared" si="73"/>
        <v>3080</v>
      </c>
      <c r="N1598" s="1">
        <f t="shared" si="74"/>
        <v>0</v>
      </c>
    </row>
    <row r="1599" spans="1:14" x14ac:dyDescent="0.25">
      <c r="A1599" s="1" t="str">
        <v>BioLegend</v>
      </c>
      <c r="B1599" s="1">
        <v>20636</v>
      </c>
      <c r="C1599" s="1" t="str">
        <v>EED117596</v>
      </c>
      <c r="D1599" s="2">
        <v>45863</v>
      </c>
      <c r="E1599" s="2">
        <v>45869</v>
      </c>
      <c r="F1599" s="1">
        <v>300922</v>
      </c>
      <c r="G1599" s="1">
        <v>1</v>
      </c>
      <c r="H1599" s="1">
        <v>1</v>
      </c>
      <c r="I1599" s="1">
        <v>0</v>
      </c>
      <c r="J1599" s="1" t="str">
        <v>Delhi</v>
      </c>
      <c r="K1599" s="1">
        <v>0</v>
      </c>
      <c r="L1599" s="1">
        <f t="shared" si="72"/>
        <v>20636</v>
      </c>
      <c r="M1599" s="1">
        <f t="shared" si="73"/>
        <v>20636</v>
      </c>
      <c r="N1599" s="1">
        <f t="shared" si="74"/>
        <v>0</v>
      </c>
    </row>
    <row r="1600" spans="1:14" x14ac:dyDescent="0.25">
      <c r="A1600" s="1" t="str">
        <v>BioLegend</v>
      </c>
      <c r="B1600" s="1">
        <v>17987.2</v>
      </c>
      <c r="C1600" s="1" t="str">
        <v>EED117596</v>
      </c>
      <c r="D1600" s="2">
        <v>45863</v>
      </c>
      <c r="E1600" s="2">
        <v>45869</v>
      </c>
      <c r="F1600" s="1">
        <v>301016</v>
      </c>
      <c r="G1600" s="1">
        <v>1</v>
      </c>
      <c r="H1600" s="1">
        <v>1</v>
      </c>
      <c r="I1600" s="1">
        <v>0</v>
      </c>
      <c r="J1600" s="1" t="str">
        <v>Banglore</v>
      </c>
      <c r="K1600" s="1">
        <v>0</v>
      </c>
      <c r="L1600" s="1">
        <f t="shared" si="72"/>
        <v>17987.2</v>
      </c>
      <c r="M1600" s="1">
        <f t="shared" si="73"/>
        <v>17987.2</v>
      </c>
      <c r="N1600" s="1">
        <f t="shared" si="74"/>
        <v>0</v>
      </c>
    </row>
    <row r="1601" spans="1:14" x14ac:dyDescent="0.25">
      <c r="A1601" s="1" t="str">
        <v>BioLegend</v>
      </c>
      <c r="B1601" s="1">
        <v>21375.200000000001</v>
      </c>
      <c r="C1601" s="1" t="str">
        <v>EED117596</v>
      </c>
      <c r="D1601" s="2">
        <v>45863</v>
      </c>
      <c r="E1601" s="2">
        <v>45869</v>
      </c>
      <c r="F1601" s="1">
        <v>301852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42750.400000000001</v>
      </c>
      <c r="M1601" s="1">
        <f t="shared" si="73"/>
        <v>42750.400000000001</v>
      </c>
      <c r="N1601" s="1">
        <f t="shared" si="74"/>
        <v>0</v>
      </c>
    </row>
    <row r="1602" spans="1:14" x14ac:dyDescent="0.25">
      <c r="A1602" s="1" t="str">
        <v>BioLegend</v>
      </c>
      <c r="B1602" s="1">
        <v>11765.599999999999</v>
      </c>
      <c r="C1602" s="1" t="str">
        <v>EED117596</v>
      </c>
      <c r="D1602" s="2">
        <v>45863</v>
      </c>
      <c r="E1602" s="2">
        <v>45869</v>
      </c>
      <c r="F1602" s="1">
        <v>301904</v>
      </c>
      <c r="G1602" s="1">
        <v>1</v>
      </c>
      <c r="H1602" s="1">
        <v>1</v>
      </c>
      <c r="I1602" s="1">
        <v>0</v>
      </c>
      <c r="J1602" s="1" t="str">
        <v>Delhi</v>
      </c>
      <c r="K1602" s="1">
        <v>0</v>
      </c>
      <c r="L1602" s="1">
        <f t="shared" si="72"/>
        <v>11765.599999999999</v>
      </c>
      <c r="M1602" s="1">
        <f t="shared" si="73"/>
        <v>11765.599999999999</v>
      </c>
      <c r="N1602" s="1">
        <f t="shared" si="74"/>
        <v>0</v>
      </c>
    </row>
    <row r="1603" spans="1:14" x14ac:dyDescent="0.25">
      <c r="A1603" s="1" t="str">
        <v>BioLegend</v>
      </c>
      <c r="B1603" s="1">
        <v>24816</v>
      </c>
      <c r="C1603" s="1" t="str">
        <v>EED117596</v>
      </c>
      <c r="D1603" s="2">
        <v>45863</v>
      </c>
      <c r="E1603" s="2">
        <v>45869</v>
      </c>
      <c r="F1603" s="1">
        <v>302048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49632</v>
      </c>
      <c r="M1603" s="1">
        <f t="shared" ref="M1603:M1666" si="76">H1603*B1603</f>
        <v>49632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26136</v>
      </c>
      <c r="C1604" s="1" t="str">
        <v>EED117596</v>
      </c>
      <c r="D1604" s="2">
        <v>45863</v>
      </c>
      <c r="E1604" s="2">
        <v>45869</v>
      </c>
      <c r="F1604" s="1">
        <v>302336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52272</v>
      </c>
      <c r="M1604" s="1">
        <f t="shared" si="76"/>
        <v>52272</v>
      </c>
      <c r="N1604" s="1">
        <f t="shared" si="77"/>
        <v>0</v>
      </c>
    </row>
    <row r="1605" spans="1:14" x14ac:dyDescent="0.25">
      <c r="A1605" s="1" t="str">
        <v>BioLegend</v>
      </c>
      <c r="B1605" s="1">
        <v>27984</v>
      </c>
      <c r="C1605" s="1" t="str">
        <v>EED117596</v>
      </c>
      <c r="D1605" s="2">
        <v>45863</v>
      </c>
      <c r="E1605" s="2">
        <v>45869</v>
      </c>
      <c r="F1605" s="1">
        <v>302828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27984</v>
      </c>
      <c r="M1605" s="1">
        <f t="shared" si="76"/>
        <v>27984</v>
      </c>
      <c r="N1605" s="1">
        <f t="shared" si="77"/>
        <v>0</v>
      </c>
    </row>
    <row r="1606" spans="1:14" x14ac:dyDescent="0.25">
      <c r="A1606" s="1" t="str">
        <v>BioLegend</v>
      </c>
      <c r="B1606" s="1">
        <v>16324</v>
      </c>
      <c r="C1606" s="1" t="str">
        <v>EED117596</v>
      </c>
      <c r="D1606" s="2">
        <v>45863</v>
      </c>
      <c r="E1606" s="2">
        <v>45869</v>
      </c>
      <c r="F1606" s="1">
        <v>304024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16324</v>
      </c>
      <c r="M1606" s="1">
        <f t="shared" si="76"/>
        <v>16324</v>
      </c>
      <c r="N1606" s="1">
        <f t="shared" si="77"/>
        <v>0</v>
      </c>
    </row>
    <row r="1607" spans="1:14" x14ac:dyDescent="0.25">
      <c r="A1607" s="1" t="str">
        <v>BioLegend</v>
      </c>
      <c r="B1607" s="1">
        <v>28710</v>
      </c>
      <c r="C1607" s="1" t="str">
        <v>EED117596</v>
      </c>
      <c r="D1607" s="2">
        <v>45863</v>
      </c>
      <c r="E1607" s="2">
        <v>45869</v>
      </c>
      <c r="F1607" s="1">
        <v>306742</v>
      </c>
      <c r="G1607" s="1">
        <v>2</v>
      </c>
      <c r="H1607" s="1">
        <v>2</v>
      </c>
      <c r="I1607" s="1">
        <v>0</v>
      </c>
      <c r="J1607" s="1" t="str">
        <v>Banglore</v>
      </c>
      <c r="K1607" s="1">
        <v>0</v>
      </c>
      <c r="L1607" s="1">
        <f t="shared" si="75"/>
        <v>57420</v>
      </c>
      <c r="M1607" s="1">
        <f t="shared" si="76"/>
        <v>57420</v>
      </c>
      <c r="N1607" s="1">
        <f t="shared" si="77"/>
        <v>0</v>
      </c>
    </row>
    <row r="1608" spans="1:14" x14ac:dyDescent="0.25">
      <c r="A1608" s="1" t="str">
        <v>BioLegend</v>
      </c>
      <c r="B1608" s="1">
        <v>29040</v>
      </c>
      <c r="C1608" s="1" t="str">
        <v>EED117596</v>
      </c>
      <c r="D1608" s="2">
        <v>45863</v>
      </c>
      <c r="E1608" s="2">
        <v>45869</v>
      </c>
      <c r="F1608" s="1">
        <v>307642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29040</v>
      </c>
      <c r="M1608" s="1">
        <f t="shared" si="76"/>
        <v>29040</v>
      </c>
      <c r="N1608" s="1">
        <f t="shared" si="77"/>
        <v>0</v>
      </c>
    </row>
    <row r="1609" spans="1:14" x14ac:dyDescent="0.25">
      <c r="A1609" s="1" t="str">
        <v>BioLegend</v>
      </c>
      <c r="B1609" s="1">
        <v>6776</v>
      </c>
      <c r="C1609" s="1" t="str">
        <v>EED117596</v>
      </c>
      <c r="D1609" s="2">
        <v>45863</v>
      </c>
      <c r="E1609" s="2">
        <v>45869</v>
      </c>
      <c r="F1609" s="1">
        <v>308703</v>
      </c>
      <c r="G1609" s="1">
        <v>1</v>
      </c>
      <c r="H1609" s="1">
        <v>1</v>
      </c>
      <c r="I1609" s="1">
        <v>0</v>
      </c>
      <c r="J1609" s="1" t="str">
        <v>Kerala</v>
      </c>
      <c r="K1609" s="1">
        <v>0</v>
      </c>
      <c r="L1609" s="1">
        <f t="shared" si="75"/>
        <v>6776</v>
      </c>
      <c r="M1609" s="1">
        <f t="shared" si="76"/>
        <v>6776</v>
      </c>
      <c r="N1609" s="1">
        <f t="shared" si="77"/>
        <v>0</v>
      </c>
    </row>
    <row r="1610" spans="1:14" x14ac:dyDescent="0.25">
      <c r="A1610" s="1" t="str">
        <v>BioLegend</v>
      </c>
      <c r="B1610" s="1">
        <v>8562.4</v>
      </c>
      <c r="C1610" s="1" t="str">
        <v>EED117596</v>
      </c>
      <c r="D1610" s="2">
        <v>45863</v>
      </c>
      <c r="E1610" s="2">
        <v>45869</v>
      </c>
      <c r="F1610" s="1">
        <v>313205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8562.4</v>
      </c>
      <c r="M1610" s="1">
        <f t="shared" si="76"/>
        <v>8562.4</v>
      </c>
      <c r="N1610" s="1">
        <f t="shared" si="77"/>
        <v>0</v>
      </c>
    </row>
    <row r="1611" spans="1:14" x14ac:dyDescent="0.25">
      <c r="A1611" s="1" t="str">
        <v>BioLegend</v>
      </c>
      <c r="B1611" s="1">
        <v>9794.4</v>
      </c>
      <c r="C1611" s="1" t="str">
        <v>EED117596</v>
      </c>
      <c r="D1611" s="2">
        <v>45863</v>
      </c>
      <c r="E1611" s="2">
        <v>45869</v>
      </c>
      <c r="F1611" s="1">
        <v>313225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9794.4</v>
      </c>
      <c r="M1611" s="1">
        <f t="shared" si="76"/>
        <v>9794.4</v>
      </c>
      <c r="N1611" s="1">
        <f t="shared" si="77"/>
        <v>0</v>
      </c>
    </row>
    <row r="1612" spans="1:14" x14ac:dyDescent="0.25">
      <c r="A1612" s="1" t="str">
        <v>BioLegend</v>
      </c>
      <c r="B1612" s="1">
        <v>23531.199999999997</v>
      </c>
      <c r="C1612" s="1" t="str">
        <v>EED117596</v>
      </c>
      <c r="D1612" s="2">
        <v>45863</v>
      </c>
      <c r="E1612" s="2">
        <v>45869</v>
      </c>
      <c r="F1612" s="1">
        <v>314512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23531.199999999997</v>
      </c>
      <c r="M1612" s="1">
        <f t="shared" si="76"/>
        <v>23531.199999999997</v>
      </c>
      <c r="N1612" s="1">
        <f t="shared" si="77"/>
        <v>0</v>
      </c>
    </row>
    <row r="1613" spans="1:14" x14ac:dyDescent="0.25">
      <c r="A1613" s="1" t="str">
        <v>BioLegend</v>
      </c>
      <c r="B1613" s="1">
        <v>1724.8000000000002</v>
      </c>
      <c r="C1613" s="1" t="str">
        <v>EED117596</v>
      </c>
      <c r="D1613" s="2">
        <v>45863</v>
      </c>
      <c r="E1613" s="2">
        <v>45869</v>
      </c>
      <c r="F1613" s="1">
        <v>317307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1724.8000000000002</v>
      </c>
      <c r="M1613" s="1">
        <f t="shared" si="76"/>
        <v>1724.8000000000002</v>
      </c>
      <c r="N1613" s="1">
        <f t="shared" si="77"/>
        <v>0</v>
      </c>
    </row>
    <row r="1614" spans="1:14" x14ac:dyDescent="0.25">
      <c r="A1614" s="1" t="str">
        <v>BioLegend</v>
      </c>
      <c r="B1614" s="1">
        <v>28314</v>
      </c>
      <c r="C1614" s="1" t="str">
        <v>EED117596</v>
      </c>
      <c r="D1614" s="2">
        <v>45863</v>
      </c>
      <c r="E1614" s="2">
        <v>45869</v>
      </c>
      <c r="F1614" s="1">
        <v>318334</v>
      </c>
      <c r="G1614" s="1">
        <v>2</v>
      </c>
      <c r="H1614" s="1">
        <v>2</v>
      </c>
      <c r="I1614" s="1">
        <v>0</v>
      </c>
      <c r="J1614" s="1" t="str">
        <v>Banglore</v>
      </c>
      <c r="K1614" s="1">
        <v>0</v>
      </c>
      <c r="L1614" s="1">
        <f t="shared" si="75"/>
        <v>56628</v>
      </c>
      <c r="M1614" s="1">
        <f t="shared" si="76"/>
        <v>56628</v>
      </c>
      <c r="N1614" s="1">
        <f t="shared" si="77"/>
        <v>0</v>
      </c>
    </row>
    <row r="1615" spans="1:14" x14ac:dyDescent="0.25">
      <c r="A1615" s="1" t="str">
        <v>BioLegend</v>
      </c>
      <c r="B1615" s="1">
        <v>15831.2</v>
      </c>
      <c r="C1615" s="1" t="str">
        <v>EED117596</v>
      </c>
      <c r="D1615" s="2">
        <v>45863</v>
      </c>
      <c r="E1615" s="2">
        <v>45869</v>
      </c>
      <c r="F1615" s="1">
        <v>321106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15831.2</v>
      </c>
      <c r="M1615" s="1">
        <f t="shared" si="76"/>
        <v>15831.2</v>
      </c>
      <c r="N1615" s="1">
        <f t="shared" si="77"/>
        <v>0</v>
      </c>
    </row>
    <row r="1616" spans="1:14" x14ac:dyDescent="0.25">
      <c r="A1616" s="1" t="str">
        <v>BioLegend</v>
      </c>
      <c r="B1616" s="1">
        <v>6221.6</v>
      </c>
      <c r="C1616" s="1" t="str">
        <v>EED117596</v>
      </c>
      <c r="D1616" s="2">
        <v>45863</v>
      </c>
      <c r="E1616" s="2">
        <v>45869</v>
      </c>
      <c r="F1616" s="1">
        <v>328107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6221.6</v>
      </c>
      <c r="M1616" s="1">
        <f t="shared" si="76"/>
        <v>6221.6</v>
      </c>
      <c r="N1616" s="1">
        <f t="shared" si="77"/>
        <v>0</v>
      </c>
    </row>
    <row r="1617" spans="1:14" x14ac:dyDescent="0.25">
      <c r="A1617" s="1" t="str">
        <v>BioLegend</v>
      </c>
      <c r="B1617" s="1">
        <v>26532</v>
      </c>
      <c r="C1617" s="1" t="str">
        <v>EED117596</v>
      </c>
      <c r="D1617" s="2">
        <v>45863</v>
      </c>
      <c r="E1617" s="2">
        <v>45869</v>
      </c>
      <c r="F1617" s="1">
        <v>329932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53064</v>
      </c>
      <c r="M1617" s="1">
        <f t="shared" si="76"/>
        <v>53064</v>
      </c>
      <c r="N1617" s="1">
        <f t="shared" si="77"/>
        <v>0</v>
      </c>
    </row>
    <row r="1618" spans="1:14" x14ac:dyDescent="0.25">
      <c r="A1618" s="1" t="str">
        <v>BioLegend</v>
      </c>
      <c r="B1618" s="1">
        <v>12997.599999999999</v>
      </c>
      <c r="C1618" s="1" t="str">
        <v>EED117596</v>
      </c>
      <c r="D1618" s="2">
        <v>45863</v>
      </c>
      <c r="E1618" s="2">
        <v>45869</v>
      </c>
      <c r="F1618" s="1">
        <v>331208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12997.599999999999</v>
      </c>
      <c r="M1618" s="1">
        <f t="shared" si="76"/>
        <v>12997.599999999999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16508.8</v>
      </c>
      <c r="C1619" s="1" t="str">
        <v>EED117596</v>
      </c>
      <c r="D1619" s="2">
        <v>45863</v>
      </c>
      <c r="E1619" s="2">
        <v>45869</v>
      </c>
      <c r="F1619" s="1">
        <v>331210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33017.599999999999</v>
      </c>
      <c r="M1619" s="1">
        <f t="shared" si="76"/>
        <v>33017.599999999999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14916</v>
      </c>
      <c r="C1620" s="1" t="str">
        <v>EED117596</v>
      </c>
      <c r="D1620" s="2">
        <v>45863</v>
      </c>
      <c r="E1620" s="2">
        <v>45869</v>
      </c>
      <c r="F1620" s="1">
        <v>331411</v>
      </c>
      <c r="G1620" s="1">
        <v>1</v>
      </c>
      <c r="H1620" s="1">
        <v>1</v>
      </c>
      <c r="I1620" s="1">
        <v>0</v>
      </c>
      <c r="J1620" s="1" t="str">
        <v>Delhi</v>
      </c>
      <c r="K1620" s="1">
        <v>0</v>
      </c>
      <c r="L1620" s="1">
        <f t="shared" si="75"/>
        <v>14916</v>
      </c>
      <c r="M1620" s="1">
        <f t="shared" si="76"/>
        <v>14916</v>
      </c>
      <c r="N1620" s="1">
        <f t="shared" si="77"/>
        <v>0</v>
      </c>
    </row>
    <row r="1621" spans="1:14" x14ac:dyDescent="0.25">
      <c r="A1621" s="1" t="str">
        <v>BioLegend</v>
      </c>
      <c r="B1621" s="1">
        <v>29040</v>
      </c>
      <c r="C1621" s="1" t="str">
        <v>EED117596</v>
      </c>
      <c r="D1621" s="2">
        <v>45863</v>
      </c>
      <c r="E1621" s="2">
        <v>45869</v>
      </c>
      <c r="F1621" s="1">
        <v>331430</v>
      </c>
      <c r="G1621" s="1">
        <v>2</v>
      </c>
      <c r="H1621" s="1">
        <v>2</v>
      </c>
      <c r="I1621" s="1">
        <v>0</v>
      </c>
      <c r="J1621" s="1" t="str">
        <v>Banglore</v>
      </c>
      <c r="K1621" s="1">
        <v>0</v>
      </c>
      <c r="L1621" s="1">
        <f t="shared" si="75"/>
        <v>58080</v>
      </c>
      <c r="M1621" s="1">
        <f t="shared" si="76"/>
        <v>58080</v>
      </c>
      <c r="N1621" s="1">
        <f t="shared" si="77"/>
        <v>0</v>
      </c>
    </row>
    <row r="1622" spans="1:14" x14ac:dyDescent="0.25">
      <c r="A1622" s="1" t="str">
        <v>BioLegend</v>
      </c>
      <c r="B1622" s="1">
        <v>23346.400000000001</v>
      </c>
      <c r="C1622" s="1" t="str">
        <v>EED117596</v>
      </c>
      <c r="D1622" s="2">
        <v>45863</v>
      </c>
      <c r="E1622" s="2">
        <v>45869</v>
      </c>
      <c r="F1622" s="1">
        <v>332706</v>
      </c>
      <c r="G1622" s="1">
        <v>2</v>
      </c>
      <c r="H1622" s="1">
        <v>2</v>
      </c>
      <c r="I1622" s="1">
        <v>0</v>
      </c>
      <c r="J1622" s="1" t="str">
        <v>Chandigarh</v>
      </c>
      <c r="K1622" s="1">
        <v>0</v>
      </c>
      <c r="L1622" s="1">
        <f t="shared" si="75"/>
        <v>46692.800000000003</v>
      </c>
      <c r="M1622" s="1">
        <f t="shared" si="76"/>
        <v>46692.800000000003</v>
      </c>
      <c r="N1622" s="1">
        <f t="shared" si="77"/>
        <v>0</v>
      </c>
    </row>
    <row r="1623" spans="1:14" x14ac:dyDescent="0.25">
      <c r="A1623" s="1" t="str">
        <v>BioLegend</v>
      </c>
      <c r="B1623" s="1">
        <v>19958.400000000001</v>
      </c>
      <c r="C1623" s="1" t="str">
        <v>EED117596</v>
      </c>
      <c r="D1623" s="2">
        <v>45863</v>
      </c>
      <c r="E1623" s="2">
        <v>45869</v>
      </c>
      <c r="F1623" s="1">
        <v>341608</v>
      </c>
      <c r="G1623" s="1">
        <v>1</v>
      </c>
      <c r="H1623" s="1">
        <v>1</v>
      </c>
      <c r="I1623" s="1">
        <v>0</v>
      </c>
      <c r="J1623" s="1" t="str">
        <v>Delhi</v>
      </c>
      <c r="K1623" s="1">
        <v>0</v>
      </c>
      <c r="L1623" s="1">
        <f t="shared" si="75"/>
        <v>19958.400000000001</v>
      </c>
      <c r="M1623" s="1">
        <f t="shared" si="76"/>
        <v>19958.400000000001</v>
      </c>
      <c r="N1623" s="1">
        <f t="shared" si="77"/>
        <v>0</v>
      </c>
    </row>
    <row r="1624" spans="1:14" x14ac:dyDescent="0.25">
      <c r="A1624" s="1" t="str">
        <v>BioLegend</v>
      </c>
      <c r="B1624" s="1">
        <v>6221.6</v>
      </c>
      <c r="C1624" s="1" t="str">
        <v>EED117596</v>
      </c>
      <c r="D1624" s="2">
        <v>45863</v>
      </c>
      <c r="E1624" s="2">
        <v>45869</v>
      </c>
      <c r="F1624" s="1">
        <v>343523</v>
      </c>
      <c r="G1624" s="1">
        <v>1</v>
      </c>
      <c r="H1624" s="1">
        <v>1</v>
      </c>
      <c r="I1624" s="1">
        <v>0</v>
      </c>
      <c r="J1624" s="1" t="str">
        <v>Kolkata</v>
      </c>
      <c r="K1624" s="1">
        <v>0</v>
      </c>
      <c r="L1624" s="1">
        <f t="shared" si="75"/>
        <v>6221.6</v>
      </c>
      <c r="M1624" s="1">
        <f t="shared" si="76"/>
        <v>6221.6</v>
      </c>
      <c r="N1624" s="1">
        <f t="shared" si="77"/>
        <v>0</v>
      </c>
    </row>
    <row r="1625" spans="1:14" x14ac:dyDescent="0.25">
      <c r="A1625" s="1" t="str">
        <v>BioLegend</v>
      </c>
      <c r="B1625" s="1">
        <v>23531.199999999997</v>
      </c>
      <c r="C1625" s="1" t="str">
        <v>EED117596</v>
      </c>
      <c r="D1625" s="2">
        <v>45863</v>
      </c>
      <c r="E1625" s="2">
        <v>45869</v>
      </c>
      <c r="F1625" s="1">
        <v>353236</v>
      </c>
      <c r="G1625" s="1">
        <v>1</v>
      </c>
      <c r="H1625" s="1">
        <v>1</v>
      </c>
      <c r="I1625" s="1">
        <v>0</v>
      </c>
      <c r="J1625" s="1" t="str">
        <v>Banglore</v>
      </c>
      <c r="K1625" s="1">
        <v>0</v>
      </c>
      <c r="L1625" s="1">
        <f t="shared" si="75"/>
        <v>23531.199999999997</v>
      </c>
      <c r="M1625" s="1">
        <f t="shared" si="76"/>
        <v>23531.199999999997</v>
      </c>
      <c r="N1625" s="1">
        <f t="shared" si="77"/>
        <v>0</v>
      </c>
    </row>
    <row r="1626" spans="1:14" x14ac:dyDescent="0.25">
      <c r="A1626" s="1" t="str">
        <v>BioLegend</v>
      </c>
      <c r="B1626" s="1">
        <v>25146</v>
      </c>
      <c r="C1626" s="1" t="str">
        <v>EED117596</v>
      </c>
      <c r="D1626" s="2">
        <v>45863</v>
      </c>
      <c r="E1626" s="2">
        <v>45869</v>
      </c>
      <c r="F1626" s="1">
        <v>356418</v>
      </c>
      <c r="G1626" s="1">
        <v>2</v>
      </c>
      <c r="H1626" s="1">
        <v>2</v>
      </c>
      <c r="I1626" s="1">
        <v>0</v>
      </c>
      <c r="J1626" s="1" t="str">
        <v>Banglore</v>
      </c>
      <c r="K1626" s="1">
        <v>0</v>
      </c>
      <c r="L1626" s="1">
        <f t="shared" si="75"/>
        <v>50292</v>
      </c>
      <c r="M1626" s="1">
        <f t="shared" si="76"/>
        <v>50292</v>
      </c>
      <c r="N1626" s="1">
        <f t="shared" si="77"/>
        <v>0</v>
      </c>
    </row>
    <row r="1627" spans="1:14" x14ac:dyDescent="0.25">
      <c r="A1627" s="1" t="str">
        <v>BioLegend</v>
      </c>
      <c r="B1627" s="1">
        <v>9794.4</v>
      </c>
      <c r="C1627" s="1" t="str">
        <v>EED117596</v>
      </c>
      <c r="D1627" s="2">
        <v>45863</v>
      </c>
      <c r="E1627" s="2">
        <v>45869</v>
      </c>
      <c r="F1627" s="1">
        <v>357404</v>
      </c>
      <c r="G1627" s="1">
        <v>1</v>
      </c>
      <c r="H1627" s="1">
        <v>1</v>
      </c>
      <c r="I1627" s="1">
        <v>0</v>
      </c>
      <c r="J1627" s="1" t="str">
        <v>Delhi</v>
      </c>
      <c r="K1627" s="1">
        <v>0</v>
      </c>
      <c r="L1627" s="1">
        <f t="shared" si="75"/>
        <v>9794.4</v>
      </c>
      <c r="M1627" s="1">
        <f t="shared" si="76"/>
        <v>9794.4</v>
      </c>
      <c r="N1627" s="1">
        <f t="shared" si="77"/>
        <v>0</v>
      </c>
    </row>
    <row r="1628" spans="1:14" x14ac:dyDescent="0.25">
      <c r="A1628" s="1" t="str">
        <v>BioLegend</v>
      </c>
      <c r="B1628" s="1">
        <v>7700</v>
      </c>
      <c r="C1628" s="1" t="str">
        <v>EED117596</v>
      </c>
      <c r="D1628" s="2">
        <v>45863</v>
      </c>
      <c r="E1628" s="2">
        <v>45869</v>
      </c>
      <c r="F1628" s="1">
        <v>362503</v>
      </c>
      <c r="G1628" s="1">
        <v>1</v>
      </c>
      <c r="H1628" s="1">
        <v>1</v>
      </c>
      <c r="I1628" s="1">
        <v>0</v>
      </c>
      <c r="J1628" s="1" t="str">
        <v>Chandigarh</v>
      </c>
      <c r="K1628" s="1">
        <v>0</v>
      </c>
      <c r="L1628" s="1">
        <f t="shared" si="75"/>
        <v>7700</v>
      </c>
      <c r="M1628" s="1">
        <f t="shared" si="76"/>
        <v>7700</v>
      </c>
      <c r="N1628" s="1">
        <f t="shared" si="77"/>
        <v>0</v>
      </c>
    </row>
    <row r="1629" spans="1:14" x14ac:dyDescent="0.25">
      <c r="A1629" s="1" t="str">
        <v>BioLegend</v>
      </c>
      <c r="B1629" s="1">
        <v>26070</v>
      </c>
      <c r="C1629" s="1" t="str">
        <v>EED117596</v>
      </c>
      <c r="D1629" s="2">
        <v>45863</v>
      </c>
      <c r="E1629" s="2">
        <v>45869</v>
      </c>
      <c r="F1629" s="1">
        <v>364808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52140</v>
      </c>
      <c r="M1629" s="1">
        <f t="shared" si="76"/>
        <v>52140</v>
      </c>
      <c r="N1629" s="1">
        <f t="shared" si="77"/>
        <v>0</v>
      </c>
    </row>
    <row r="1630" spans="1:14" x14ac:dyDescent="0.25">
      <c r="A1630" s="1" t="str">
        <v>BioLegend</v>
      </c>
      <c r="B1630" s="1">
        <v>19527.2</v>
      </c>
      <c r="C1630" s="1" t="str">
        <v>EED117596</v>
      </c>
      <c r="D1630" s="2">
        <v>45863</v>
      </c>
      <c r="E1630" s="2">
        <v>45869</v>
      </c>
      <c r="F1630" s="1">
        <v>368516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39054.400000000001</v>
      </c>
      <c r="M1630" s="1">
        <f t="shared" si="76"/>
        <v>39054.400000000001</v>
      </c>
      <c r="N1630" s="1">
        <f t="shared" si="77"/>
        <v>0</v>
      </c>
    </row>
    <row r="1631" spans="1:14" x14ac:dyDescent="0.25">
      <c r="A1631" s="1" t="str">
        <v>BioLegend</v>
      </c>
      <c r="B1631" s="1">
        <v>6899.2000000000007</v>
      </c>
      <c r="C1631" s="1" t="str">
        <v>EED117596</v>
      </c>
      <c r="D1631" s="2">
        <v>45863</v>
      </c>
      <c r="E1631" s="2">
        <v>45869</v>
      </c>
      <c r="F1631" s="1">
        <v>368535</v>
      </c>
      <c r="G1631" s="1">
        <v>1</v>
      </c>
      <c r="H1631" s="1">
        <v>1</v>
      </c>
      <c r="I1631" s="1">
        <v>0</v>
      </c>
      <c r="J1631" s="1" t="str">
        <v>Delhi</v>
      </c>
      <c r="K1631" s="1">
        <v>0</v>
      </c>
      <c r="L1631" s="1">
        <f t="shared" si="75"/>
        <v>6899.2000000000007</v>
      </c>
      <c r="M1631" s="1">
        <f t="shared" si="76"/>
        <v>6899.2000000000007</v>
      </c>
      <c r="N1631" s="1">
        <f t="shared" si="77"/>
        <v>0</v>
      </c>
    </row>
    <row r="1632" spans="1:14" x14ac:dyDescent="0.25">
      <c r="A1632" s="1" t="str">
        <v>BioLegend</v>
      </c>
      <c r="B1632" s="1">
        <v>27258</v>
      </c>
      <c r="C1632" s="1" t="str">
        <v>EED117596</v>
      </c>
      <c r="D1632" s="2">
        <v>45863</v>
      </c>
      <c r="E1632" s="2">
        <v>45869</v>
      </c>
      <c r="F1632" s="1">
        <v>369324</v>
      </c>
      <c r="G1632" s="1">
        <v>2</v>
      </c>
      <c r="H1632" s="1">
        <v>2</v>
      </c>
      <c r="I1632" s="1">
        <v>0</v>
      </c>
      <c r="J1632" s="1" t="str">
        <v>Banglore</v>
      </c>
      <c r="K1632" s="1">
        <v>0</v>
      </c>
      <c r="L1632" s="1">
        <f t="shared" si="75"/>
        <v>54516</v>
      </c>
      <c r="M1632" s="1">
        <f t="shared" si="76"/>
        <v>54516</v>
      </c>
      <c r="N1632" s="1">
        <f t="shared" si="77"/>
        <v>0</v>
      </c>
    </row>
    <row r="1633" spans="1:14" x14ac:dyDescent="0.25">
      <c r="A1633" s="1" t="str">
        <v>BioLegend</v>
      </c>
      <c r="B1633" s="1">
        <v>17556</v>
      </c>
      <c r="C1633" s="1" t="str">
        <v>EED117596</v>
      </c>
      <c r="D1633" s="2">
        <v>45863</v>
      </c>
      <c r="E1633" s="2">
        <v>45869</v>
      </c>
      <c r="F1633" s="1">
        <v>375518</v>
      </c>
      <c r="G1633" s="1">
        <v>1</v>
      </c>
      <c r="H1633" s="1">
        <v>1</v>
      </c>
      <c r="I1633" s="1">
        <v>0</v>
      </c>
      <c r="J1633" s="1" t="str">
        <v>Mumbai</v>
      </c>
      <c r="K1633" s="1">
        <v>0</v>
      </c>
      <c r="L1633" s="1">
        <f t="shared" si="75"/>
        <v>17556</v>
      </c>
      <c r="M1633" s="1">
        <f t="shared" si="76"/>
        <v>17556</v>
      </c>
      <c r="N1633" s="1">
        <f t="shared" si="77"/>
        <v>0</v>
      </c>
    </row>
    <row r="1634" spans="1:14" x14ac:dyDescent="0.25">
      <c r="A1634" s="1" t="str">
        <v>BioLegend</v>
      </c>
      <c r="B1634" s="1">
        <v>11026.4</v>
      </c>
      <c r="C1634" s="1" t="str">
        <v>EED117596</v>
      </c>
      <c r="D1634" s="2">
        <v>45863</v>
      </c>
      <c r="E1634" s="2">
        <v>45869</v>
      </c>
      <c r="F1634" s="1">
        <v>400128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11026.4</v>
      </c>
      <c r="M1634" s="1">
        <f t="shared" si="76"/>
        <v>11026.4</v>
      </c>
      <c r="N1634" s="1">
        <f t="shared" si="77"/>
        <v>0</v>
      </c>
    </row>
    <row r="1635" spans="1:14" x14ac:dyDescent="0.25">
      <c r="A1635" s="1" t="str">
        <v>BioLegend</v>
      </c>
      <c r="B1635" s="1">
        <v>23628</v>
      </c>
      <c r="C1635" s="1" t="str">
        <v>EED117596</v>
      </c>
      <c r="D1635" s="2">
        <v>45863</v>
      </c>
      <c r="E1635" s="2">
        <v>45869</v>
      </c>
      <c r="F1635" s="1">
        <v>400158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23628</v>
      </c>
      <c r="M1635" s="1">
        <f t="shared" si="76"/>
        <v>23628</v>
      </c>
      <c r="N1635" s="1">
        <f t="shared" si="77"/>
        <v>0</v>
      </c>
    </row>
    <row r="1636" spans="1:14" x14ac:dyDescent="0.25">
      <c r="A1636" s="1" t="str">
        <v>BioLegend</v>
      </c>
      <c r="B1636" s="1">
        <v>27258</v>
      </c>
      <c r="C1636" s="1" t="str">
        <v>EED117596</v>
      </c>
      <c r="D1636" s="2">
        <v>45863</v>
      </c>
      <c r="E1636" s="2">
        <v>45869</v>
      </c>
      <c r="F1636" s="1">
        <v>400164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27258</v>
      </c>
      <c r="M1636" s="1">
        <f t="shared" si="76"/>
        <v>27258</v>
      </c>
      <c r="N1636" s="1">
        <f t="shared" si="77"/>
        <v>0</v>
      </c>
    </row>
    <row r="1637" spans="1:14" x14ac:dyDescent="0.25">
      <c r="A1637" s="1" t="str">
        <v>BioLegend</v>
      </c>
      <c r="B1637" s="1">
        <v>5112.8</v>
      </c>
      <c r="C1637" s="1" t="str">
        <v>EED117596</v>
      </c>
      <c r="D1637" s="2">
        <v>45863</v>
      </c>
      <c r="E1637" s="2">
        <v>45869</v>
      </c>
      <c r="F1637" s="1">
        <v>400247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5112.8</v>
      </c>
      <c r="M1637" s="1">
        <f t="shared" si="76"/>
        <v>5112.8</v>
      </c>
      <c r="N1637" s="1">
        <f t="shared" si="77"/>
        <v>0</v>
      </c>
    </row>
    <row r="1638" spans="1:14" x14ac:dyDescent="0.25">
      <c r="A1638" s="1" t="str">
        <v>BioLegend</v>
      </c>
      <c r="B1638" s="1">
        <v>5297.6</v>
      </c>
      <c r="C1638" s="1" t="str">
        <v>EED117596</v>
      </c>
      <c r="D1638" s="2">
        <v>45863</v>
      </c>
      <c r="E1638" s="2">
        <v>45869</v>
      </c>
      <c r="F1638" s="1">
        <v>400907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5297.6</v>
      </c>
      <c r="M1638" s="1">
        <f t="shared" si="76"/>
        <v>5297.6</v>
      </c>
      <c r="N1638" s="1">
        <f t="shared" si="77"/>
        <v>0</v>
      </c>
    </row>
    <row r="1639" spans="1:14" x14ac:dyDescent="0.25">
      <c r="A1639" s="1" t="str">
        <v>BioLegend</v>
      </c>
      <c r="B1639" s="1">
        <v>3326.3999999999996</v>
      </c>
      <c r="C1639" s="1" t="str">
        <v>EED117596</v>
      </c>
      <c r="D1639" s="2">
        <v>45863</v>
      </c>
      <c r="E1639" s="2">
        <v>45869</v>
      </c>
      <c r="F1639" s="1">
        <v>401605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3326.3999999999996</v>
      </c>
      <c r="M1639" s="1">
        <f t="shared" si="76"/>
        <v>3326.3999999999996</v>
      </c>
      <c r="N1639" s="1">
        <f t="shared" si="77"/>
        <v>0</v>
      </c>
    </row>
    <row r="1640" spans="1:14" x14ac:dyDescent="0.25">
      <c r="A1640" s="1" t="str">
        <v>BioLegend</v>
      </c>
      <c r="B1640" s="1">
        <v>7330.4</v>
      </c>
      <c r="C1640" s="1" t="str">
        <v>EED117596</v>
      </c>
      <c r="D1640" s="2">
        <v>45863</v>
      </c>
      <c r="E1640" s="2">
        <v>45869</v>
      </c>
      <c r="F1640" s="1">
        <v>405207</v>
      </c>
      <c r="G1640" s="1">
        <v>2</v>
      </c>
      <c r="H1640" s="1">
        <v>2</v>
      </c>
      <c r="I1640" s="1">
        <v>0</v>
      </c>
      <c r="J1640" s="1" t="str">
        <v>Banglore</v>
      </c>
      <c r="K1640" s="1">
        <v>0</v>
      </c>
      <c r="L1640" s="1">
        <f t="shared" si="75"/>
        <v>14660.8</v>
      </c>
      <c r="M1640" s="1">
        <f t="shared" si="76"/>
        <v>14660.8</v>
      </c>
      <c r="N1640" s="1">
        <f t="shared" si="77"/>
        <v>0</v>
      </c>
    </row>
    <row r="1641" spans="1:14" x14ac:dyDescent="0.25">
      <c r="A1641" s="1" t="str">
        <v>BioLegend</v>
      </c>
      <c r="B1641" s="1">
        <v>16324</v>
      </c>
      <c r="C1641" s="1" t="str">
        <v>EED117596</v>
      </c>
      <c r="D1641" s="2">
        <v>45863</v>
      </c>
      <c r="E1641" s="2">
        <v>45869</v>
      </c>
      <c r="F1641" s="1">
        <v>405330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16324</v>
      </c>
      <c r="M1641" s="1">
        <f t="shared" si="76"/>
        <v>16324</v>
      </c>
      <c r="N1641" s="1">
        <f t="shared" si="77"/>
        <v>0</v>
      </c>
    </row>
    <row r="1642" spans="1:14" x14ac:dyDescent="0.25">
      <c r="A1642" s="1" t="str">
        <v>BioLegend</v>
      </c>
      <c r="B1642" s="1">
        <v>6899.2000000000007</v>
      </c>
      <c r="C1642" s="1" t="str">
        <v>EED117596</v>
      </c>
      <c r="D1642" s="2">
        <v>45863</v>
      </c>
      <c r="E1642" s="2">
        <v>45869</v>
      </c>
      <c r="F1642" s="1">
        <v>405717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6899.2000000000007</v>
      </c>
      <c r="M1642" s="1">
        <f t="shared" si="76"/>
        <v>6899.2000000000007</v>
      </c>
      <c r="N1642" s="1">
        <f t="shared" si="77"/>
        <v>0</v>
      </c>
    </row>
    <row r="1643" spans="1:14" x14ac:dyDescent="0.25">
      <c r="A1643" s="1" t="str">
        <v>BioLegend</v>
      </c>
      <c r="B1643" s="1">
        <v>6221.6</v>
      </c>
      <c r="C1643" s="1" t="str">
        <v>EED117596</v>
      </c>
      <c r="D1643" s="2">
        <v>45863</v>
      </c>
      <c r="E1643" s="2">
        <v>45869</v>
      </c>
      <c r="F1643" s="1">
        <v>406515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6221.6</v>
      </c>
      <c r="M1643" s="1">
        <f t="shared" si="76"/>
        <v>6221.6</v>
      </c>
      <c r="N1643" s="1">
        <f t="shared" si="77"/>
        <v>0</v>
      </c>
    </row>
    <row r="1644" spans="1:14" x14ac:dyDescent="0.25">
      <c r="A1644" s="1" t="str">
        <v>BioLegend</v>
      </c>
      <c r="B1644" s="1">
        <v>1848</v>
      </c>
      <c r="C1644" s="1" t="str">
        <v>EED117596</v>
      </c>
      <c r="D1644" s="2">
        <v>45863</v>
      </c>
      <c r="E1644" s="2">
        <v>45869</v>
      </c>
      <c r="F1644" s="1">
        <v>420403</v>
      </c>
      <c r="G1644" s="1">
        <v>10</v>
      </c>
      <c r="H1644" s="1">
        <v>10</v>
      </c>
      <c r="I1644" s="1">
        <v>0</v>
      </c>
      <c r="J1644" s="1" t="str">
        <v>Banglore</v>
      </c>
      <c r="K1644" s="1">
        <v>0</v>
      </c>
      <c r="L1644" s="1">
        <f t="shared" si="75"/>
        <v>18480</v>
      </c>
      <c r="M1644" s="1">
        <f t="shared" si="76"/>
        <v>18480</v>
      </c>
      <c r="N1644" s="1">
        <f t="shared" si="77"/>
        <v>0</v>
      </c>
    </row>
    <row r="1645" spans="1:14" x14ac:dyDescent="0.25">
      <c r="A1645" s="1" t="str">
        <v>BioLegend</v>
      </c>
      <c r="B1645" s="1">
        <v>3634.3999999999996</v>
      </c>
      <c r="C1645" s="1" t="str">
        <v>EED117596</v>
      </c>
      <c r="D1645" s="2">
        <v>45863</v>
      </c>
      <c r="E1645" s="2">
        <v>45869</v>
      </c>
      <c r="F1645" s="1">
        <v>420404</v>
      </c>
      <c r="G1645" s="1">
        <v>2</v>
      </c>
      <c r="H1645" s="1">
        <v>2</v>
      </c>
      <c r="I1645" s="1">
        <v>0</v>
      </c>
      <c r="J1645" s="1" t="str">
        <v>Banglore</v>
      </c>
      <c r="K1645" s="1">
        <v>0</v>
      </c>
      <c r="L1645" s="1">
        <f t="shared" si="75"/>
        <v>7268.7999999999993</v>
      </c>
      <c r="M1645" s="1">
        <f t="shared" si="76"/>
        <v>7268.7999999999993</v>
      </c>
      <c r="N1645" s="1">
        <f t="shared" si="77"/>
        <v>0</v>
      </c>
    </row>
    <row r="1646" spans="1:14" x14ac:dyDescent="0.25">
      <c r="A1646" s="1" t="str">
        <v>BioLegend</v>
      </c>
      <c r="B1646" s="1">
        <v>8685.6</v>
      </c>
      <c r="C1646" s="1" t="str">
        <v>EED117596</v>
      </c>
      <c r="D1646" s="2">
        <v>45863</v>
      </c>
      <c r="E1646" s="2">
        <v>45869</v>
      </c>
      <c r="F1646" s="1">
        <v>421601</v>
      </c>
      <c r="G1646" s="1">
        <v>3</v>
      </c>
      <c r="H1646" s="1">
        <v>3</v>
      </c>
      <c r="I1646" s="1">
        <v>0</v>
      </c>
      <c r="J1646" s="1" t="str">
        <v>Hyderabad</v>
      </c>
      <c r="K1646" s="1">
        <v>0</v>
      </c>
      <c r="L1646" s="1">
        <f t="shared" si="75"/>
        <v>26056.800000000003</v>
      </c>
      <c r="M1646" s="1">
        <f t="shared" si="76"/>
        <v>26056.800000000003</v>
      </c>
      <c r="N1646" s="1">
        <f t="shared" si="77"/>
        <v>0</v>
      </c>
    </row>
    <row r="1647" spans="1:14" x14ac:dyDescent="0.25">
      <c r="A1647" s="1" t="str">
        <v>BioLegend</v>
      </c>
      <c r="B1647" s="1">
        <v>14106.399999999998</v>
      </c>
      <c r="C1647" s="1" t="str">
        <v>EED117596</v>
      </c>
      <c r="D1647" s="2">
        <v>45863</v>
      </c>
      <c r="E1647" s="2">
        <v>45869</v>
      </c>
      <c r="F1647" s="1">
        <v>422302</v>
      </c>
      <c r="G1647" s="1">
        <v>3</v>
      </c>
      <c r="H1647" s="1">
        <v>3</v>
      </c>
      <c r="I1647" s="1">
        <v>0</v>
      </c>
      <c r="J1647" s="1" t="str">
        <v>Banglore</v>
      </c>
      <c r="K1647" s="1">
        <v>0</v>
      </c>
      <c r="L1647" s="1">
        <f t="shared" si="75"/>
        <v>42319.199999999997</v>
      </c>
      <c r="M1647" s="1">
        <f t="shared" si="76"/>
        <v>42319.199999999997</v>
      </c>
      <c r="N1647" s="1">
        <f t="shared" si="77"/>
        <v>0</v>
      </c>
    </row>
    <row r="1648" spans="1:14" x14ac:dyDescent="0.25">
      <c r="A1648" s="1" t="str">
        <v>BioLegend</v>
      </c>
      <c r="B1648" s="1">
        <v>4743.2</v>
      </c>
      <c r="C1648" s="1" t="str">
        <v>EED117596</v>
      </c>
      <c r="D1648" s="2">
        <v>45863</v>
      </c>
      <c r="E1648" s="2">
        <v>45869</v>
      </c>
      <c r="F1648" s="1">
        <v>423601</v>
      </c>
      <c r="G1648" s="1">
        <v>5</v>
      </c>
      <c r="H1648" s="1">
        <v>5</v>
      </c>
      <c r="I1648" s="1">
        <v>0</v>
      </c>
      <c r="J1648" s="1" t="str">
        <v>Banglore</v>
      </c>
      <c r="K1648" s="1">
        <v>0</v>
      </c>
      <c r="L1648" s="1">
        <f t="shared" si="75"/>
        <v>23716</v>
      </c>
      <c r="M1648" s="1">
        <f t="shared" si="76"/>
        <v>23716</v>
      </c>
      <c r="N1648" s="1">
        <f t="shared" si="77"/>
        <v>0</v>
      </c>
    </row>
    <row r="1649" spans="1:14" x14ac:dyDescent="0.25">
      <c r="A1649" s="1" t="str">
        <v>BioLegend</v>
      </c>
      <c r="B1649" s="1">
        <v>3634.3999999999996</v>
      </c>
      <c r="C1649" s="1" t="str">
        <v>EED117596</v>
      </c>
      <c r="D1649" s="2">
        <v>45863</v>
      </c>
      <c r="E1649" s="2">
        <v>45869</v>
      </c>
      <c r="F1649" s="1">
        <v>424807</v>
      </c>
      <c r="G1649" s="1">
        <v>1</v>
      </c>
      <c r="H1649" s="1">
        <v>1</v>
      </c>
      <c r="I1649" s="1">
        <v>0</v>
      </c>
      <c r="J1649" s="1" t="str">
        <v>Kerala</v>
      </c>
      <c r="K1649" s="1">
        <v>0</v>
      </c>
      <c r="L1649" s="1">
        <f t="shared" si="75"/>
        <v>3634.3999999999996</v>
      </c>
      <c r="M1649" s="1">
        <f t="shared" si="76"/>
        <v>3634.3999999999996</v>
      </c>
      <c r="N1649" s="1">
        <f t="shared" si="77"/>
        <v>0</v>
      </c>
    </row>
    <row r="1650" spans="1:14" x14ac:dyDescent="0.25">
      <c r="A1650" s="1" t="str">
        <v>BioLegend</v>
      </c>
      <c r="B1650" s="1">
        <v>9794.4</v>
      </c>
      <c r="C1650" s="1" t="str">
        <v>EED117596</v>
      </c>
      <c r="D1650" s="2">
        <v>45863</v>
      </c>
      <c r="E1650" s="2">
        <v>45869</v>
      </c>
      <c r="F1650" s="1">
        <v>425401</v>
      </c>
      <c r="G1650" s="1">
        <v>1</v>
      </c>
      <c r="H1650" s="1">
        <v>1</v>
      </c>
      <c r="I1650" s="1">
        <v>0</v>
      </c>
      <c r="J1650" s="1" t="str">
        <v>Hyderabad</v>
      </c>
      <c r="K1650" s="1">
        <v>0</v>
      </c>
      <c r="L1650" s="1">
        <f t="shared" si="75"/>
        <v>9794.4</v>
      </c>
      <c r="M1650" s="1">
        <f t="shared" si="76"/>
        <v>9794.4</v>
      </c>
      <c r="N1650" s="1">
        <f t="shared" si="77"/>
        <v>0</v>
      </c>
    </row>
    <row r="1651" spans="1:14" x14ac:dyDescent="0.25">
      <c r="A1651" s="1" t="str">
        <v>BioLegend</v>
      </c>
      <c r="B1651" s="1">
        <v>24948</v>
      </c>
      <c r="C1651" s="1" t="str">
        <v>EED117596</v>
      </c>
      <c r="D1651" s="2">
        <v>45863</v>
      </c>
      <c r="E1651" s="2">
        <v>45869</v>
      </c>
      <c r="F1651" s="1">
        <v>640945</v>
      </c>
      <c r="G1651" s="1">
        <v>1</v>
      </c>
      <c r="H1651" s="1">
        <v>1</v>
      </c>
      <c r="I1651" s="1">
        <v>0</v>
      </c>
      <c r="J1651" s="1" t="str">
        <v>PUNJAB</v>
      </c>
      <c r="K1651" s="1">
        <v>0</v>
      </c>
      <c r="L1651" s="1">
        <f t="shared" si="75"/>
        <v>24948</v>
      </c>
      <c r="M1651" s="1">
        <f t="shared" si="76"/>
        <v>24948</v>
      </c>
      <c r="N1651" s="1">
        <f t="shared" si="77"/>
        <v>0</v>
      </c>
    </row>
    <row r="1652" spans="1:14" x14ac:dyDescent="0.25">
      <c r="A1652" s="1" t="str">
        <v>BioLegend</v>
      </c>
      <c r="B1652" s="1">
        <v>17679.2</v>
      </c>
      <c r="C1652" s="1" t="str">
        <v>EED117596</v>
      </c>
      <c r="D1652" s="2">
        <v>45863</v>
      </c>
      <c r="E1652" s="2">
        <v>45869</v>
      </c>
      <c r="F1652" s="1">
        <v>693504</v>
      </c>
      <c r="G1652" s="1">
        <v>1</v>
      </c>
      <c r="H1652" s="1">
        <v>1</v>
      </c>
      <c r="I1652" s="1">
        <v>0</v>
      </c>
      <c r="J1652" s="1" t="str">
        <v>Delhi</v>
      </c>
      <c r="K1652" s="1">
        <v>0</v>
      </c>
      <c r="L1652" s="1">
        <f t="shared" si="75"/>
        <v>17679.2</v>
      </c>
      <c r="M1652" s="1">
        <f t="shared" si="76"/>
        <v>17679.2</v>
      </c>
      <c r="N1652" s="1">
        <f t="shared" si="77"/>
        <v>0</v>
      </c>
    </row>
    <row r="1653" spans="1:14" x14ac:dyDescent="0.25">
      <c r="A1653" s="1" t="str">
        <v>BioLegend</v>
      </c>
      <c r="B1653" s="1">
        <v>13736.8</v>
      </c>
      <c r="C1653" s="1" t="str">
        <v>EED117596</v>
      </c>
      <c r="D1653" s="2">
        <v>45863</v>
      </c>
      <c r="E1653" s="2">
        <v>45869</v>
      </c>
      <c r="F1653" s="1">
        <v>781802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13736.8</v>
      </c>
      <c r="M1653" s="1">
        <f t="shared" si="76"/>
        <v>13736.8</v>
      </c>
      <c r="N1653" s="1">
        <f t="shared" si="77"/>
        <v>0</v>
      </c>
    </row>
    <row r="1654" spans="1:14" x14ac:dyDescent="0.25">
      <c r="A1654" s="1" t="str">
        <v>BioLegend</v>
      </c>
      <c r="B1654" s="1">
        <v>15584.8</v>
      </c>
      <c r="C1654" s="1" t="str">
        <v>EED117596</v>
      </c>
      <c r="D1654" s="2">
        <v>45863</v>
      </c>
      <c r="E1654" s="2">
        <v>45869</v>
      </c>
      <c r="F1654" s="1">
        <v>783904</v>
      </c>
      <c r="G1654" s="1">
        <v>2</v>
      </c>
      <c r="H1654" s="1">
        <v>2</v>
      </c>
      <c r="I1654" s="1">
        <v>0</v>
      </c>
      <c r="J1654" s="1" t="str">
        <v>Delhi</v>
      </c>
      <c r="K1654" s="1">
        <v>0</v>
      </c>
      <c r="L1654" s="1">
        <f t="shared" si="75"/>
        <v>31169.599999999999</v>
      </c>
      <c r="M1654" s="1">
        <f t="shared" si="76"/>
        <v>31169.599999999999</v>
      </c>
      <c r="N1654" s="1">
        <f t="shared" si="77"/>
        <v>0</v>
      </c>
    </row>
    <row r="1655" spans="1:14" x14ac:dyDescent="0.25">
      <c r="A1655" s="1" t="str">
        <v>BioLegend</v>
      </c>
      <c r="B1655" s="1">
        <v>3326.3999999999996</v>
      </c>
      <c r="C1655" s="1" t="str">
        <v>EED117596</v>
      </c>
      <c r="D1655" s="2">
        <v>45863</v>
      </c>
      <c r="E1655" s="2">
        <v>45869</v>
      </c>
      <c r="F1655" s="1">
        <v>784002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3326.3999999999996</v>
      </c>
      <c r="M1655" s="1">
        <f t="shared" si="76"/>
        <v>3326.3999999999996</v>
      </c>
      <c r="N1655" s="1">
        <f t="shared" si="77"/>
        <v>0</v>
      </c>
    </row>
    <row r="1656" spans="1:14" x14ac:dyDescent="0.25">
      <c r="A1656" s="1" t="str">
        <v>BioLegend</v>
      </c>
      <c r="B1656" s="1">
        <v>13428.8</v>
      </c>
      <c r="C1656" s="1" t="str">
        <v>EED117596</v>
      </c>
      <c r="D1656" s="2">
        <v>45863</v>
      </c>
      <c r="E1656" s="2">
        <v>45869</v>
      </c>
      <c r="F1656" s="1">
        <v>788902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13428.8</v>
      </c>
      <c r="M1656" s="1">
        <f t="shared" si="76"/>
        <v>13428.8</v>
      </c>
      <c r="N1656" s="1">
        <f t="shared" si="77"/>
        <v>0</v>
      </c>
    </row>
    <row r="1657" spans="1:14" x14ac:dyDescent="0.25">
      <c r="A1657" s="1" t="str">
        <v>BioLegend</v>
      </c>
      <c r="B1657" s="1">
        <v>14106.400000000001</v>
      </c>
      <c r="C1657" s="1" t="str">
        <v>EED117596</v>
      </c>
      <c r="D1657" s="2">
        <v>45863</v>
      </c>
      <c r="E1657" s="2">
        <v>45869</v>
      </c>
      <c r="F1657" s="1">
        <v>914204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14106.400000000001</v>
      </c>
      <c r="M1657" s="1">
        <f t="shared" si="76"/>
        <v>14106.400000000001</v>
      </c>
      <c r="N1657" s="1">
        <f t="shared" si="77"/>
        <v>0</v>
      </c>
    </row>
    <row r="1658" spans="1:14" x14ac:dyDescent="0.25">
      <c r="A1658" s="1" t="str">
        <v>Dharmacon</v>
      </c>
      <c r="B1658" s="1">
        <v>25608</v>
      </c>
      <c r="C1658" s="1" t="str">
        <v>O071825IN3302886G</v>
      </c>
      <c r="D1658" s="2">
        <v>45863</v>
      </c>
      <c r="E1658" s="2">
        <v>45869</v>
      </c>
      <c r="F1658" s="1" t="str">
        <v>M-007612-01-0005</v>
      </c>
      <c r="G1658" s="1">
        <v>1</v>
      </c>
      <c r="H1658" s="1">
        <v>1</v>
      </c>
      <c r="I1658" s="1">
        <v>0</v>
      </c>
      <c r="J1658" s="1" t="str">
        <v>Delhi</v>
      </c>
      <c r="K1658" s="1">
        <v>0</v>
      </c>
      <c r="L1658" s="1">
        <f t="shared" si="75"/>
        <v>25608</v>
      </c>
      <c r="M1658" s="1">
        <f t="shared" si="76"/>
        <v>25608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L-095518-02-0005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L-097263-02-0005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IN-001005-01-05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IH-300834-06-0005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C-300834-05-0005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CN-001000-01-05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VSC10698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VSC6570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V3SH7675-01EG3725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V3SH7675-01EG8061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4840</v>
      </c>
      <c r="C1669" s="1" t="str">
        <v>O071825IN3302886G</v>
      </c>
      <c r="D1669" s="2">
        <v>45863</v>
      </c>
      <c r="E1669" s="2">
        <v>45869</v>
      </c>
      <c r="F1669" s="1" t="str">
        <v>YSC6273-201936830</v>
      </c>
      <c r="G1669" s="1">
        <v>1</v>
      </c>
      <c r="H1669" s="1">
        <v>1</v>
      </c>
      <c r="I1669" s="1">
        <v>0</v>
      </c>
      <c r="J1669" s="1" t="str">
        <v>Hyderabad</v>
      </c>
      <c r="K1669" s="1">
        <v>0</v>
      </c>
      <c r="L1669" s="1">
        <f t="shared" si="78"/>
        <v>4840</v>
      </c>
      <c r="M1669" s="1">
        <f t="shared" si="79"/>
        <v>4840</v>
      </c>
      <c r="N1669" s="1">
        <f t="shared" si="80"/>
        <v>0</v>
      </c>
    </row>
    <row r="1670" spans="1:14" x14ac:dyDescent="0.25">
      <c r="A1670" s="1" t="str">
        <v>Dharmacon</v>
      </c>
      <c r="B1670" s="1">
        <v>34584</v>
      </c>
      <c r="C1670" s="1" t="str">
        <v>O071825IN3302886G</v>
      </c>
      <c r="D1670" s="2">
        <v>45863</v>
      </c>
      <c r="E1670" s="2">
        <v>45869</v>
      </c>
      <c r="F1670" s="1" t="str">
        <v>T-2004-03</v>
      </c>
      <c r="G1670" s="1">
        <v>1</v>
      </c>
      <c r="H1670" s="1">
        <v>1</v>
      </c>
      <c r="I1670" s="1">
        <v>0</v>
      </c>
      <c r="J1670" s="1" t="str">
        <v>Faridabad</v>
      </c>
      <c r="K1670" s="1">
        <v>0</v>
      </c>
      <c r="L1670" s="1">
        <f t="shared" si="78"/>
        <v>34584</v>
      </c>
      <c r="M1670" s="1">
        <f t="shared" si="79"/>
        <v>34584</v>
      </c>
      <c r="N1670" s="1">
        <f t="shared" si="80"/>
        <v>0</v>
      </c>
    </row>
    <row r="1671" spans="1:14" x14ac:dyDescent="0.25">
      <c r="A1671" s="1" t="str">
        <v>Us Biological</v>
      </c>
      <c r="B1671" s="1">
        <v>25080</v>
      </c>
      <c r="C1671" s="1">
        <v>194911</v>
      </c>
      <c r="D1671" s="2">
        <v>45867</v>
      </c>
      <c r="E1671" s="2">
        <v>45870</v>
      </c>
      <c r="F1671" s="1" t="str">
        <v>Z1004</v>
      </c>
      <c r="G1671" s="1">
        <v>1</v>
      </c>
      <c r="H1671" s="1">
        <v>1</v>
      </c>
      <c r="I1671" s="1">
        <v>0</v>
      </c>
      <c r="J1671" s="1" t="str">
        <v>Banglore</v>
      </c>
      <c r="K1671" s="1">
        <v>0</v>
      </c>
      <c r="L1671" s="1">
        <f t="shared" si="78"/>
        <v>25080</v>
      </c>
      <c r="M1671" s="1">
        <f t="shared" si="79"/>
        <v>25080</v>
      </c>
      <c r="N1671" s="1">
        <f t="shared" si="80"/>
        <v>0</v>
      </c>
    </row>
    <row r="1672" spans="1:14" x14ac:dyDescent="0.25">
      <c r="A1672" s="1" t="str">
        <v>Us Biological</v>
      </c>
      <c r="B1672" s="1">
        <v>34408</v>
      </c>
      <c r="C1672" s="1">
        <v>194911</v>
      </c>
      <c r="D1672" s="2">
        <v>45867</v>
      </c>
      <c r="E1672" s="2">
        <v>45870</v>
      </c>
      <c r="F1672" s="1" t="str">
        <v>F5050</v>
      </c>
      <c r="G1672" s="1">
        <v>1</v>
      </c>
      <c r="H1672" s="1">
        <v>1</v>
      </c>
      <c r="I1672" s="1">
        <v>0</v>
      </c>
      <c r="J1672" s="1" t="e">
        <v>#N/A</v>
      </c>
      <c r="K1672" s="1">
        <v>0</v>
      </c>
      <c r="L1672" s="1">
        <f t="shared" si="78"/>
        <v>34408</v>
      </c>
      <c r="M1672" s="1">
        <f t="shared" si="79"/>
        <v>34408</v>
      </c>
      <c r="N1672" s="1">
        <f t="shared" si="80"/>
        <v>0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1</v>
      </c>
      <c r="H1673" s="1">
        <v>0</v>
      </c>
      <c r="I1673" s="1">
        <v>1</v>
      </c>
      <c r="J1673" s="1" t="str">
        <v>STOCK</v>
      </c>
      <c r="K1673" s="1" t="str">
        <v>Stock</v>
      </c>
      <c r="L1673" s="1">
        <f t="shared" si="78"/>
        <v>9926.4</v>
      </c>
      <c r="M1673" s="1">
        <f t="shared" si="79"/>
        <v>0</v>
      </c>
      <c r="N1673" s="1">
        <f t="shared" si="80"/>
        <v>9926.4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4</v>
      </c>
      <c r="H1674" s="1">
        <v>4</v>
      </c>
      <c r="I1674" s="1">
        <v>0</v>
      </c>
      <c r="J1674" s="1" t="str">
        <v>Banglore</v>
      </c>
      <c r="K1674" s="1">
        <v>0</v>
      </c>
      <c r="L1674" s="1">
        <f t="shared" si="78"/>
        <v>39705.599999999999</v>
      </c>
      <c r="M1674" s="1">
        <f t="shared" si="79"/>
        <v>39705.599999999999</v>
      </c>
      <c r="N1674" s="1">
        <f t="shared" si="80"/>
        <v>0</v>
      </c>
    </row>
    <row r="1675" spans="1:14" x14ac:dyDescent="0.25">
      <c r="A1675" s="1" t="str">
        <v>Biotium</v>
      </c>
      <c r="B1675" s="1">
        <v>2393.6</v>
      </c>
      <c r="C1675" s="1" t="str">
        <v>Opening Stock</v>
      </c>
      <c r="D1675" s="2">
        <v>45870</v>
      </c>
      <c r="E1675" s="2">
        <v>45870</v>
      </c>
      <c r="F1675" s="1" t="str">
        <v>41003-T</v>
      </c>
      <c r="G1675" s="1">
        <v>1</v>
      </c>
      <c r="H1675" s="1">
        <v>1</v>
      </c>
      <c r="I1675" s="1">
        <v>0</v>
      </c>
      <c r="J1675" s="1" t="str">
        <v>Faridabad</v>
      </c>
      <c r="K1675" s="1">
        <v>0</v>
      </c>
      <c r="L1675" s="1">
        <f t="shared" si="78"/>
        <v>2393.6</v>
      </c>
      <c r="M1675" s="1">
        <f t="shared" si="79"/>
        <v>2393.6</v>
      </c>
      <c r="N1675" s="1">
        <f t="shared" si="80"/>
        <v>0</v>
      </c>
    </row>
    <row r="1676" spans="1:14" x14ac:dyDescent="0.25">
      <c r="A1676" s="1" t="str">
        <v>TargetMol</v>
      </c>
      <c r="B1676" s="1">
        <v>2851.2</v>
      </c>
      <c r="C1676" s="1" t="str">
        <v>INV250730-073</v>
      </c>
      <c r="D1676" s="2">
        <v>45868</v>
      </c>
      <c r="E1676" s="2">
        <v>45873</v>
      </c>
      <c r="F1676" s="1" t="str">
        <v>T21675</v>
      </c>
      <c r="G1676" s="1">
        <v>1</v>
      </c>
      <c r="H1676" s="1">
        <v>1</v>
      </c>
      <c r="I1676" s="1">
        <v>0</v>
      </c>
      <c r="J1676" s="1" t="str">
        <v>Banglore</v>
      </c>
      <c r="K1676" s="1">
        <v>0</v>
      </c>
      <c r="L1676" s="1">
        <f t="shared" si="78"/>
        <v>2851.2</v>
      </c>
      <c r="M1676" s="1">
        <f t="shared" si="79"/>
        <v>2851.2</v>
      </c>
      <c r="N1676" s="1">
        <f t="shared" si="80"/>
        <v>0</v>
      </c>
    </row>
    <row r="1677" spans="1:14" x14ac:dyDescent="0.25">
      <c r="A1677" s="1" t="str">
        <v>TargetMol</v>
      </c>
      <c r="B1677" s="1">
        <v>2640</v>
      </c>
      <c r="C1677" s="1" t="str">
        <v>INV250730-073</v>
      </c>
      <c r="D1677" s="2">
        <v>45868</v>
      </c>
      <c r="E1677" s="2">
        <v>45873</v>
      </c>
      <c r="F1677" s="1" t="str">
        <v>TN6772</v>
      </c>
      <c r="G1677" s="1">
        <v>2</v>
      </c>
      <c r="H1677" s="1">
        <v>2</v>
      </c>
      <c r="I1677" s="1">
        <v>0</v>
      </c>
      <c r="J1677" s="1" t="e">
        <v>#N/A</v>
      </c>
      <c r="K1677" s="1">
        <v>0</v>
      </c>
      <c r="L1677" s="1">
        <f t="shared" si="78"/>
        <v>5280</v>
      </c>
      <c r="M1677" s="1">
        <f t="shared" si="79"/>
        <v>5280</v>
      </c>
      <c r="N1677" s="1">
        <f t="shared" si="80"/>
        <v>0</v>
      </c>
    </row>
    <row r="1678" spans="1:14" x14ac:dyDescent="0.25">
      <c r="A1678" s="1" t="str">
        <v>TargetMol</v>
      </c>
      <c r="B1678" s="1">
        <v>2024</v>
      </c>
      <c r="C1678" s="1" t="str">
        <v>INV250730-075</v>
      </c>
      <c r="D1678" s="2">
        <v>45868</v>
      </c>
      <c r="E1678" s="2">
        <v>45873</v>
      </c>
      <c r="F1678" s="1" t="str">
        <v>T1130</v>
      </c>
      <c r="G1678" s="1">
        <v>1</v>
      </c>
      <c r="H1678" s="1">
        <v>1</v>
      </c>
      <c r="I1678" s="1">
        <v>0</v>
      </c>
      <c r="J1678" s="1" t="str">
        <v>Faridabad</v>
      </c>
      <c r="K1678" s="1">
        <v>0</v>
      </c>
      <c r="L1678" s="1">
        <f t="shared" si="78"/>
        <v>2024</v>
      </c>
      <c r="M1678" s="1">
        <f t="shared" si="79"/>
        <v>2024</v>
      </c>
      <c r="N1678" s="1">
        <f t="shared" si="80"/>
        <v>0</v>
      </c>
    </row>
    <row r="1679" spans="1:14" x14ac:dyDescent="0.25">
      <c r="A1679" s="1" t="str">
        <v>TargetMol</v>
      </c>
      <c r="B1679" s="1">
        <v>21014.400000000001</v>
      </c>
      <c r="C1679" s="1" t="str">
        <v>INV250730-076</v>
      </c>
      <c r="D1679" s="2">
        <v>45868</v>
      </c>
      <c r="E1679" s="2">
        <v>45873</v>
      </c>
      <c r="F1679" s="1" t="str">
        <v>TN1729</v>
      </c>
      <c r="G1679" s="1">
        <v>2</v>
      </c>
      <c r="H1679" s="1">
        <v>2</v>
      </c>
      <c r="I1679" s="1">
        <v>0</v>
      </c>
      <c r="J1679" s="1" t="str">
        <v>Lucknow</v>
      </c>
      <c r="K1679" s="1">
        <v>0</v>
      </c>
      <c r="L1679" s="1">
        <f t="shared" si="78"/>
        <v>42028.800000000003</v>
      </c>
      <c r="M1679" s="1">
        <f t="shared" si="79"/>
        <v>42028.800000000003</v>
      </c>
      <c r="N1679" s="1">
        <f t="shared" si="80"/>
        <v>0</v>
      </c>
    </row>
    <row r="1680" spans="1:14" x14ac:dyDescent="0.25">
      <c r="A1680" s="1" t="str">
        <v>TargetMol</v>
      </c>
      <c r="B1680" s="1">
        <v>2059.1999999999998</v>
      </c>
      <c r="C1680" s="1" t="str">
        <v>INV250730-077</v>
      </c>
      <c r="D1680" s="2">
        <v>45868</v>
      </c>
      <c r="E1680" s="2">
        <v>45873</v>
      </c>
      <c r="F1680" s="1" t="str">
        <v>T6568</v>
      </c>
      <c r="G1680" s="1">
        <v>1</v>
      </c>
      <c r="H1680" s="1">
        <v>1</v>
      </c>
      <c r="I1680" s="1">
        <v>0</v>
      </c>
      <c r="J1680" s="1" t="str">
        <v>Hyderabad</v>
      </c>
      <c r="K1680" s="1">
        <v>0</v>
      </c>
      <c r="L1680" s="1">
        <f t="shared" si="78"/>
        <v>2059.1999999999998</v>
      </c>
      <c r="M1680" s="1">
        <f t="shared" si="79"/>
        <v>2059.1999999999998</v>
      </c>
      <c r="N1680" s="1">
        <f t="shared" si="80"/>
        <v>0</v>
      </c>
    </row>
    <row r="1681" spans="1:14" x14ac:dyDescent="0.25">
      <c r="A1681" s="1" t="str">
        <v>TargetMol</v>
      </c>
      <c r="B1681" s="1">
        <v>5121.6000000000004</v>
      </c>
      <c r="C1681" s="1" t="str">
        <v>INV250730-078</v>
      </c>
      <c r="D1681" s="2">
        <v>45868</v>
      </c>
      <c r="E1681" s="2">
        <v>45873</v>
      </c>
      <c r="F1681" s="1" t="str">
        <v>T13018</v>
      </c>
      <c r="G1681" s="1">
        <v>1</v>
      </c>
      <c r="H1681" s="1">
        <v>1</v>
      </c>
      <c r="I1681" s="1">
        <v>0</v>
      </c>
      <c r="J1681" s="1" t="str">
        <v>Lucknow</v>
      </c>
      <c r="K1681" s="1">
        <v>0</v>
      </c>
      <c r="L1681" s="1">
        <f t="shared" si="78"/>
        <v>5121.6000000000004</v>
      </c>
      <c r="M1681" s="1">
        <f t="shared" si="79"/>
        <v>5121.6000000000004</v>
      </c>
      <c r="N1681" s="1">
        <f t="shared" si="80"/>
        <v>0</v>
      </c>
    </row>
    <row r="1682" spans="1:14" x14ac:dyDescent="0.25">
      <c r="A1682" s="1" t="str">
        <v>TargetMol</v>
      </c>
      <c r="B1682" s="1">
        <v>2640</v>
      </c>
      <c r="C1682" s="1" t="str">
        <v>INV250730-078</v>
      </c>
      <c r="D1682" s="2">
        <v>45868</v>
      </c>
      <c r="E1682" s="2">
        <v>45873</v>
      </c>
      <c r="F1682" s="1" t="str">
        <v>T1614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2640</v>
      </c>
      <c r="M1682" s="1">
        <f t="shared" si="79"/>
        <v>2640</v>
      </c>
      <c r="N1682" s="1">
        <f t="shared" si="80"/>
        <v>0</v>
      </c>
    </row>
    <row r="1683" spans="1:14" x14ac:dyDescent="0.25">
      <c r="A1683" s="1" t="str">
        <v>TargetMol</v>
      </c>
      <c r="B1683" s="1">
        <v>3326.3999999999996</v>
      </c>
      <c r="C1683" s="1" t="str">
        <v>INV250730-078</v>
      </c>
      <c r="D1683" s="2">
        <v>45868</v>
      </c>
      <c r="E1683" s="2">
        <v>45873</v>
      </c>
      <c r="F1683" s="1" t="str">
        <v>T0450L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3326.3999999999996</v>
      </c>
      <c r="M1683" s="1">
        <f t="shared" si="79"/>
        <v>3326.3999999999996</v>
      </c>
      <c r="N1683" s="1">
        <f t="shared" si="80"/>
        <v>0</v>
      </c>
    </row>
    <row r="1684" spans="1:14" x14ac:dyDescent="0.25">
      <c r="A1684" s="1" t="str">
        <v>TargetMol</v>
      </c>
      <c r="B1684" s="1">
        <v>3273.6000000000004</v>
      </c>
      <c r="C1684" s="1" t="str">
        <v>INV250730-079</v>
      </c>
      <c r="D1684" s="2">
        <v>45868</v>
      </c>
      <c r="E1684" s="2">
        <v>45873</v>
      </c>
      <c r="F1684" s="1" t="str">
        <v>T5144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3273.6000000000004</v>
      </c>
      <c r="M1684" s="1">
        <f t="shared" si="79"/>
        <v>3273.6000000000004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2323.1999999999998</v>
      </c>
      <c r="C1685" s="1" t="str">
        <v>INV250730-079</v>
      </c>
      <c r="D1685" s="2">
        <v>45868</v>
      </c>
      <c r="E1685" s="2">
        <v>45873</v>
      </c>
      <c r="F1685" s="1" t="str">
        <v>T19029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2323.1999999999998</v>
      </c>
      <c r="M1685" s="1">
        <f t="shared" si="79"/>
        <v>2323.1999999999998</v>
      </c>
      <c r="N1685" s="1">
        <f t="shared" si="80"/>
        <v>0</v>
      </c>
    </row>
    <row r="1686" spans="1:14" x14ac:dyDescent="0.25">
      <c r="A1686" s="1" t="str">
        <v>TargetMol</v>
      </c>
      <c r="B1686" s="1">
        <v>3801.6000000000004</v>
      </c>
      <c r="C1686" s="1" t="str">
        <v>INV250730-079</v>
      </c>
      <c r="D1686" s="2">
        <v>45868</v>
      </c>
      <c r="E1686" s="2">
        <v>45873</v>
      </c>
      <c r="F1686" s="1" t="str">
        <v>T4360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3801.6000000000004</v>
      </c>
      <c r="M1686" s="1">
        <f t="shared" si="79"/>
        <v>3801.6000000000004</v>
      </c>
      <c r="N1686" s="1">
        <f t="shared" si="80"/>
        <v>0</v>
      </c>
    </row>
    <row r="1687" spans="1:14" x14ac:dyDescent="0.25">
      <c r="A1687" s="1" t="str">
        <v>TargetMol</v>
      </c>
      <c r="B1687" s="1">
        <v>1584</v>
      </c>
      <c r="C1687" s="1" t="str">
        <v>INV250730-079</v>
      </c>
      <c r="D1687" s="2">
        <v>45868</v>
      </c>
      <c r="E1687" s="2">
        <v>45873</v>
      </c>
      <c r="F1687" s="1" t="str">
        <v>T1537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1584</v>
      </c>
      <c r="M1687" s="1">
        <f t="shared" si="79"/>
        <v>1584</v>
      </c>
      <c r="N1687" s="1">
        <f t="shared" si="80"/>
        <v>0</v>
      </c>
    </row>
    <row r="1688" spans="1:14" x14ac:dyDescent="0.25">
      <c r="A1688" s="1" t="str">
        <v>TargetMol</v>
      </c>
      <c r="B1688" s="1">
        <v>2376</v>
      </c>
      <c r="C1688" s="1" t="str">
        <v>INV250730-079</v>
      </c>
      <c r="D1688" s="2">
        <v>45868</v>
      </c>
      <c r="E1688" s="2">
        <v>45873</v>
      </c>
      <c r="F1688" s="1" t="str">
        <v>T3985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2376</v>
      </c>
      <c r="M1688" s="1">
        <f t="shared" si="79"/>
        <v>2376</v>
      </c>
      <c r="N1688" s="1">
        <f t="shared" si="80"/>
        <v>0</v>
      </c>
    </row>
    <row r="1689" spans="1:14" x14ac:dyDescent="0.25">
      <c r="A1689" s="1" t="str">
        <v>Boster</v>
      </c>
      <c r="B1689" s="1">
        <v>22792</v>
      </c>
      <c r="C1689" s="1">
        <v>65744</v>
      </c>
      <c r="D1689" s="2">
        <v>45872</v>
      </c>
      <c r="E1689" s="2">
        <v>45873</v>
      </c>
      <c r="F1689" s="1" t="str">
        <v>A02082-2</v>
      </c>
      <c r="G1689" s="1">
        <v>1</v>
      </c>
      <c r="H1689" s="1">
        <v>1</v>
      </c>
      <c r="I1689" s="1">
        <v>0</v>
      </c>
      <c r="J1689" s="1" t="str">
        <v>Banglore</v>
      </c>
      <c r="K1689" s="1">
        <v>0</v>
      </c>
      <c r="L1689" s="1">
        <f t="shared" si="78"/>
        <v>22792</v>
      </c>
      <c r="M1689" s="1">
        <f t="shared" si="79"/>
        <v>22792</v>
      </c>
      <c r="N1689" s="1">
        <f t="shared" si="80"/>
        <v>0</v>
      </c>
    </row>
    <row r="1690" spans="1:14" x14ac:dyDescent="0.25">
      <c r="A1690" s="1" t="str">
        <v>BioXcell</v>
      </c>
      <c r="B1690" s="1">
        <v>29920</v>
      </c>
      <c r="C1690" s="1">
        <v>176807</v>
      </c>
      <c r="D1690" s="2">
        <v>45870</v>
      </c>
      <c r="E1690" s="2">
        <v>45873</v>
      </c>
      <c r="F1690" s="1" t="str">
        <v>BE0075-1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29920</v>
      </c>
      <c r="M1690" s="1">
        <f t="shared" si="79"/>
        <v>29920</v>
      </c>
      <c r="N1690" s="1">
        <f t="shared" si="80"/>
        <v>0</v>
      </c>
    </row>
    <row r="1691" spans="1:14" x14ac:dyDescent="0.25">
      <c r="A1691" s="1" t="str">
        <v>BioXcell</v>
      </c>
      <c r="B1691" s="1">
        <v>46640</v>
      </c>
      <c r="C1691" s="1">
        <v>176807</v>
      </c>
      <c r="D1691" s="2">
        <v>45870</v>
      </c>
      <c r="E1691" s="2">
        <v>45873</v>
      </c>
      <c r="F1691" s="1" t="str">
        <v>BP0090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46640</v>
      </c>
      <c r="M1691" s="1">
        <f t="shared" si="79"/>
        <v>46640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CY-SC023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CY-SC022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CY-SC021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CY-SC020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BioXcell</v>
      </c>
      <c r="B1696" s="1">
        <v>237283.20000000001</v>
      </c>
      <c r="C1696" s="1">
        <v>176672</v>
      </c>
      <c r="D1696" s="2">
        <v>45868</v>
      </c>
      <c r="E1696" s="2">
        <v>45874</v>
      </c>
      <c r="F1696" s="1" t="str">
        <v>BE0293</v>
      </c>
      <c r="G1696" s="1">
        <v>2</v>
      </c>
      <c r="H1696" s="1">
        <v>2</v>
      </c>
      <c r="I1696" s="1">
        <v>0</v>
      </c>
      <c r="J1696" s="1" t="str">
        <v>Banglore</v>
      </c>
      <c r="K1696" s="1">
        <v>0</v>
      </c>
      <c r="L1696" s="1">
        <f t="shared" si="78"/>
        <v>474566.40000000002</v>
      </c>
      <c r="M1696" s="1">
        <f t="shared" si="79"/>
        <v>474566.40000000002</v>
      </c>
      <c r="N1696" s="1">
        <f t="shared" si="80"/>
        <v>0</v>
      </c>
    </row>
    <row r="1697" spans="1:14" x14ac:dyDescent="0.25">
      <c r="A1697" s="1" t="str">
        <v>Dharmacon</v>
      </c>
      <c r="B1697" s="1">
        <v>20628.079999999998</v>
      </c>
      <c r="C1697" s="1" t="str">
        <v>O073025IN3306891G</v>
      </c>
      <c r="D1697" s="2">
        <v>45869</v>
      </c>
      <c r="E1697" s="2">
        <v>45874</v>
      </c>
      <c r="F1697" s="1" t="str">
        <v>CTM-1163061</v>
      </c>
      <c r="G1697" s="1">
        <v>1</v>
      </c>
      <c r="H1697" s="1">
        <v>1</v>
      </c>
      <c r="I1697" s="1">
        <v>0</v>
      </c>
      <c r="J1697" s="1" t="str">
        <v>Kerala</v>
      </c>
      <c r="K1697" s="1">
        <v>0</v>
      </c>
      <c r="L1697" s="1">
        <f t="shared" si="78"/>
        <v>20628.079999999998</v>
      </c>
      <c r="M1697" s="1">
        <f t="shared" si="79"/>
        <v>20628.079999999998</v>
      </c>
      <c r="N1697" s="1">
        <f t="shared" si="80"/>
        <v>0</v>
      </c>
    </row>
    <row r="1698" spans="1:14" x14ac:dyDescent="0.25">
      <c r="A1698" s="1" t="str">
        <v>Dharmacon</v>
      </c>
      <c r="B1698" s="1">
        <v>16544</v>
      </c>
      <c r="C1698" s="1" t="str">
        <v>O073025IN3306891G</v>
      </c>
      <c r="D1698" s="2">
        <v>45869</v>
      </c>
      <c r="E1698" s="2">
        <v>45874</v>
      </c>
      <c r="F1698" s="1" t="str">
        <v>D-001810-10-05</v>
      </c>
      <c r="G1698" s="1">
        <v>1</v>
      </c>
      <c r="H1698" s="1">
        <v>1</v>
      </c>
      <c r="I1698" s="1">
        <v>0</v>
      </c>
      <c r="J1698" s="1" t="str">
        <v>Pune</v>
      </c>
      <c r="K1698" s="1">
        <v>0</v>
      </c>
      <c r="L1698" s="1">
        <f t="shared" si="78"/>
        <v>16544</v>
      </c>
      <c r="M1698" s="1">
        <f t="shared" si="79"/>
        <v>16544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L-005465-00-0005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L-005462-00-0005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16544</v>
      </c>
      <c r="C1701" s="1" t="str">
        <v>O073025IN3306891G</v>
      </c>
      <c r="D1701" s="2">
        <v>45869</v>
      </c>
      <c r="E1701" s="2">
        <v>45874</v>
      </c>
      <c r="F1701" s="1" t="str">
        <v>D-001810-10-05</v>
      </c>
      <c r="G1701" s="1">
        <v>1</v>
      </c>
      <c r="H1701" s="1">
        <v>1</v>
      </c>
      <c r="I1701" s="1">
        <v>0</v>
      </c>
      <c r="J1701" s="1" t="str">
        <v>Delhi</v>
      </c>
      <c r="K1701" s="1">
        <v>0</v>
      </c>
      <c r="L1701" s="1">
        <f t="shared" si="78"/>
        <v>16544</v>
      </c>
      <c r="M1701" s="1">
        <f t="shared" si="79"/>
        <v>16544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MHS6278-211690444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MHS6278-202800174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1232</v>
      </c>
      <c r="C1704" s="1" t="str">
        <v>O073025IN3306891G</v>
      </c>
      <c r="D1704" s="2">
        <v>45869</v>
      </c>
      <c r="E1704" s="2">
        <v>45874</v>
      </c>
      <c r="F1704" s="1" t="str">
        <v>B-005000-100</v>
      </c>
      <c r="G1704" s="1">
        <v>3</v>
      </c>
      <c r="H1704" s="1">
        <v>3</v>
      </c>
      <c r="I1704" s="1">
        <v>0</v>
      </c>
      <c r="J1704" s="1" t="str">
        <v>Pune</v>
      </c>
      <c r="K1704" s="1">
        <v>0</v>
      </c>
      <c r="L1704" s="1">
        <f t="shared" si="78"/>
        <v>3696</v>
      </c>
      <c r="M1704" s="1">
        <f t="shared" si="79"/>
        <v>3696</v>
      </c>
      <c r="N1704" s="1">
        <f t="shared" si="80"/>
        <v>0</v>
      </c>
    </row>
    <row r="1705" spans="1:14" x14ac:dyDescent="0.25">
      <c r="A1705" s="1" t="str">
        <v>Dharmacon</v>
      </c>
      <c r="B1705" s="1">
        <v>34584</v>
      </c>
      <c r="C1705" s="1" t="str">
        <v>O073025IN3306891G</v>
      </c>
      <c r="D1705" s="2">
        <v>45869</v>
      </c>
      <c r="E1705" s="2">
        <v>45874</v>
      </c>
      <c r="F1705" s="1" t="str">
        <v>T-2001-03</v>
      </c>
      <c r="G1705" s="1">
        <v>1</v>
      </c>
      <c r="H1705" s="1">
        <v>1</v>
      </c>
      <c r="I1705" s="1">
        <v>0</v>
      </c>
      <c r="J1705" s="1" t="str">
        <v>Pune</v>
      </c>
      <c r="K1705" s="1">
        <v>0</v>
      </c>
      <c r="L1705" s="1">
        <f t="shared" si="78"/>
        <v>34584</v>
      </c>
      <c r="M1705" s="1">
        <f t="shared" si="79"/>
        <v>34584</v>
      </c>
      <c r="N1705" s="1">
        <f t="shared" si="80"/>
        <v>0</v>
      </c>
    </row>
    <row r="1706" spans="1:14" x14ac:dyDescent="0.25">
      <c r="A1706" s="1" t="str">
        <v>Biotium</v>
      </c>
      <c r="B1706" s="1">
        <v>5350.4</v>
      </c>
      <c r="C1706" s="1" t="str">
        <v>I238276-IN</v>
      </c>
      <c r="D1706" s="2">
        <v>45870</v>
      </c>
      <c r="E1706" s="2">
        <v>45874</v>
      </c>
      <c r="F1706" s="1" t="str">
        <v>70069-T</v>
      </c>
      <c r="G1706" s="1">
        <v>1</v>
      </c>
      <c r="H1706" s="1">
        <v>1</v>
      </c>
      <c r="I1706" s="1">
        <v>0</v>
      </c>
      <c r="J1706" s="1" t="str">
        <v>Kolkata</v>
      </c>
      <c r="K1706" s="1">
        <v>0</v>
      </c>
      <c r="L1706" s="1">
        <f t="shared" si="78"/>
        <v>5350.4</v>
      </c>
      <c r="M1706" s="1">
        <f t="shared" si="79"/>
        <v>5350.4</v>
      </c>
      <c r="N1706" s="1">
        <f t="shared" si="80"/>
        <v>0</v>
      </c>
    </row>
    <row r="1707" spans="1:14" x14ac:dyDescent="0.25">
      <c r="A1707" s="1" t="str">
        <v>Biotium</v>
      </c>
      <c r="B1707" s="1">
        <v>2393.6</v>
      </c>
      <c r="C1707" s="1" t="str">
        <v>I238276-IN</v>
      </c>
      <c r="D1707" s="2">
        <v>45870</v>
      </c>
      <c r="E1707" s="2">
        <v>45874</v>
      </c>
      <c r="F1707" s="1" t="str">
        <v>41003-T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2393.6</v>
      </c>
      <c r="M1707" s="1">
        <f t="shared" si="79"/>
        <v>2393.6</v>
      </c>
      <c r="N1707" s="1">
        <f t="shared" si="80"/>
        <v>0</v>
      </c>
    </row>
    <row r="1708" spans="1:14" x14ac:dyDescent="0.25">
      <c r="A1708" s="1" t="str">
        <v>Biotium</v>
      </c>
      <c r="B1708" s="1">
        <v>14150.400000000001</v>
      </c>
      <c r="C1708" s="1" t="str">
        <v>I238277-IN</v>
      </c>
      <c r="D1708" s="2">
        <v>45870</v>
      </c>
      <c r="E1708" s="2">
        <v>45874</v>
      </c>
      <c r="F1708" s="1">
        <v>23004</v>
      </c>
      <c r="G1708" s="1">
        <v>2</v>
      </c>
      <c r="H1708" s="1">
        <v>2</v>
      </c>
      <c r="I1708" s="1">
        <v>0</v>
      </c>
      <c r="J1708" s="1" t="str">
        <v>Thane</v>
      </c>
      <c r="K1708" s="1">
        <v>0</v>
      </c>
      <c r="L1708" s="1">
        <f t="shared" si="78"/>
        <v>28300.800000000003</v>
      </c>
      <c r="M1708" s="1">
        <f t="shared" si="79"/>
        <v>28300.800000000003</v>
      </c>
      <c r="N1708" s="1">
        <f t="shared" si="80"/>
        <v>0</v>
      </c>
    </row>
    <row r="1709" spans="1:14" x14ac:dyDescent="0.25">
      <c r="A1709" s="1" t="str">
        <v>Biotium</v>
      </c>
      <c r="B1709" s="1">
        <v>4505.6000000000004</v>
      </c>
      <c r="C1709" s="1" t="str">
        <v>I238277-IN</v>
      </c>
      <c r="D1709" s="2">
        <v>45870</v>
      </c>
      <c r="E1709" s="2">
        <v>45874</v>
      </c>
      <c r="F1709" s="1" t="str">
        <v>23014-T</v>
      </c>
      <c r="G1709" s="1">
        <v>1</v>
      </c>
      <c r="H1709" s="1">
        <v>1</v>
      </c>
      <c r="I1709" s="1">
        <v>0</v>
      </c>
      <c r="J1709" s="1" t="str">
        <v>Faridabad</v>
      </c>
      <c r="K1709" s="1">
        <v>0</v>
      </c>
      <c r="L1709" s="1">
        <f t="shared" si="78"/>
        <v>4505.6000000000004</v>
      </c>
      <c r="M1709" s="1">
        <f t="shared" si="79"/>
        <v>4505.6000000000004</v>
      </c>
      <c r="N1709" s="1">
        <f t="shared" si="80"/>
        <v>0</v>
      </c>
    </row>
    <row r="1710" spans="1:14" x14ac:dyDescent="0.25">
      <c r="A1710" s="1" t="str">
        <v>Biotium</v>
      </c>
      <c r="B1710" s="1">
        <v>9222.4</v>
      </c>
      <c r="C1710" s="1" t="str">
        <v>I238277-IN</v>
      </c>
      <c r="D1710" s="2">
        <v>45870</v>
      </c>
      <c r="E1710" s="2">
        <v>45874</v>
      </c>
      <c r="F1710" s="1" t="str">
        <v>21003-1L</v>
      </c>
      <c r="G1710" s="1">
        <v>2</v>
      </c>
      <c r="H1710" s="1">
        <v>2</v>
      </c>
      <c r="I1710" s="1">
        <v>0</v>
      </c>
      <c r="J1710" s="1" t="str">
        <v>Manesar</v>
      </c>
      <c r="K1710" s="1">
        <v>0</v>
      </c>
      <c r="L1710" s="1">
        <f t="shared" si="78"/>
        <v>18444.8</v>
      </c>
      <c r="M1710" s="1">
        <f t="shared" si="79"/>
        <v>18444.8</v>
      </c>
      <c r="N1710" s="1">
        <f t="shared" si="80"/>
        <v>0</v>
      </c>
    </row>
    <row r="1711" spans="1:14" x14ac:dyDescent="0.25">
      <c r="A1711" s="1" t="str">
        <v>Biotium</v>
      </c>
      <c r="B1711" s="1">
        <v>5913.6</v>
      </c>
      <c r="C1711" s="1" t="str">
        <v>I238277-IN</v>
      </c>
      <c r="D1711" s="2">
        <v>45870</v>
      </c>
      <c r="E1711" s="2">
        <v>45874</v>
      </c>
      <c r="F1711" s="1" t="str">
        <v>23017-T</v>
      </c>
      <c r="G1711" s="1">
        <v>1</v>
      </c>
      <c r="H1711" s="1">
        <v>1</v>
      </c>
      <c r="I1711" s="1">
        <v>0</v>
      </c>
      <c r="J1711" s="1" t="str">
        <v>Chennai</v>
      </c>
      <c r="K1711" s="1">
        <v>0</v>
      </c>
      <c r="L1711" s="1">
        <f t="shared" si="78"/>
        <v>5913.6</v>
      </c>
      <c r="M1711" s="1">
        <f t="shared" si="79"/>
        <v>5913.6</v>
      </c>
      <c r="N1711" s="1">
        <f t="shared" si="80"/>
        <v>0</v>
      </c>
    </row>
    <row r="1712" spans="1:14" x14ac:dyDescent="0.25">
      <c r="A1712" s="1" t="str">
        <v>Biotium</v>
      </c>
      <c r="B1712" s="1">
        <v>2393.6</v>
      </c>
      <c r="C1712" s="1" t="str">
        <v>I238277-IN</v>
      </c>
      <c r="D1712" s="2">
        <v>45870</v>
      </c>
      <c r="E1712" s="2">
        <v>45874</v>
      </c>
      <c r="F1712" s="1" t="str">
        <v>41003-T</v>
      </c>
      <c r="G1712" s="1">
        <v>2</v>
      </c>
      <c r="H1712" s="1">
        <v>2</v>
      </c>
      <c r="I1712" s="1">
        <v>0</v>
      </c>
      <c r="J1712" s="1" t="str">
        <v>Chennai</v>
      </c>
      <c r="K1712" s="1">
        <v>0</v>
      </c>
      <c r="L1712" s="1">
        <f t="shared" si="78"/>
        <v>4787.2</v>
      </c>
      <c r="M1712" s="1">
        <f t="shared" si="79"/>
        <v>4787.2</v>
      </c>
      <c r="N1712" s="1">
        <f t="shared" si="80"/>
        <v>0</v>
      </c>
    </row>
    <row r="1713" spans="1:14" x14ac:dyDescent="0.25">
      <c r="A1713" s="1" t="str">
        <v>Biotium</v>
      </c>
      <c r="B1713" s="1">
        <v>2252.8000000000002</v>
      </c>
      <c r="C1713" s="1" t="str">
        <v>I238278-IN</v>
      </c>
      <c r="D1713" s="2">
        <v>45870</v>
      </c>
      <c r="E1713" s="2">
        <v>45874</v>
      </c>
      <c r="F1713" s="1">
        <v>90082</v>
      </c>
      <c r="G1713" s="1">
        <v>1</v>
      </c>
      <c r="H1713" s="1">
        <v>1</v>
      </c>
      <c r="I1713" s="1">
        <v>0</v>
      </c>
      <c r="J1713" s="1" t="str">
        <v>Hyderabad</v>
      </c>
      <c r="K1713" s="1">
        <v>0</v>
      </c>
      <c r="L1713" s="1">
        <f t="shared" si="78"/>
        <v>2252.8000000000002</v>
      </c>
      <c r="M1713" s="1">
        <f t="shared" si="79"/>
        <v>2252.8000000000002</v>
      </c>
      <c r="N1713" s="1">
        <f t="shared" si="80"/>
        <v>0</v>
      </c>
    </row>
    <row r="1714" spans="1:14" x14ac:dyDescent="0.25">
      <c r="A1714" s="1" t="str">
        <v>Biotium</v>
      </c>
      <c r="B1714" s="1">
        <v>9222.4</v>
      </c>
      <c r="C1714" s="1" t="str">
        <v>I238278-IN</v>
      </c>
      <c r="D1714" s="2">
        <v>45870</v>
      </c>
      <c r="E1714" s="2">
        <v>45874</v>
      </c>
      <c r="F1714" s="1" t="str">
        <v>21003-1L</v>
      </c>
      <c r="G1714" s="1">
        <v>2</v>
      </c>
      <c r="H1714" s="1">
        <v>2</v>
      </c>
      <c r="I1714" s="1">
        <v>0</v>
      </c>
      <c r="J1714" s="1" t="str">
        <v>Manesar</v>
      </c>
      <c r="K1714" s="1">
        <v>0</v>
      </c>
      <c r="L1714" s="1">
        <f t="shared" si="78"/>
        <v>18444.8</v>
      </c>
      <c r="M1714" s="1">
        <f t="shared" si="79"/>
        <v>18444.8</v>
      </c>
      <c r="N1714" s="1">
        <f t="shared" si="80"/>
        <v>0</v>
      </c>
    </row>
    <row r="1715" spans="1:14" x14ac:dyDescent="0.25">
      <c r="A1715" s="1" t="str">
        <v>BioLegend</v>
      </c>
      <c r="B1715" s="1">
        <v>5790.4</v>
      </c>
      <c r="C1715" s="1" t="str">
        <v>EED117806</v>
      </c>
      <c r="D1715" s="2">
        <v>45870</v>
      </c>
      <c r="E1715" s="2">
        <v>45875</v>
      </c>
      <c r="F1715" s="1">
        <v>100213</v>
      </c>
      <c r="G1715" s="1">
        <v>1</v>
      </c>
      <c r="H1715" s="1">
        <v>1</v>
      </c>
      <c r="I1715" s="1">
        <v>0</v>
      </c>
      <c r="J1715" s="1" t="str">
        <v>Delhi</v>
      </c>
      <c r="K1715" s="1">
        <v>0</v>
      </c>
      <c r="L1715" s="1">
        <f t="shared" si="78"/>
        <v>5790.4</v>
      </c>
      <c r="M1715" s="1">
        <f t="shared" si="79"/>
        <v>5790.4</v>
      </c>
      <c r="N1715" s="1">
        <f t="shared" si="80"/>
        <v>0</v>
      </c>
    </row>
    <row r="1716" spans="1:14" x14ac:dyDescent="0.25">
      <c r="A1716" s="1" t="str">
        <v>BioLegend</v>
      </c>
      <c r="B1716" s="1">
        <v>14599.2</v>
      </c>
      <c r="C1716" s="1" t="str">
        <v>EED117806</v>
      </c>
      <c r="D1716" s="2">
        <v>45870</v>
      </c>
      <c r="E1716" s="2">
        <v>45875</v>
      </c>
      <c r="F1716" s="1">
        <v>100328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29198.400000000001</v>
      </c>
      <c r="M1716" s="1">
        <f t="shared" si="79"/>
        <v>29198.400000000001</v>
      </c>
      <c r="N1716" s="1">
        <f t="shared" si="80"/>
        <v>0</v>
      </c>
    </row>
    <row r="1717" spans="1:14" x14ac:dyDescent="0.25">
      <c r="A1717" s="1" t="str">
        <v>BioLegend</v>
      </c>
      <c r="B1717" s="1">
        <v>12196.8</v>
      </c>
      <c r="C1717" s="1" t="str">
        <v>EED117806</v>
      </c>
      <c r="D1717" s="2">
        <v>45870</v>
      </c>
      <c r="E1717" s="2">
        <v>45875</v>
      </c>
      <c r="F1717" s="1">
        <v>100528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24393.599999999999</v>
      </c>
      <c r="M1717" s="1">
        <f t="shared" si="79"/>
        <v>24393.599999999999</v>
      </c>
      <c r="N1717" s="1">
        <f t="shared" si="80"/>
        <v>0</v>
      </c>
    </row>
    <row r="1718" spans="1:14" x14ac:dyDescent="0.25">
      <c r="A1718" s="1" t="str">
        <v>BioLegend</v>
      </c>
      <c r="B1718" s="1">
        <v>10164</v>
      </c>
      <c r="C1718" s="1" t="str">
        <v>EED117806</v>
      </c>
      <c r="D1718" s="2">
        <v>45870</v>
      </c>
      <c r="E1718" s="2">
        <v>45875</v>
      </c>
      <c r="F1718" s="1">
        <v>101238</v>
      </c>
      <c r="G1718" s="1">
        <v>1</v>
      </c>
      <c r="H1718" s="1">
        <v>1</v>
      </c>
      <c r="I1718" s="1">
        <v>0</v>
      </c>
      <c r="J1718" s="1" t="str">
        <v>Delhi</v>
      </c>
      <c r="K1718" s="1">
        <v>0</v>
      </c>
      <c r="L1718" s="1">
        <f t="shared" si="78"/>
        <v>10164</v>
      </c>
      <c r="M1718" s="1">
        <f t="shared" si="79"/>
        <v>10164</v>
      </c>
      <c r="N1718" s="1">
        <f t="shared" si="80"/>
        <v>0</v>
      </c>
    </row>
    <row r="1719" spans="1:14" x14ac:dyDescent="0.25">
      <c r="A1719" s="1" t="str">
        <v>BioLegend</v>
      </c>
      <c r="B1719" s="1">
        <v>50635.199999999997</v>
      </c>
      <c r="C1719" s="1" t="str">
        <v>EED117806</v>
      </c>
      <c r="D1719" s="2">
        <v>45870</v>
      </c>
      <c r="E1719" s="2">
        <v>45875</v>
      </c>
      <c r="F1719" s="1">
        <v>741036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50635.199999999997</v>
      </c>
      <c r="M1719" s="1">
        <f t="shared" si="79"/>
        <v>50635.199999999997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14106.399999999998</v>
      </c>
      <c r="C1720" s="1" t="str">
        <v>EED117806</v>
      </c>
      <c r="D1720" s="2">
        <v>45870</v>
      </c>
      <c r="E1720" s="2">
        <v>45875</v>
      </c>
      <c r="F1720" s="1">
        <v>101320</v>
      </c>
      <c r="G1720" s="1">
        <v>3</v>
      </c>
      <c r="H1720" s="1">
        <v>3</v>
      </c>
      <c r="I1720" s="1">
        <v>0</v>
      </c>
      <c r="J1720" s="1" t="str">
        <v>Hyderabad</v>
      </c>
      <c r="K1720" s="1">
        <v>0</v>
      </c>
      <c r="L1720" s="1">
        <f t="shared" si="78"/>
        <v>42319.199999999997</v>
      </c>
      <c r="M1720" s="1">
        <f t="shared" si="79"/>
        <v>42319.199999999997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18876</v>
      </c>
      <c r="C1721" s="1" t="str">
        <v>EED117806</v>
      </c>
      <c r="D1721" s="2">
        <v>45870</v>
      </c>
      <c r="E1721" s="2">
        <v>45875</v>
      </c>
      <c r="F1721" s="1">
        <v>101337</v>
      </c>
      <c r="G1721" s="1">
        <v>1</v>
      </c>
      <c r="H1721" s="1">
        <v>1</v>
      </c>
      <c r="I1721" s="1">
        <v>0</v>
      </c>
      <c r="J1721" s="1" t="str">
        <v>Pune</v>
      </c>
      <c r="K1721" s="1">
        <v>0</v>
      </c>
      <c r="L1721" s="1">
        <f t="shared" si="78"/>
        <v>18876</v>
      </c>
      <c r="M1721" s="1">
        <f t="shared" si="79"/>
        <v>18876</v>
      </c>
      <c r="N1721" s="1">
        <f t="shared" si="80"/>
        <v>0</v>
      </c>
    </row>
    <row r="1722" spans="1:14" x14ac:dyDescent="0.25">
      <c r="A1722" s="1" t="str">
        <v>BioLegend</v>
      </c>
      <c r="B1722" s="1">
        <v>15584.8</v>
      </c>
      <c r="C1722" s="1" t="str">
        <v>EED117806</v>
      </c>
      <c r="D1722" s="2">
        <v>45870</v>
      </c>
      <c r="E1722" s="2">
        <v>45875</v>
      </c>
      <c r="F1722" s="1">
        <v>102006</v>
      </c>
      <c r="G1722" s="1">
        <v>1</v>
      </c>
      <c r="H1722" s="1">
        <v>1</v>
      </c>
      <c r="I1722" s="1">
        <v>0</v>
      </c>
      <c r="J1722" s="1" t="str">
        <v>Hyderabad</v>
      </c>
      <c r="K1722" s="1">
        <v>0</v>
      </c>
      <c r="L1722" s="1">
        <f t="shared" si="78"/>
        <v>15584.8</v>
      </c>
      <c r="M1722" s="1">
        <f t="shared" si="79"/>
        <v>15584.8</v>
      </c>
      <c r="N1722" s="1">
        <f t="shared" si="80"/>
        <v>0</v>
      </c>
    </row>
    <row r="1723" spans="1:14" x14ac:dyDescent="0.25">
      <c r="A1723" s="1" t="str">
        <v>BioLegend</v>
      </c>
      <c r="B1723" s="1">
        <v>14106.400000000001</v>
      </c>
      <c r="C1723" s="1" t="str">
        <v>EED117806</v>
      </c>
      <c r="D1723" s="2">
        <v>45870</v>
      </c>
      <c r="E1723" s="2">
        <v>45875</v>
      </c>
      <c r="F1723" s="1">
        <v>103018</v>
      </c>
      <c r="G1723" s="1">
        <v>2</v>
      </c>
      <c r="H1723" s="1">
        <v>2</v>
      </c>
      <c r="I1723" s="1">
        <v>0</v>
      </c>
      <c r="J1723" s="1" t="str">
        <v>Hyderabad</v>
      </c>
      <c r="K1723" s="1">
        <v>0</v>
      </c>
      <c r="L1723" s="1">
        <f t="shared" si="78"/>
        <v>28212.800000000003</v>
      </c>
      <c r="M1723" s="1">
        <f t="shared" si="79"/>
        <v>28212.800000000003</v>
      </c>
      <c r="N1723" s="1">
        <f t="shared" si="80"/>
        <v>0</v>
      </c>
    </row>
    <row r="1724" spans="1:14" x14ac:dyDescent="0.25">
      <c r="A1724" s="1" t="str">
        <v>BioLegend</v>
      </c>
      <c r="B1724" s="1">
        <v>15972</v>
      </c>
      <c r="C1724" s="1" t="str">
        <v>EED117806</v>
      </c>
      <c r="D1724" s="2">
        <v>45870</v>
      </c>
      <c r="E1724" s="2">
        <v>45875</v>
      </c>
      <c r="F1724" s="1">
        <v>103044</v>
      </c>
      <c r="G1724" s="1">
        <v>1</v>
      </c>
      <c r="H1724" s="1">
        <v>1</v>
      </c>
      <c r="I1724" s="1">
        <v>0</v>
      </c>
      <c r="J1724" s="1" t="str">
        <v>Kolkata</v>
      </c>
      <c r="K1724" s="1">
        <v>0</v>
      </c>
      <c r="L1724" s="1">
        <f t="shared" si="78"/>
        <v>15972</v>
      </c>
      <c r="M1724" s="1">
        <f t="shared" si="79"/>
        <v>15972</v>
      </c>
      <c r="N1724" s="1">
        <f t="shared" si="80"/>
        <v>0</v>
      </c>
    </row>
    <row r="1725" spans="1:14" x14ac:dyDescent="0.25">
      <c r="A1725" s="1" t="str">
        <v>BioLegend</v>
      </c>
      <c r="B1725" s="1">
        <v>10164</v>
      </c>
      <c r="C1725" s="1" t="str">
        <v>EED117806</v>
      </c>
      <c r="D1725" s="2">
        <v>45870</v>
      </c>
      <c r="E1725" s="2">
        <v>45875</v>
      </c>
      <c r="F1725" s="1">
        <v>777404</v>
      </c>
      <c r="G1725" s="1">
        <v>1</v>
      </c>
      <c r="H1725" s="1">
        <v>1</v>
      </c>
      <c r="I1725" s="1">
        <v>0</v>
      </c>
      <c r="J1725" s="1" t="str">
        <v>Pune</v>
      </c>
      <c r="K1725" s="1">
        <v>0</v>
      </c>
      <c r="L1725" s="1">
        <f t="shared" si="78"/>
        <v>10164</v>
      </c>
      <c r="M1725" s="1">
        <f t="shared" si="79"/>
        <v>10164</v>
      </c>
      <c r="N1725" s="1">
        <f t="shared" si="80"/>
        <v>0</v>
      </c>
    </row>
    <row r="1726" spans="1:14" x14ac:dyDescent="0.25">
      <c r="A1726" s="1" t="str">
        <v>BioLegend</v>
      </c>
      <c r="B1726" s="1">
        <v>14106.400000000001</v>
      </c>
      <c r="C1726" s="1" t="str">
        <v>EED117806</v>
      </c>
      <c r="D1726" s="2">
        <v>45870</v>
      </c>
      <c r="E1726" s="2">
        <v>45875</v>
      </c>
      <c r="F1726" s="1">
        <v>104420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28212.800000000003</v>
      </c>
      <c r="M1726" s="1">
        <f t="shared" si="79"/>
        <v>28212.800000000003</v>
      </c>
      <c r="N1726" s="1">
        <f t="shared" si="80"/>
        <v>0</v>
      </c>
    </row>
    <row r="1727" spans="1:14" x14ac:dyDescent="0.25">
      <c r="A1727" s="1" t="str">
        <v>BioLegend</v>
      </c>
      <c r="B1727" s="1">
        <v>15276.8</v>
      </c>
      <c r="C1727" s="1" t="str">
        <v>EED117806</v>
      </c>
      <c r="D1727" s="2">
        <v>45870</v>
      </c>
      <c r="E1727" s="2">
        <v>45875</v>
      </c>
      <c r="F1727" s="1">
        <v>104526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30553.599999999999</v>
      </c>
      <c r="M1727" s="1">
        <f t="shared" si="79"/>
        <v>30553.599999999999</v>
      </c>
      <c r="N1727" s="1">
        <f t="shared" si="80"/>
        <v>0</v>
      </c>
    </row>
    <row r="1728" spans="1:14" x14ac:dyDescent="0.25">
      <c r="A1728" s="1" t="str">
        <v>BioLegend</v>
      </c>
      <c r="B1728" s="1">
        <v>19527.2</v>
      </c>
      <c r="C1728" s="1" t="str">
        <v>EED117806</v>
      </c>
      <c r="D1728" s="2">
        <v>45870</v>
      </c>
      <c r="E1728" s="2">
        <v>45875</v>
      </c>
      <c r="F1728" s="1">
        <v>106106</v>
      </c>
      <c r="G1728" s="1">
        <v>1</v>
      </c>
      <c r="H1728" s="1">
        <v>1</v>
      </c>
      <c r="I1728" s="1">
        <v>0</v>
      </c>
      <c r="J1728" s="1" t="str">
        <v>Hyderabad</v>
      </c>
      <c r="K1728" s="1">
        <v>0</v>
      </c>
      <c r="L1728" s="1">
        <f t="shared" si="78"/>
        <v>19527.2</v>
      </c>
      <c r="M1728" s="1">
        <f t="shared" si="79"/>
        <v>19527.2</v>
      </c>
      <c r="N1728" s="1">
        <f t="shared" si="80"/>
        <v>0</v>
      </c>
    </row>
    <row r="1729" spans="1:14" x14ac:dyDescent="0.25">
      <c r="A1729" s="1" t="str">
        <v>BioLegend</v>
      </c>
      <c r="B1729" s="1">
        <v>13794</v>
      </c>
      <c r="C1729" s="1" t="str">
        <v>EED117806</v>
      </c>
      <c r="D1729" s="2">
        <v>45870</v>
      </c>
      <c r="E1729" s="2">
        <v>45875</v>
      </c>
      <c r="F1729" s="1">
        <v>101239</v>
      </c>
      <c r="G1729" s="1">
        <v>1</v>
      </c>
      <c r="H1729" s="1">
        <v>1</v>
      </c>
      <c r="I1729" s="1">
        <v>0</v>
      </c>
      <c r="J1729" s="1" t="str">
        <v>Pune</v>
      </c>
      <c r="K1729" s="1">
        <v>0</v>
      </c>
      <c r="L1729" s="1">
        <f t="shared" si="78"/>
        <v>13794</v>
      </c>
      <c r="M1729" s="1">
        <f t="shared" si="79"/>
        <v>13794</v>
      </c>
      <c r="N1729" s="1">
        <f t="shared" si="80"/>
        <v>0</v>
      </c>
    </row>
    <row r="1730" spans="1:14" x14ac:dyDescent="0.25">
      <c r="A1730" s="1" t="str">
        <v>BioLegend</v>
      </c>
      <c r="B1730" s="1">
        <v>14106.400000000001</v>
      </c>
      <c r="C1730" s="1" t="str">
        <v>EED117806</v>
      </c>
      <c r="D1730" s="2">
        <v>45870</v>
      </c>
      <c r="E1730" s="2">
        <v>45875</v>
      </c>
      <c r="F1730" s="1">
        <v>117312</v>
      </c>
      <c r="G1730" s="1">
        <v>1</v>
      </c>
      <c r="H1730" s="1">
        <v>1</v>
      </c>
      <c r="I1730" s="1">
        <v>0</v>
      </c>
      <c r="J1730" s="1" t="str">
        <v>Delhi</v>
      </c>
      <c r="K1730" s="1">
        <v>0</v>
      </c>
      <c r="L1730" s="1">
        <f t="shared" si="78"/>
        <v>14106.400000000001</v>
      </c>
      <c r="M1730" s="1">
        <f t="shared" si="79"/>
        <v>14106.400000000001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17987.2</v>
      </c>
      <c r="C1731" s="1" t="str">
        <v>EED117806</v>
      </c>
      <c r="D1731" s="2">
        <v>45870</v>
      </c>
      <c r="E1731" s="2">
        <v>45875</v>
      </c>
      <c r="F1731" s="1">
        <v>119414</v>
      </c>
      <c r="G1731" s="1">
        <v>2</v>
      </c>
      <c r="H1731" s="1">
        <v>2</v>
      </c>
      <c r="I1731" s="1">
        <v>0</v>
      </c>
      <c r="J1731" s="1" t="str">
        <v>Hyderabad</v>
      </c>
      <c r="K1731" s="1">
        <v>0</v>
      </c>
      <c r="L1731" s="1">
        <f t="shared" ref="L1731:L1794" si="81">G1731*B1731</f>
        <v>35974.400000000001</v>
      </c>
      <c r="M1731" s="1">
        <f t="shared" ref="M1731:M1794" si="82">H1731*B1731</f>
        <v>35974.400000000001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5544</v>
      </c>
      <c r="C1732" s="1" t="str">
        <v>EED117806</v>
      </c>
      <c r="D1732" s="2">
        <v>45870</v>
      </c>
      <c r="E1732" s="2">
        <v>45875</v>
      </c>
      <c r="F1732" s="1">
        <v>120413</v>
      </c>
      <c r="G1732" s="1">
        <v>2</v>
      </c>
      <c r="H1732" s="1">
        <v>2</v>
      </c>
      <c r="I1732" s="1">
        <v>0</v>
      </c>
      <c r="J1732" s="1" t="str">
        <v>Delhi</v>
      </c>
      <c r="K1732" s="1">
        <v>0</v>
      </c>
      <c r="L1732" s="1">
        <f t="shared" si="81"/>
        <v>11088</v>
      </c>
      <c r="M1732" s="1">
        <f t="shared" si="82"/>
        <v>11088</v>
      </c>
      <c r="N1732" s="1">
        <f t="shared" si="83"/>
        <v>0</v>
      </c>
    </row>
    <row r="1733" spans="1:14" x14ac:dyDescent="0.25">
      <c r="A1733" s="1" t="str">
        <v>BioLegend</v>
      </c>
      <c r="B1733" s="1">
        <v>6776</v>
      </c>
      <c r="C1733" s="1" t="str">
        <v>EED117806</v>
      </c>
      <c r="D1733" s="2">
        <v>45870</v>
      </c>
      <c r="E1733" s="2">
        <v>45875</v>
      </c>
      <c r="F1733" s="1">
        <v>120605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6776</v>
      </c>
      <c r="M1733" s="1">
        <f t="shared" si="82"/>
        <v>6776</v>
      </c>
      <c r="N1733" s="1">
        <f t="shared" si="83"/>
        <v>0</v>
      </c>
    </row>
    <row r="1734" spans="1:14" x14ac:dyDescent="0.25">
      <c r="A1734" s="1" t="str">
        <v>BioLegend</v>
      </c>
      <c r="B1734" s="1">
        <v>6221.6</v>
      </c>
      <c r="C1734" s="1" t="str">
        <v>EED117806</v>
      </c>
      <c r="D1734" s="2">
        <v>45870</v>
      </c>
      <c r="E1734" s="2">
        <v>45875</v>
      </c>
      <c r="F1734" s="1">
        <v>121419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6221.6</v>
      </c>
      <c r="M1734" s="1">
        <f t="shared" si="82"/>
        <v>6221.6</v>
      </c>
      <c r="N1734" s="1">
        <f t="shared" si="83"/>
        <v>0</v>
      </c>
    </row>
    <row r="1735" spans="1:14" x14ac:dyDescent="0.25">
      <c r="A1735" s="1" t="str">
        <v>BioLegend</v>
      </c>
      <c r="B1735" s="1">
        <v>18233.599999999999</v>
      </c>
      <c r="C1735" s="1" t="str">
        <v>EED117806</v>
      </c>
      <c r="D1735" s="2">
        <v>45870</v>
      </c>
      <c r="E1735" s="2">
        <v>45875</v>
      </c>
      <c r="F1735" s="1">
        <v>127514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18233.599999999999</v>
      </c>
      <c r="M1735" s="1">
        <f t="shared" si="82"/>
        <v>18233.599999999999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12073.599999999999</v>
      </c>
      <c r="C1736" s="1" t="str">
        <v>EED117806</v>
      </c>
      <c r="D1736" s="2">
        <v>45870</v>
      </c>
      <c r="E1736" s="2">
        <v>45875</v>
      </c>
      <c r="F1736" s="1">
        <v>103116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12073.599999999999</v>
      </c>
      <c r="M1736" s="1">
        <f t="shared" si="82"/>
        <v>12073.599999999999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21375.200000000001</v>
      </c>
      <c r="C1737" s="1" t="str">
        <v>EED117806</v>
      </c>
      <c r="D1737" s="2">
        <v>45870</v>
      </c>
      <c r="E1737" s="2">
        <v>45875</v>
      </c>
      <c r="F1737" s="1">
        <v>108916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21375.200000000001</v>
      </c>
      <c r="M1737" s="1">
        <f t="shared" si="82"/>
        <v>21375.200000000001</v>
      </c>
      <c r="N1737" s="1">
        <f t="shared" si="83"/>
        <v>0</v>
      </c>
    </row>
    <row r="1738" spans="1:14" x14ac:dyDescent="0.25">
      <c r="A1738" s="1" t="str">
        <v>BioLegend</v>
      </c>
      <c r="B1738" s="1">
        <v>20064</v>
      </c>
      <c r="C1738" s="1" t="str">
        <v>EED117806</v>
      </c>
      <c r="D1738" s="2">
        <v>45870</v>
      </c>
      <c r="E1738" s="2">
        <v>45875</v>
      </c>
      <c r="F1738" s="1">
        <v>133923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20064</v>
      </c>
      <c r="M1738" s="1">
        <f t="shared" si="82"/>
        <v>20064</v>
      </c>
      <c r="N1738" s="1">
        <f t="shared" si="83"/>
        <v>0</v>
      </c>
    </row>
    <row r="1739" spans="1:14" x14ac:dyDescent="0.25">
      <c r="A1739" s="1" t="str">
        <v>BioLegend</v>
      </c>
      <c r="B1739" s="1">
        <v>15972</v>
      </c>
      <c r="C1739" s="1" t="str">
        <v>EED117806</v>
      </c>
      <c r="D1739" s="2">
        <v>45870</v>
      </c>
      <c r="E1739" s="2">
        <v>45875</v>
      </c>
      <c r="F1739" s="1">
        <v>135027</v>
      </c>
      <c r="G1739" s="1">
        <v>1</v>
      </c>
      <c r="H1739" s="1">
        <v>1</v>
      </c>
      <c r="I1739" s="1">
        <v>0</v>
      </c>
      <c r="J1739" s="1" t="str">
        <v>Delhi</v>
      </c>
      <c r="K1739" s="1">
        <v>0</v>
      </c>
      <c r="L1739" s="1">
        <f t="shared" si="81"/>
        <v>15972</v>
      </c>
      <c r="M1739" s="1">
        <f t="shared" si="82"/>
        <v>15972</v>
      </c>
      <c r="N1739" s="1">
        <f t="shared" si="83"/>
        <v>0</v>
      </c>
    </row>
    <row r="1740" spans="1:14" x14ac:dyDescent="0.25">
      <c r="A1740" s="1" t="str">
        <v>BioLegend</v>
      </c>
      <c r="B1740" s="1">
        <v>19342.400000000001</v>
      </c>
      <c r="C1740" s="1" t="str">
        <v>EED117806</v>
      </c>
      <c r="D1740" s="2">
        <v>45870</v>
      </c>
      <c r="E1740" s="2">
        <v>45875</v>
      </c>
      <c r="F1740" s="1">
        <v>127614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19342.400000000001</v>
      </c>
      <c r="M1740" s="1">
        <f t="shared" si="82"/>
        <v>19342.400000000001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17186.400000000001</v>
      </c>
      <c r="C1741" s="1" t="str">
        <v>EED117806</v>
      </c>
      <c r="D1741" s="2">
        <v>45870</v>
      </c>
      <c r="E1741" s="2">
        <v>45875</v>
      </c>
      <c r="F1741" s="1">
        <v>152410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17186.400000000001</v>
      </c>
      <c r="M1741" s="1">
        <f t="shared" si="82"/>
        <v>17186.400000000001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23531.199999999997</v>
      </c>
      <c r="C1742" s="1" t="str">
        <v>EED117806</v>
      </c>
      <c r="D1742" s="2">
        <v>45870</v>
      </c>
      <c r="E1742" s="2">
        <v>45875</v>
      </c>
      <c r="F1742" s="1">
        <v>153512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23531.199999999997</v>
      </c>
      <c r="M1742" s="1">
        <f t="shared" si="82"/>
        <v>23531.199999999997</v>
      </c>
      <c r="N1742" s="1">
        <f t="shared" si="83"/>
        <v>0</v>
      </c>
    </row>
    <row r="1743" spans="1:14" x14ac:dyDescent="0.25">
      <c r="A1743" s="1" t="str">
        <v>BioLegend</v>
      </c>
      <c r="B1743" s="1">
        <v>13244</v>
      </c>
      <c r="C1743" s="1" t="str">
        <v>EED117806</v>
      </c>
      <c r="D1743" s="2">
        <v>45870</v>
      </c>
      <c r="E1743" s="2">
        <v>45875</v>
      </c>
      <c r="F1743" s="1">
        <v>156010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13244</v>
      </c>
      <c r="M1743" s="1">
        <f t="shared" si="82"/>
        <v>13244</v>
      </c>
      <c r="N1743" s="1">
        <f t="shared" si="83"/>
        <v>0</v>
      </c>
    </row>
    <row r="1744" spans="1:14" x14ac:dyDescent="0.25">
      <c r="A1744" s="1" t="str">
        <v>BioLegend</v>
      </c>
      <c r="B1744" s="1">
        <v>4435.2</v>
      </c>
      <c r="C1744" s="1" t="str">
        <v>EED117806</v>
      </c>
      <c r="D1744" s="2">
        <v>45870</v>
      </c>
      <c r="E1744" s="2">
        <v>45875</v>
      </c>
      <c r="F1744" s="1">
        <v>301014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4435.2</v>
      </c>
      <c r="M1744" s="1">
        <f t="shared" si="82"/>
        <v>4435.2</v>
      </c>
      <c r="N1744" s="1">
        <f t="shared" si="83"/>
        <v>0</v>
      </c>
    </row>
    <row r="1745" spans="1:14" x14ac:dyDescent="0.25">
      <c r="A1745" s="1" t="str">
        <v>BioLegend</v>
      </c>
      <c r="B1745" s="1">
        <v>8316</v>
      </c>
      <c r="C1745" s="1" t="str">
        <v>EED117806</v>
      </c>
      <c r="D1745" s="2">
        <v>45870</v>
      </c>
      <c r="E1745" s="2">
        <v>45875</v>
      </c>
      <c r="F1745" s="1">
        <v>301808</v>
      </c>
      <c r="G1745" s="1">
        <v>1</v>
      </c>
      <c r="H1745" s="1">
        <v>1</v>
      </c>
      <c r="I1745" s="1">
        <v>0</v>
      </c>
      <c r="J1745" s="1" t="str">
        <v>Banglore</v>
      </c>
      <c r="K1745" s="1">
        <v>0</v>
      </c>
      <c r="L1745" s="1">
        <f t="shared" si="81"/>
        <v>8316</v>
      </c>
      <c r="M1745" s="1">
        <f t="shared" si="82"/>
        <v>8316</v>
      </c>
      <c r="N1745" s="1">
        <f t="shared" si="83"/>
        <v>0</v>
      </c>
    </row>
    <row r="1746" spans="1:14" x14ac:dyDescent="0.25">
      <c r="A1746" s="1" t="str">
        <v>BioLegend</v>
      </c>
      <c r="B1746" s="1">
        <v>11950.400000000001</v>
      </c>
      <c r="C1746" s="1" t="str">
        <v>EED117806</v>
      </c>
      <c r="D1746" s="2">
        <v>45870</v>
      </c>
      <c r="E1746" s="2">
        <v>45875</v>
      </c>
      <c r="F1746" s="1">
        <v>640906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11950.400000000001</v>
      </c>
      <c r="M1746" s="1">
        <f t="shared" si="82"/>
        <v>11950.400000000001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Chandigarh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Delhi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6468</v>
      </c>
      <c r="C1749" s="1" t="str">
        <v>EED117806</v>
      </c>
      <c r="D1749" s="2">
        <v>45870</v>
      </c>
      <c r="E1749" s="2">
        <v>45875</v>
      </c>
      <c r="F1749" s="1">
        <v>302212</v>
      </c>
      <c r="G1749" s="1">
        <v>5</v>
      </c>
      <c r="H1749" s="1">
        <v>5</v>
      </c>
      <c r="I1749" s="1">
        <v>0</v>
      </c>
      <c r="J1749" s="1" t="str">
        <v>Hyderabad</v>
      </c>
      <c r="K1749" s="1">
        <v>0</v>
      </c>
      <c r="L1749" s="1">
        <f t="shared" si="81"/>
        <v>32340</v>
      </c>
      <c r="M1749" s="1">
        <f t="shared" si="82"/>
        <v>32340</v>
      </c>
      <c r="N1749" s="1">
        <f t="shared" si="83"/>
        <v>0</v>
      </c>
    </row>
    <row r="1750" spans="1:14" x14ac:dyDescent="0.25">
      <c r="A1750" s="1" t="str">
        <v>BioLegend</v>
      </c>
      <c r="B1750" s="1">
        <v>15642</v>
      </c>
      <c r="C1750" s="1" t="str">
        <v>EED117806</v>
      </c>
      <c r="D1750" s="2">
        <v>45870</v>
      </c>
      <c r="E1750" s="2">
        <v>45875</v>
      </c>
      <c r="F1750" s="1">
        <v>301833</v>
      </c>
      <c r="G1750" s="1">
        <v>2</v>
      </c>
      <c r="H1750" s="1">
        <v>2</v>
      </c>
      <c r="I1750" s="1">
        <v>0</v>
      </c>
      <c r="J1750" s="1" t="str">
        <v>Delhi</v>
      </c>
      <c r="K1750" s="1">
        <v>0</v>
      </c>
      <c r="L1750" s="1">
        <f t="shared" si="81"/>
        <v>31284</v>
      </c>
      <c r="M1750" s="1">
        <f t="shared" si="82"/>
        <v>31284</v>
      </c>
      <c r="N1750" s="1">
        <f t="shared" si="83"/>
        <v>0</v>
      </c>
    </row>
    <row r="1751" spans="1:14" x14ac:dyDescent="0.25">
      <c r="A1751" s="1" t="str">
        <v>BioLegend</v>
      </c>
      <c r="B1751" s="1">
        <v>6776</v>
      </c>
      <c r="C1751" s="1" t="str">
        <v>EED117806</v>
      </c>
      <c r="D1751" s="2">
        <v>45870</v>
      </c>
      <c r="E1751" s="2">
        <v>45875</v>
      </c>
      <c r="F1751" s="1">
        <v>302610</v>
      </c>
      <c r="G1751" s="1">
        <v>1</v>
      </c>
      <c r="H1751" s="1">
        <v>1</v>
      </c>
      <c r="I1751" s="1">
        <v>0</v>
      </c>
      <c r="J1751" s="1" t="str">
        <v>Chandigarh</v>
      </c>
      <c r="K1751" s="1">
        <v>0</v>
      </c>
      <c r="L1751" s="1">
        <f t="shared" si="81"/>
        <v>6776</v>
      </c>
      <c r="M1751" s="1">
        <f t="shared" si="82"/>
        <v>6776</v>
      </c>
      <c r="N1751" s="1">
        <f t="shared" si="83"/>
        <v>0</v>
      </c>
    </row>
    <row r="1752" spans="1:14" x14ac:dyDescent="0.25">
      <c r="A1752" s="1" t="str">
        <v>BioLegend</v>
      </c>
      <c r="B1752" s="1">
        <v>9178.4</v>
      </c>
      <c r="C1752" s="1" t="str">
        <v>EED117806</v>
      </c>
      <c r="D1752" s="2">
        <v>45870</v>
      </c>
      <c r="E1752" s="2">
        <v>45875</v>
      </c>
      <c r="F1752" s="1">
        <v>302934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9178.4</v>
      </c>
      <c r="M1752" s="1">
        <f t="shared" si="82"/>
        <v>9178.4</v>
      </c>
      <c r="N1752" s="1">
        <f t="shared" si="83"/>
        <v>0</v>
      </c>
    </row>
    <row r="1753" spans="1:14" x14ac:dyDescent="0.25">
      <c r="A1753" s="1" t="str">
        <v>BioLegend</v>
      </c>
      <c r="B1753" s="1">
        <v>5420.8</v>
      </c>
      <c r="C1753" s="1" t="str">
        <v>EED117806</v>
      </c>
      <c r="D1753" s="2">
        <v>45870</v>
      </c>
      <c r="E1753" s="2">
        <v>45875</v>
      </c>
      <c r="F1753" s="1">
        <v>303504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5420.8</v>
      </c>
      <c r="M1753" s="1">
        <f t="shared" si="82"/>
        <v>5420.8</v>
      </c>
      <c r="N1753" s="1">
        <f t="shared" si="83"/>
        <v>0</v>
      </c>
    </row>
    <row r="1754" spans="1:14" x14ac:dyDescent="0.25">
      <c r="A1754" s="1" t="str">
        <v>BioLegend</v>
      </c>
      <c r="B1754" s="1">
        <v>12012</v>
      </c>
      <c r="C1754" s="1" t="str">
        <v>EED117806</v>
      </c>
      <c r="D1754" s="2">
        <v>45870</v>
      </c>
      <c r="E1754" s="2">
        <v>45875</v>
      </c>
      <c r="F1754" s="1">
        <v>302339</v>
      </c>
      <c r="G1754" s="1">
        <v>1</v>
      </c>
      <c r="H1754" s="1">
        <v>1</v>
      </c>
      <c r="I1754" s="1">
        <v>0</v>
      </c>
      <c r="J1754" s="1" t="str">
        <v>Delhi</v>
      </c>
      <c r="K1754" s="1">
        <v>0</v>
      </c>
      <c r="L1754" s="1">
        <f t="shared" si="81"/>
        <v>12012</v>
      </c>
      <c r="M1754" s="1">
        <f t="shared" si="82"/>
        <v>12012</v>
      </c>
      <c r="N1754" s="1">
        <f t="shared" si="83"/>
        <v>0</v>
      </c>
    </row>
    <row r="1755" spans="1:14" x14ac:dyDescent="0.25">
      <c r="A1755" s="1" t="str">
        <v>BioLegend</v>
      </c>
      <c r="B1755" s="1">
        <v>16324</v>
      </c>
      <c r="C1755" s="1" t="str">
        <v>EED117806</v>
      </c>
      <c r="D1755" s="2">
        <v>45870</v>
      </c>
      <c r="E1755" s="2">
        <v>45875</v>
      </c>
      <c r="F1755" s="1">
        <v>304118</v>
      </c>
      <c r="G1755" s="1">
        <v>1</v>
      </c>
      <c r="H1755" s="1">
        <v>1</v>
      </c>
      <c r="I1755" s="1">
        <v>0</v>
      </c>
      <c r="J1755" s="1" t="str">
        <v>Pune</v>
      </c>
      <c r="K1755" s="1">
        <v>0</v>
      </c>
      <c r="L1755" s="1">
        <f t="shared" si="81"/>
        <v>16324</v>
      </c>
      <c r="M1755" s="1">
        <f t="shared" si="82"/>
        <v>16324</v>
      </c>
      <c r="N1755" s="1">
        <f t="shared" si="83"/>
        <v>0</v>
      </c>
    </row>
    <row r="1756" spans="1:14" x14ac:dyDescent="0.25">
      <c r="A1756" s="1" t="str">
        <v>BioLegend</v>
      </c>
      <c r="B1756" s="1">
        <v>7638.4</v>
      </c>
      <c r="C1756" s="1" t="str">
        <v>EED117806</v>
      </c>
      <c r="D1756" s="2">
        <v>45870</v>
      </c>
      <c r="E1756" s="2">
        <v>45875</v>
      </c>
      <c r="F1756" s="1">
        <v>304825</v>
      </c>
      <c r="G1756" s="1">
        <v>1</v>
      </c>
      <c r="H1756" s="1">
        <v>1</v>
      </c>
      <c r="I1756" s="1">
        <v>0</v>
      </c>
      <c r="J1756" s="1" t="str">
        <v>Kolkata</v>
      </c>
      <c r="K1756" s="1">
        <v>0</v>
      </c>
      <c r="L1756" s="1">
        <f t="shared" si="81"/>
        <v>7638.4</v>
      </c>
      <c r="M1756" s="1">
        <f t="shared" si="82"/>
        <v>7638.4</v>
      </c>
      <c r="N1756" s="1">
        <f t="shared" si="83"/>
        <v>0</v>
      </c>
    </row>
    <row r="1757" spans="1:14" x14ac:dyDescent="0.25">
      <c r="A1757" s="1" t="str">
        <v>BioLegend</v>
      </c>
      <c r="B1757" s="1">
        <v>26796</v>
      </c>
      <c r="C1757" s="1" t="str">
        <v>EED117806</v>
      </c>
      <c r="D1757" s="2">
        <v>45870</v>
      </c>
      <c r="E1757" s="2">
        <v>45875</v>
      </c>
      <c r="F1757" s="1">
        <v>304834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26796</v>
      </c>
      <c r="M1757" s="1">
        <f t="shared" si="82"/>
        <v>26796</v>
      </c>
      <c r="N1757" s="1">
        <f t="shared" si="83"/>
        <v>0</v>
      </c>
    </row>
    <row r="1758" spans="1:14" x14ac:dyDescent="0.25">
      <c r="A1758" s="1" t="str">
        <v>BioLegend</v>
      </c>
      <c r="B1758" s="1">
        <v>20636</v>
      </c>
      <c r="C1758" s="1" t="str">
        <v>EED117806</v>
      </c>
      <c r="D1758" s="2">
        <v>45870</v>
      </c>
      <c r="E1758" s="2">
        <v>45875</v>
      </c>
      <c r="F1758" s="1">
        <v>305112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20636</v>
      </c>
      <c r="M1758" s="1">
        <f t="shared" si="82"/>
        <v>20636</v>
      </c>
      <c r="N1758" s="1">
        <f t="shared" si="83"/>
        <v>0</v>
      </c>
    </row>
    <row r="1759" spans="1:14" x14ac:dyDescent="0.25">
      <c r="A1759" s="1" t="str">
        <v>BioLegend</v>
      </c>
      <c r="B1759" s="1">
        <v>14190</v>
      </c>
      <c r="C1759" s="1" t="str">
        <v>EED117806</v>
      </c>
      <c r="D1759" s="2">
        <v>45870</v>
      </c>
      <c r="E1759" s="2">
        <v>45875</v>
      </c>
      <c r="F1759" s="1">
        <v>305627</v>
      </c>
      <c r="G1759" s="1">
        <v>1</v>
      </c>
      <c r="H1759" s="1">
        <v>1</v>
      </c>
      <c r="I1759" s="1">
        <v>0</v>
      </c>
      <c r="J1759" s="1" t="str">
        <v>Chandigarh</v>
      </c>
      <c r="K1759" s="1">
        <v>0</v>
      </c>
      <c r="L1759" s="1">
        <f t="shared" si="81"/>
        <v>14190</v>
      </c>
      <c r="M1759" s="1">
        <f t="shared" si="82"/>
        <v>14190</v>
      </c>
      <c r="N1759" s="1">
        <f t="shared" si="83"/>
        <v>0</v>
      </c>
    </row>
    <row r="1760" spans="1:14" x14ac:dyDescent="0.25">
      <c r="A1760" s="1" t="str">
        <v>BioLegend</v>
      </c>
      <c r="B1760" s="1">
        <v>29436</v>
      </c>
      <c r="C1760" s="1" t="str">
        <v>EED117806</v>
      </c>
      <c r="D1760" s="2">
        <v>45870</v>
      </c>
      <c r="E1760" s="2">
        <v>45875</v>
      </c>
      <c r="F1760" s="1">
        <v>306026</v>
      </c>
      <c r="G1760" s="1">
        <v>5</v>
      </c>
      <c r="H1760" s="1">
        <v>5</v>
      </c>
      <c r="I1760" s="1">
        <v>0</v>
      </c>
      <c r="J1760" s="1" t="str">
        <v>Hyderabad</v>
      </c>
      <c r="K1760" s="1">
        <v>0</v>
      </c>
      <c r="L1760" s="1">
        <f t="shared" si="81"/>
        <v>147180</v>
      </c>
      <c r="M1760" s="1">
        <f t="shared" si="82"/>
        <v>147180</v>
      </c>
      <c r="N1760" s="1">
        <f t="shared" si="83"/>
        <v>0</v>
      </c>
    </row>
    <row r="1761" spans="1:14" x14ac:dyDescent="0.25">
      <c r="A1761" s="1" t="str">
        <v>BioLegend</v>
      </c>
      <c r="B1761" s="1">
        <v>15769.599999999999</v>
      </c>
      <c r="C1761" s="1" t="str">
        <v>EED117806</v>
      </c>
      <c r="D1761" s="2">
        <v>45870</v>
      </c>
      <c r="E1761" s="2">
        <v>45875</v>
      </c>
      <c r="F1761" s="1">
        <v>313404</v>
      </c>
      <c r="G1761" s="1">
        <v>1</v>
      </c>
      <c r="H1761" s="1">
        <v>1</v>
      </c>
      <c r="I1761" s="1">
        <v>0</v>
      </c>
      <c r="J1761" s="1" t="str">
        <v>GURUGRAM</v>
      </c>
      <c r="K1761" s="1">
        <v>0</v>
      </c>
      <c r="L1761" s="1">
        <f t="shared" si="81"/>
        <v>15769.599999999999</v>
      </c>
      <c r="M1761" s="1">
        <f t="shared" si="82"/>
        <v>15769.599999999999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6529.6</v>
      </c>
      <c r="C1762" s="1" t="str">
        <v>EED117806</v>
      </c>
      <c r="D1762" s="2">
        <v>45870</v>
      </c>
      <c r="E1762" s="2">
        <v>45875</v>
      </c>
      <c r="F1762" s="1">
        <v>313519</v>
      </c>
      <c r="G1762" s="1">
        <v>2</v>
      </c>
      <c r="H1762" s="1">
        <v>2</v>
      </c>
      <c r="I1762" s="1">
        <v>0</v>
      </c>
      <c r="J1762" s="1" t="str">
        <v>Delhi</v>
      </c>
      <c r="K1762" s="1">
        <v>0</v>
      </c>
      <c r="L1762" s="1">
        <f t="shared" si="81"/>
        <v>13059.2</v>
      </c>
      <c r="M1762" s="1">
        <f t="shared" si="82"/>
        <v>13059.2</v>
      </c>
      <c r="N1762" s="1">
        <f t="shared" si="83"/>
        <v>0</v>
      </c>
    </row>
    <row r="1763" spans="1:14" x14ac:dyDescent="0.25">
      <c r="A1763" s="1" t="str">
        <v>BioLegend</v>
      </c>
      <c r="B1763" s="1">
        <v>13305.599999999999</v>
      </c>
      <c r="C1763" s="1" t="str">
        <v>EED117806</v>
      </c>
      <c r="D1763" s="2">
        <v>45870</v>
      </c>
      <c r="E1763" s="2">
        <v>45875</v>
      </c>
      <c r="F1763" s="1">
        <v>313612</v>
      </c>
      <c r="G1763" s="1">
        <v>1</v>
      </c>
      <c r="H1763" s="1">
        <v>1</v>
      </c>
      <c r="I1763" s="1">
        <v>0</v>
      </c>
      <c r="J1763" s="1" t="str">
        <v>Pune</v>
      </c>
      <c r="K1763" s="1">
        <v>0</v>
      </c>
      <c r="L1763" s="1">
        <f t="shared" si="81"/>
        <v>13305.599999999999</v>
      </c>
      <c r="M1763" s="1">
        <f t="shared" si="82"/>
        <v>13305.599999999999</v>
      </c>
      <c r="N1763" s="1">
        <f t="shared" si="83"/>
        <v>0</v>
      </c>
    </row>
    <row r="1764" spans="1:14" x14ac:dyDescent="0.25">
      <c r="A1764" s="1" t="str">
        <v>BioLegend</v>
      </c>
      <c r="B1764" s="1">
        <v>23531.199999999997</v>
      </c>
      <c r="C1764" s="1" t="str">
        <v>EED117806</v>
      </c>
      <c r="D1764" s="2">
        <v>45870</v>
      </c>
      <c r="E1764" s="2">
        <v>45875</v>
      </c>
      <c r="F1764" s="1">
        <v>314512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23531.199999999997</v>
      </c>
      <c r="M1764" s="1">
        <f t="shared" si="82"/>
        <v>23531.199999999997</v>
      </c>
      <c r="N1764" s="1">
        <f t="shared" si="83"/>
        <v>0</v>
      </c>
    </row>
    <row r="1765" spans="1:14" x14ac:dyDescent="0.25">
      <c r="A1765" s="1" t="str">
        <v>BioLegend</v>
      </c>
      <c r="B1765" s="1">
        <v>21375.200000000001</v>
      </c>
      <c r="C1765" s="1" t="str">
        <v>EED117806</v>
      </c>
      <c r="D1765" s="2">
        <v>45870</v>
      </c>
      <c r="E1765" s="2">
        <v>45875</v>
      </c>
      <c r="F1765" s="1">
        <v>314520</v>
      </c>
      <c r="G1765" s="1">
        <v>1</v>
      </c>
      <c r="H1765" s="1">
        <v>1</v>
      </c>
      <c r="I1765" s="1">
        <v>0</v>
      </c>
      <c r="J1765" s="1" t="str">
        <v>Hyderabad</v>
      </c>
      <c r="K1765" s="1">
        <v>0</v>
      </c>
      <c r="L1765" s="1">
        <f t="shared" si="81"/>
        <v>21375.200000000001</v>
      </c>
      <c r="M1765" s="1">
        <f t="shared" si="82"/>
        <v>21375.200000000001</v>
      </c>
      <c r="N1765" s="1">
        <f t="shared" si="83"/>
        <v>0</v>
      </c>
    </row>
    <row r="1766" spans="1:14" x14ac:dyDescent="0.25">
      <c r="A1766" s="1" t="str">
        <v>BioLegend</v>
      </c>
      <c r="B1766" s="1">
        <v>22792</v>
      </c>
      <c r="C1766" s="1" t="str">
        <v>EED117806</v>
      </c>
      <c r="D1766" s="2">
        <v>45870</v>
      </c>
      <c r="E1766" s="2">
        <v>45875</v>
      </c>
      <c r="F1766" s="1">
        <v>315810</v>
      </c>
      <c r="G1766" s="1">
        <v>1</v>
      </c>
      <c r="H1766" s="1">
        <v>1</v>
      </c>
      <c r="I1766" s="1">
        <v>0</v>
      </c>
      <c r="J1766" s="1" t="str">
        <v>Delhi</v>
      </c>
      <c r="K1766" s="1">
        <v>0</v>
      </c>
      <c r="L1766" s="1">
        <f t="shared" si="81"/>
        <v>22792</v>
      </c>
      <c r="M1766" s="1">
        <f t="shared" si="82"/>
        <v>22792</v>
      </c>
      <c r="N1766" s="1">
        <f t="shared" si="83"/>
        <v>0</v>
      </c>
    </row>
    <row r="1767" spans="1:14" x14ac:dyDescent="0.25">
      <c r="A1767" s="1" t="str">
        <v>BioLegend</v>
      </c>
      <c r="B1767" s="1">
        <v>11272.8</v>
      </c>
      <c r="C1767" s="1" t="str">
        <v>EED117806</v>
      </c>
      <c r="D1767" s="2">
        <v>45870</v>
      </c>
      <c r="E1767" s="2">
        <v>45875</v>
      </c>
      <c r="F1767" s="1">
        <v>320207</v>
      </c>
      <c r="G1767" s="1">
        <v>1</v>
      </c>
      <c r="H1767" s="1">
        <v>1</v>
      </c>
      <c r="I1767" s="1">
        <v>0</v>
      </c>
      <c r="J1767" s="1" t="str">
        <v>Kolkata</v>
      </c>
      <c r="K1767" s="1">
        <v>0</v>
      </c>
      <c r="L1767" s="1">
        <f t="shared" si="81"/>
        <v>11272.8</v>
      </c>
      <c r="M1767" s="1">
        <f t="shared" si="82"/>
        <v>11272.8</v>
      </c>
      <c r="N1767" s="1">
        <f t="shared" si="83"/>
        <v>0</v>
      </c>
    </row>
    <row r="1768" spans="1:14" x14ac:dyDescent="0.25">
      <c r="A1768" s="1" t="str">
        <v>BioLegend</v>
      </c>
      <c r="B1768" s="1">
        <v>23223.199999999997</v>
      </c>
      <c r="C1768" s="1" t="str">
        <v>EED117806</v>
      </c>
      <c r="D1768" s="2">
        <v>45870</v>
      </c>
      <c r="E1768" s="2">
        <v>45875</v>
      </c>
      <c r="F1768" s="1">
        <v>320208</v>
      </c>
      <c r="G1768" s="1">
        <v>1</v>
      </c>
      <c r="H1768" s="1">
        <v>1</v>
      </c>
      <c r="I1768" s="1">
        <v>0</v>
      </c>
      <c r="J1768" s="1" t="str">
        <v>Chandigarh</v>
      </c>
      <c r="K1768" s="1">
        <v>0</v>
      </c>
      <c r="L1768" s="1">
        <f t="shared" si="81"/>
        <v>23223.199999999997</v>
      </c>
      <c r="M1768" s="1">
        <f t="shared" si="82"/>
        <v>23223.199999999997</v>
      </c>
      <c r="N1768" s="1">
        <f t="shared" si="83"/>
        <v>0</v>
      </c>
    </row>
    <row r="1769" spans="1:14" x14ac:dyDescent="0.25">
      <c r="A1769" s="1" t="str">
        <v>BioLegend</v>
      </c>
      <c r="B1769" s="1">
        <v>19342.400000000001</v>
      </c>
      <c r="C1769" s="1" t="str">
        <v>EED117806</v>
      </c>
      <c r="D1769" s="2">
        <v>45870</v>
      </c>
      <c r="E1769" s="2">
        <v>45875</v>
      </c>
      <c r="F1769" s="1">
        <v>328114</v>
      </c>
      <c r="G1769" s="1">
        <v>1</v>
      </c>
      <c r="H1769" s="1">
        <v>1</v>
      </c>
      <c r="I1769" s="1">
        <v>0</v>
      </c>
      <c r="J1769" s="1" t="str">
        <v>Pune</v>
      </c>
      <c r="K1769" s="1">
        <v>0</v>
      </c>
      <c r="L1769" s="1">
        <f t="shared" si="81"/>
        <v>19342.400000000001</v>
      </c>
      <c r="M1769" s="1">
        <f t="shared" si="82"/>
        <v>19342.400000000001</v>
      </c>
      <c r="N1769" s="1">
        <f t="shared" si="83"/>
        <v>0</v>
      </c>
    </row>
    <row r="1770" spans="1:14" x14ac:dyDescent="0.25">
      <c r="A1770" s="1" t="str">
        <v>BioLegend</v>
      </c>
      <c r="B1770" s="1">
        <v>9424.7999999999993</v>
      </c>
      <c r="C1770" s="1" t="str">
        <v>EED117806</v>
      </c>
      <c r="D1770" s="2">
        <v>45870</v>
      </c>
      <c r="E1770" s="2">
        <v>45875</v>
      </c>
      <c r="F1770" s="1">
        <v>329915</v>
      </c>
      <c r="G1770" s="1">
        <v>1</v>
      </c>
      <c r="H1770" s="1">
        <v>1</v>
      </c>
      <c r="I1770" s="1">
        <v>0</v>
      </c>
      <c r="J1770" s="1" t="str">
        <v>Delhi</v>
      </c>
      <c r="K1770" s="1">
        <v>0</v>
      </c>
      <c r="L1770" s="1">
        <f t="shared" si="81"/>
        <v>9424.7999999999993</v>
      </c>
      <c r="M1770" s="1">
        <f t="shared" si="82"/>
        <v>9424.7999999999993</v>
      </c>
      <c r="N1770" s="1">
        <f t="shared" si="83"/>
        <v>0</v>
      </c>
    </row>
    <row r="1771" spans="1:14" x14ac:dyDescent="0.25">
      <c r="A1771" s="1" t="str">
        <v>BioLegend</v>
      </c>
      <c r="B1771" s="1">
        <v>15769.599999999999</v>
      </c>
      <c r="C1771" s="1" t="str">
        <v>EED117806</v>
      </c>
      <c r="D1771" s="2">
        <v>45870</v>
      </c>
      <c r="E1771" s="2">
        <v>45875</v>
      </c>
      <c r="F1771" s="1">
        <v>333906</v>
      </c>
      <c r="G1771" s="1">
        <v>1</v>
      </c>
      <c r="H1771" s="1">
        <v>1</v>
      </c>
      <c r="I1771" s="1">
        <v>0</v>
      </c>
      <c r="J1771" s="1" t="str">
        <v>Chandigarh</v>
      </c>
      <c r="K1771" s="1">
        <v>0</v>
      </c>
      <c r="L1771" s="1">
        <f t="shared" si="81"/>
        <v>15769.599999999999</v>
      </c>
      <c r="M1771" s="1">
        <f t="shared" si="82"/>
        <v>15769.599999999999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25317.599999999999</v>
      </c>
      <c r="C1772" s="1" t="str">
        <v>EED117806</v>
      </c>
      <c r="D1772" s="2">
        <v>45870</v>
      </c>
      <c r="E1772" s="2">
        <v>45875</v>
      </c>
      <c r="F1772" s="1">
        <v>336718</v>
      </c>
      <c r="G1772" s="1">
        <v>1</v>
      </c>
      <c r="H1772" s="1">
        <v>1</v>
      </c>
      <c r="I1772" s="1">
        <v>0</v>
      </c>
      <c r="J1772" s="1" t="str">
        <v>Hyderabad</v>
      </c>
      <c r="K1772" s="1">
        <v>0</v>
      </c>
      <c r="L1772" s="1">
        <f t="shared" si="81"/>
        <v>25317.599999999999</v>
      </c>
      <c r="M1772" s="1">
        <f t="shared" si="82"/>
        <v>25317.599999999999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13464</v>
      </c>
      <c r="C1773" s="1" t="str">
        <v>EED117806</v>
      </c>
      <c r="D1773" s="2">
        <v>45870</v>
      </c>
      <c r="E1773" s="2">
        <v>45875</v>
      </c>
      <c r="F1773" s="1">
        <v>303529</v>
      </c>
      <c r="G1773" s="1">
        <v>2</v>
      </c>
      <c r="H1773" s="1">
        <v>2</v>
      </c>
      <c r="I1773" s="1">
        <v>0</v>
      </c>
      <c r="J1773" s="1" t="str">
        <v>Delhi</v>
      </c>
      <c r="K1773" s="1">
        <v>0</v>
      </c>
      <c r="L1773" s="1">
        <f t="shared" si="81"/>
        <v>26928</v>
      </c>
      <c r="M1773" s="1">
        <f t="shared" si="82"/>
        <v>26928</v>
      </c>
      <c r="N1773" s="1">
        <f t="shared" si="83"/>
        <v>0</v>
      </c>
    </row>
    <row r="1774" spans="1:14" x14ac:dyDescent="0.25">
      <c r="A1774" s="1" t="str">
        <v>BioLegend</v>
      </c>
      <c r="B1774" s="1">
        <v>9424.7999999999993</v>
      </c>
      <c r="C1774" s="1" t="str">
        <v>EED117806</v>
      </c>
      <c r="D1774" s="2">
        <v>45870</v>
      </c>
      <c r="E1774" s="2">
        <v>45875</v>
      </c>
      <c r="F1774" s="1">
        <v>345005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9424.7999999999993</v>
      </c>
      <c r="M1774" s="1">
        <f t="shared" si="82"/>
        <v>9424.7999999999993</v>
      </c>
      <c r="N1774" s="1">
        <f t="shared" si="83"/>
        <v>0</v>
      </c>
    </row>
    <row r="1775" spans="1:14" x14ac:dyDescent="0.25">
      <c r="A1775" s="1" t="str">
        <v>BioLegend</v>
      </c>
      <c r="B1775" s="1">
        <v>27984</v>
      </c>
      <c r="C1775" s="1" t="str">
        <v>EED117806</v>
      </c>
      <c r="D1775" s="2">
        <v>45870</v>
      </c>
      <c r="E1775" s="2">
        <v>45875</v>
      </c>
      <c r="F1775" s="1">
        <v>345030</v>
      </c>
      <c r="G1775" s="1">
        <v>1</v>
      </c>
      <c r="H1775" s="1">
        <v>1</v>
      </c>
      <c r="I1775" s="1">
        <v>0</v>
      </c>
      <c r="J1775" s="1" t="str">
        <v>Banglore</v>
      </c>
      <c r="K1775" s="1">
        <v>0</v>
      </c>
      <c r="L1775" s="1">
        <f t="shared" si="81"/>
        <v>27984</v>
      </c>
      <c r="M1775" s="1">
        <f t="shared" si="82"/>
        <v>27984</v>
      </c>
      <c r="N1775" s="1">
        <f t="shared" si="83"/>
        <v>0</v>
      </c>
    </row>
    <row r="1776" spans="1:14" x14ac:dyDescent="0.25">
      <c r="A1776" s="1" t="str">
        <v>BioLegend</v>
      </c>
      <c r="B1776" s="1">
        <v>15523.2</v>
      </c>
      <c r="C1776" s="1" t="str">
        <v>EED117806</v>
      </c>
      <c r="D1776" s="2">
        <v>45870</v>
      </c>
      <c r="E1776" s="2">
        <v>45875</v>
      </c>
      <c r="F1776" s="1">
        <v>348206</v>
      </c>
      <c r="G1776" s="1">
        <v>1</v>
      </c>
      <c r="H1776" s="1">
        <v>1</v>
      </c>
      <c r="I1776" s="1">
        <v>0</v>
      </c>
      <c r="J1776" s="1" t="str">
        <v>Delhi</v>
      </c>
      <c r="K1776" s="1">
        <v>0</v>
      </c>
      <c r="L1776" s="1">
        <f t="shared" si="81"/>
        <v>15523.2</v>
      </c>
      <c r="M1776" s="1">
        <f t="shared" si="82"/>
        <v>15523.2</v>
      </c>
      <c r="N1776" s="1">
        <f t="shared" si="83"/>
        <v>0</v>
      </c>
    </row>
    <row r="1777" spans="1:14" x14ac:dyDescent="0.25">
      <c r="A1777" s="1" t="str">
        <v>BioLegend</v>
      </c>
      <c r="B1777" s="1">
        <v>7946.4</v>
      </c>
      <c r="C1777" s="1" t="str">
        <v>EED117806</v>
      </c>
      <c r="D1777" s="2">
        <v>45870</v>
      </c>
      <c r="E1777" s="2">
        <v>45875</v>
      </c>
      <c r="F1777" s="1">
        <v>350305</v>
      </c>
      <c r="G1777" s="1">
        <v>1</v>
      </c>
      <c r="H1777" s="1">
        <v>1</v>
      </c>
      <c r="I1777" s="1">
        <v>0</v>
      </c>
      <c r="J1777" s="1" t="str">
        <v>Mumbai</v>
      </c>
      <c r="K1777" s="1">
        <v>0</v>
      </c>
      <c r="L1777" s="1">
        <f t="shared" si="81"/>
        <v>7946.4</v>
      </c>
      <c r="M1777" s="1">
        <f t="shared" si="82"/>
        <v>7946.4</v>
      </c>
      <c r="N1777" s="1">
        <f t="shared" si="83"/>
        <v>0</v>
      </c>
    </row>
    <row r="1778" spans="1:14" x14ac:dyDescent="0.25">
      <c r="A1778" s="1" t="str">
        <v>BioLegend</v>
      </c>
      <c r="B1778" s="1">
        <v>12540</v>
      </c>
      <c r="C1778" s="1" t="str">
        <v>EED117806</v>
      </c>
      <c r="D1778" s="2">
        <v>45870</v>
      </c>
      <c r="E1778" s="2">
        <v>45875</v>
      </c>
      <c r="F1778" s="1">
        <v>344007</v>
      </c>
      <c r="G1778" s="1">
        <v>2</v>
      </c>
      <c r="H1778" s="1">
        <v>2</v>
      </c>
      <c r="I1778" s="1">
        <v>0</v>
      </c>
      <c r="J1778" s="1" t="str">
        <v>Delhi</v>
      </c>
      <c r="K1778" s="1">
        <v>0</v>
      </c>
      <c r="L1778" s="1">
        <f t="shared" si="81"/>
        <v>25080</v>
      </c>
      <c r="M1778" s="1">
        <f t="shared" si="82"/>
        <v>25080</v>
      </c>
      <c r="N1778" s="1">
        <f t="shared" si="83"/>
        <v>0</v>
      </c>
    </row>
    <row r="1779" spans="1:14" x14ac:dyDescent="0.25">
      <c r="A1779" s="1" t="str">
        <v>BioLegend</v>
      </c>
      <c r="B1779" s="1">
        <v>24393.599999999999</v>
      </c>
      <c r="C1779" s="1" t="str">
        <v>EED117806</v>
      </c>
      <c r="D1779" s="2">
        <v>45870</v>
      </c>
      <c r="E1779" s="2">
        <v>45875</v>
      </c>
      <c r="F1779" s="1">
        <v>359004</v>
      </c>
      <c r="G1779" s="1">
        <v>1</v>
      </c>
      <c r="H1779" s="1">
        <v>1</v>
      </c>
      <c r="I1779" s="1">
        <v>0</v>
      </c>
      <c r="J1779" s="1" t="str">
        <v>Hyderabad</v>
      </c>
      <c r="K1779" s="1">
        <v>0</v>
      </c>
      <c r="L1779" s="1">
        <f t="shared" si="81"/>
        <v>24393.599999999999</v>
      </c>
      <c r="M1779" s="1">
        <f t="shared" si="82"/>
        <v>24393.599999999999</v>
      </c>
      <c r="N1779" s="1">
        <f t="shared" si="83"/>
        <v>0</v>
      </c>
    </row>
    <row r="1780" spans="1:14" x14ac:dyDescent="0.25">
      <c r="A1780" s="1" t="str">
        <v>BioLegend</v>
      </c>
      <c r="B1780" s="1">
        <v>7638.4</v>
      </c>
      <c r="C1780" s="1" t="str">
        <v>EED117806</v>
      </c>
      <c r="D1780" s="2">
        <v>45870</v>
      </c>
      <c r="E1780" s="2">
        <v>45875</v>
      </c>
      <c r="F1780" s="1">
        <v>354511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7638.4</v>
      </c>
      <c r="M1780" s="1">
        <f t="shared" si="82"/>
        <v>7638.4</v>
      </c>
      <c r="N1780" s="1">
        <f t="shared" si="83"/>
        <v>0</v>
      </c>
    </row>
    <row r="1781" spans="1:14" x14ac:dyDescent="0.25">
      <c r="A1781" s="1" t="str">
        <v>BioLegend</v>
      </c>
      <c r="B1781" s="1">
        <v>8500.8000000000011</v>
      </c>
      <c r="C1781" s="1" t="str">
        <v>EED117806</v>
      </c>
      <c r="D1781" s="2">
        <v>45870</v>
      </c>
      <c r="E1781" s="2">
        <v>45875</v>
      </c>
      <c r="F1781" s="1">
        <v>363004</v>
      </c>
      <c r="G1781" s="1">
        <v>3</v>
      </c>
      <c r="H1781" s="1">
        <v>3</v>
      </c>
      <c r="I1781" s="1">
        <v>0</v>
      </c>
      <c r="J1781" s="1" t="str">
        <v>Banglore</v>
      </c>
      <c r="K1781" s="1">
        <v>0</v>
      </c>
      <c r="L1781" s="1">
        <f t="shared" si="81"/>
        <v>25502.400000000001</v>
      </c>
      <c r="M1781" s="1">
        <f t="shared" si="82"/>
        <v>25502.400000000001</v>
      </c>
      <c r="N1781" s="1">
        <f t="shared" si="83"/>
        <v>0</v>
      </c>
    </row>
    <row r="1782" spans="1:14" x14ac:dyDescent="0.25">
      <c r="A1782" s="1" t="str">
        <v>BioLegend</v>
      </c>
      <c r="B1782" s="1">
        <v>24948</v>
      </c>
      <c r="C1782" s="1" t="str">
        <v>EED117806</v>
      </c>
      <c r="D1782" s="2">
        <v>45870</v>
      </c>
      <c r="E1782" s="2">
        <v>45875</v>
      </c>
      <c r="F1782" s="1">
        <v>366708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24948</v>
      </c>
      <c r="M1782" s="1">
        <f t="shared" si="82"/>
        <v>24948</v>
      </c>
      <c r="N1782" s="1">
        <f t="shared" si="83"/>
        <v>0</v>
      </c>
    </row>
    <row r="1783" spans="1:14" x14ac:dyDescent="0.25">
      <c r="A1783" s="1" t="str">
        <v>BioLegend</v>
      </c>
      <c r="B1783" s="1">
        <v>9917.6</v>
      </c>
      <c r="C1783" s="1" t="str">
        <v>EED117806</v>
      </c>
      <c r="D1783" s="2">
        <v>45870</v>
      </c>
      <c r="E1783" s="2">
        <v>45875</v>
      </c>
      <c r="F1783" s="1">
        <v>369211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9917.6</v>
      </c>
      <c r="M1783" s="1">
        <f t="shared" si="82"/>
        <v>9917.6</v>
      </c>
      <c r="N1783" s="1">
        <f t="shared" si="83"/>
        <v>0</v>
      </c>
    </row>
    <row r="1784" spans="1:14" x14ac:dyDescent="0.25">
      <c r="A1784" s="1" t="str">
        <v>BioLegend</v>
      </c>
      <c r="B1784" s="1">
        <v>11580.8</v>
      </c>
      <c r="C1784" s="1" t="str">
        <v>EED117806</v>
      </c>
      <c r="D1784" s="2">
        <v>45870</v>
      </c>
      <c r="E1784" s="2">
        <v>45875</v>
      </c>
      <c r="F1784" s="1">
        <v>372733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11580.8</v>
      </c>
      <c r="M1784" s="1">
        <f t="shared" si="82"/>
        <v>11580.8</v>
      </c>
      <c r="N1784" s="1">
        <f t="shared" si="83"/>
        <v>0</v>
      </c>
    </row>
    <row r="1785" spans="1:14" x14ac:dyDescent="0.25">
      <c r="A1785" s="1" t="str">
        <v>BioLegend</v>
      </c>
      <c r="B1785" s="1">
        <v>19096</v>
      </c>
      <c r="C1785" s="1" t="str">
        <v>EED117806</v>
      </c>
      <c r="D1785" s="2">
        <v>45870</v>
      </c>
      <c r="E1785" s="2">
        <v>45875</v>
      </c>
      <c r="F1785" s="1">
        <v>376310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19096</v>
      </c>
      <c r="M1785" s="1">
        <f t="shared" si="82"/>
        <v>19096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Chandigarh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6529.6</v>
      </c>
      <c r="C1788" s="1" t="str">
        <v>EED117806</v>
      </c>
      <c r="D1788" s="2">
        <v>45870</v>
      </c>
      <c r="E1788" s="2">
        <v>45875</v>
      </c>
      <c r="F1788" s="1">
        <v>400108</v>
      </c>
      <c r="G1788" s="1">
        <v>1</v>
      </c>
      <c r="H1788" s="1">
        <v>1</v>
      </c>
      <c r="I1788" s="1">
        <v>0</v>
      </c>
      <c r="J1788" s="1" t="str">
        <v>Banglore</v>
      </c>
      <c r="K1788" s="1">
        <v>0</v>
      </c>
      <c r="L1788" s="1">
        <f t="shared" si="81"/>
        <v>6529.6</v>
      </c>
      <c r="M1788" s="1">
        <f t="shared" si="82"/>
        <v>6529.6</v>
      </c>
      <c r="N1788" s="1">
        <f t="shared" si="83"/>
        <v>0</v>
      </c>
    </row>
    <row r="1789" spans="1:14" x14ac:dyDescent="0.25">
      <c r="A1789" s="1" t="str">
        <v>BioLegend</v>
      </c>
      <c r="B1789" s="1">
        <v>2279.1999999999998</v>
      </c>
      <c r="C1789" s="1" t="str">
        <v>EED117806</v>
      </c>
      <c r="D1789" s="2">
        <v>45870</v>
      </c>
      <c r="E1789" s="2">
        <v>45875</v>
      </c>
      <c r="F1789" s="1">
        <v>400211</v>
      </c>
      <c r="G1789" s="1">
        <v>1</v>
      </c>
      <c r="H1789" s="1">
        <v>1</v>
      </c>
      <c r="I1789" s="1">
        <v>0</v>
      </c>
      <c r="J1789" s="1" t="str">
        <v>Ahemedabad</v>
      </c>
      <c r="K1789" s="1">
        <v>0</v>
      </c>
      <c r="L1789" s="1">
        <f t="shared" si="81"/>
        <v>2279.1999999999998</v>
      </c>
      <c r="M1789" s="1">
        <f t="shared" si="82"/>
        <v>2279.1999999999998</v>
      </c>
      <c r="N1789" s="1">
        <f t="shared" si="83"/>
        <v>0</v>
      </c>
    </row>
    <row r="1790" spans="1:14" x14ac:dyDescent="0.25">
      <c r="A1790" s="1" t="str">
        <v>BioLegend</v>
      </c>
      <c r="B1790" s="1">
        <v>13552</v>
      </c>
      <c r="C1790" s="1" t="str">
        <v>EED117806</v>
      </c>
      <c r="D1790" s="2">
        <v>45870</v>
      </c>
      <c r="E1790" s="2">
        <v>45875</v>
      </c>
      <c r="F1790" s="1">
        <v>420516</v>
      </c>
      <c r="G1790" s="1">
        <v>1</v>
      </c>
      <c r="H1790" s="1">
        <v>1</v>
      </c>
      <c r="I1790" s="1">
        <v>0</v>
      </c>
      <c r="J1790" s="1" t="str">
        <v>Pune</v>
      </c>
      <c r="K1790" s="1">
        <v>0</v>
      </c>
      <c r="L1790" s="1">
        <f t="shared" si="81"/>
        <v>13552</v>
      </c>
      <c r="M1790" s="1">
        <f t="shared" si="82"/>
        <v>13552</v>
      </c>
      <c r="N1790" s="1">
        <f t="shared" si="83"/>
        <v>0</v>
      </c>
    </row>
    <row r="1791" spans="1:14" x14ac:dyDescent="0.25">
      <c r="A1791" s="1" t="str">
        <v>BioLegend</v>
      </c>
      <c r="B1791" s="1">
        <v>8685.6</v>
      </c>
      <c r="C1791" s="1" t="str">
        <v>EED117806</v>
      </c>
      <c r="D1791" s="2">
        <v>45870</v>
      </c>
      <c r="E1791" s="2">
        <v>45875</v>
      </c>
      <c r="F1791" s="1">
        <v>421601</v>
      </c>
      <c r="G1791" s="1">
        <v>5</v>
      </c>
      <c r="H1791" s="1">
        <v>5</v>
      </c>
      <c r="I1791" s="1">
        <v>0</v>
      </c>
      <c r="J1791" s="1" t="str">
        <v>Hyderabad</v>
      </c>
      <c r="K1791" s="1">
        <v>0</v>
      </c>
      <c r="L1791" s="1">
        <f t="shared" si="81"/>
        <v>43428</v>
      </c>
      <c r="M1791" s="1">
        <f t="shared" si="82"/>
        <v>43428</v>
      </c>
      <c r="N1791" s="1">
        <f t="shared" si="83"/>
        <v>0</v>
      </c>
    </row>
    <row r="1792" spans="1:14" x14ac:dyDescent="0.25">
      <c r="A1792" s="1" t="str">
        <v>BioLegend</v>
      </c>
      <c r="B1792" s="1">
        <v>5482.4</v>
      </c>
      <c r="C1792" s="1" t="str">
        <v>EED117806</v>
      </c>
      <c r="D1792" s="2">
        <v>45870</v>
      </c>
      <c r="E1792" s="2">
        <v>45875</v>
      </c>
      <c r="F1792" s="1">
        <v>425003</v>
      </c>
      <c r="G1792" s="1">
        <v>2</v>
      </c>
      <c r="H1792" s="1">
        <v>2</v>
      </c>
      <c r="I1792" s="1">
        <v>0</v>
      </c>
      <c r="J1792" s="1" t="str">
        <v>TELANGANA</v>
      </c>
      <c r="K1792" s="1">
        <v>0</v>
      </c>
      <c r="L1792" s="1">
        <f t="shared" si="81"/>
        <v>10964.8</v>
      </c>
      <c r="M1792" s="1">
        <f t="shared" si="82"/>
        <v>10964.8</v>
      </c>
      <c r="N1792" s="1">
        <f t="shared" si="83"/>
        <v>0</v>
      </c>
    </row>
    <row r="1793" spans="1:14" x14ac:dyDescent="0.25">
      <c r="A1793" s="1" t="str">
        <v>BioLegend</v>
      </c>
      <c r="B1793" s="1">
        <v>2895.2</v>
      </c>
      <c r="C1793" s="1" t="str">
        <v>EED117806</v>
      </c>
      <c r="D1793" s="2">
        <v>45870</v>
      </c>
      <c r="E1793" s="2">
        <v>45875</v>
      </c>
      <c r="F1793" s="1">
        <v>426101</v>
      </c>
      <c r="G1793" s="1">
        <v>1</v>
      </c>
      <c r="H1793" s="1">
        <v>1</v>
      </c>
      <c r="I1793" s="1">
        <v>0</v>
      </c>
      <c r="J1793" s="1" t="str">
        <v>Ahemedabad</v>
      </c>
      <c r="K1793" s="1">
        <v>0</v>
      </c>
      <c r="L1793" s="1">
        <f t="shared" si="81"/>
        <v>2895.2</v>
      </c>
      <c r="M1793" s="1">
        <f t="shared" si="82"/>
        <v>2895.2</v>
      </c>
      <c r="N1793" s="1">
        <f t="shared" si="83"/>
        <v>0</v>
      </c>
    </row>
    <row r="1794" spans="1:14" x14ac:dyDescent="0.25">
      <c r="A1794" s="1" t="str">
        <v>BioLegend</v>
      </c>
      <c r="B1794" s="1">
        <v>3326.3999999999996</v>
      </c>
      <c r="C1794" s="1" t="str">
        <v>EED117806</v>
      </c>
      <c r="D1794" s="2">
        <v>45870</v>
      </c>
      <c r="E1794" s="2">
        <v>45875</v>
      </c>
      <c r="F1794" s="1">
        <v>427401</v>
      </c>
      <c r="G1794" s="1">
        <v>2</v>
      </c>
      <c r="H1794" s="1">
        <v>2</v>
      </c>
      <c r="I1794" s="1">
        <v>0</v>
      </c>
      <c r="J1794" s="1" t="str">
        <v>BANGALORE</v>
      </c>
      <c r="K1794" s="1">
        <v>0</v>
      </c>
      <c r="L1794" s="1">
        <f t="shared" si="81"/>
        <v>6652.7999999999993</v>
      </c>
      <c r="M1794" s="1">
        <f t="shared" si="82"/>
        <v>6652.7999999999993</v>
      </c>
      <c r="N1794" s="1">
        <f t="shared" si="83"/>
        <v>0</v>
      </c>
    </row>
    <row r="1795" spans="1:14" x14ac:dyDescent="0.25">
      <c r="A1795" s="1" t="str">
        <v>BioLegend</v>
      </c>
      <c r="B1795" s="1">
        <v>13552</v>
      </c>
      <c r="C1795" s="1" t="str">
        <v>EED117806</v>
      </c>
      <c r="D1795" s="2">
        <v>45870</v>
      </c>
      <c r="E1795" s="2">
        <v>45875</v>
      </c>
      <c r="F1795" s="1">
        <v>503808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27104</v>
      </c>
      <c r="M1795" s="1">
        <f t="shared" ref="M1795:M1858" si="85">H1795*B1795</f>
        <v>27104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6098.4</v>
      </c>
      <c r="C1796" s="1" t="str">
        <v>EED117806</v>
      </c>
      <c r="D1796" s="2">
        <v>45870</v>
      </c>
      <c r="E1796" s="2">
        <v>45875</v>
      </c>
      <c r="F1796" s="1">
        <v>505806</v>
      </c>
      <c r="G1796" s="1">
        <v>1</v>
      </c>
      <c r="H1796" s="1">
        <v>1</v>
      </c>
      <c r="I1796" s="1">
        <v>0</v>
      </c>
      <c r="J1796" s="1" t="str">
        <v>Chandigarh</v>
      </c>
      <c r="K1796" s="1">
        <v>0</v>
      </c>
      <c r="L1796" s="1">
        <f t="shared" si="84"/>
        <v>6098.4</v>
      </c>
      <c r="M1796" s="1">
        <f t="shared" si="85"/>
        <v>6098.4</v>
      </c>
      <c r="N1796" s="1">
        <f t="shared" si="86"/>
        <v>0</v>
      </c>
    </row>
    <row r="1797" spans="1:14" x14ac:dyDescent="0.25">
      <c r="A1797" s="1" t="str">
        <v>BioLegend</v>
      </c>
      <c r="B1797" s="1">
        <v>15523.2</v>
      </c>
      <c r="C1797" s="1" t="str">
        <v>EED117806</v>
      </c>
      <c r="D1797" s="2">
        <v>45870</v>
      </c>
      <c r="E1797" s="2">
        <v>45875</v>
      </c>
      <c r="F1797" s="1">
        <v>505814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31046.400000000001</v>
      </c>
      <c r="M1797" s="1">
        <f t="shared" si="85"/>
        <v>31046.400000000001</v>
      </c>
      <c r="N1797" s="1">
        <f t="shared" si="86"/>
        <v>0</v>
      </c>
    </row>
    <row r="1798" spans="1:14" x14ac:dyDescent="0.25">
      <c r="A1798" s="1" t="str">
        <v>BioLegend</v>
      </c>
      <c r="B1798" s="1">
        <v>16508.8</v>
      </c>
      <c r="C1798" s="1" t="str">
        <v>EED117806</v>
      </c>
      <c r="D1798" s="2">
        <v>45870</v>
      </c>
      <c r="E1798" s="2">
        <v>45875</v>
      </c>
      <c r="F1798" s="1">
        <v>506313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33017.599999999999</v>
      </c>
      <c r="M1798" s="1">
        <f t="shared" si="85"/>
        <v>33017.599999999999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8254.4</v>
      </c>
      <c r="C1799" s="1" t="str">
        <v>EED117806</v>
      </c>
      <c r="D1799" s="2">
        <v>45870</v>
      </c>
      <c r="E1799" s="2">
        <v>45875</v>
      </c>
      <c r="F1799" s="1">
        <v>128007</v>
      </c>
      <c r="G1799" s="1">
        <v>1</v>
      </c>
      <c r="H1799" s="1">
        <v>1</v>
      </c>
      <c r="I1799" s="1">
        <v>0</v>
      </c>
      <c r="J1799" s="1" t="str">
        <v>Pune</v>
      </c>
      <c r="K1799" s="1">
        <v>0</v>
      </c>
      <c r="L1799" s="1">
        <f t="shared" si="84"/>
        <v>8254.4</v>
      </c>
      <c r="M1799" s="1">
        <f t="shared" si="85"/>
        <v>8254.4</v>
      </c>
      <c r="N1799" s="1">
        <f t="shared" si="86"/>
        <v>0</v>
      </c>
    </row>
    <row r="1800" spans="1:14" x14ac:dyDescent="0.25">
      <c r="A1800" s="1" t="str">
        <v>BioLegend</v>
      </c>
      <c r="B1800" s="1">
        <v>13736.8</v>
      </c>
      <c r="C1800" s="1" t="str">
        <v>EED117806</v>
      </c>
      <c r="D1800" s="2">
        <v>45870</v>
      </c>
      <c r="E1800" s="2">
        <v>45875</v>
      </c>
      <c r="F1800" s="1">
        <v>591202</v>
      </c>
      <c r="G1800" s="1">
        <v>2</v>
      </c>
      <c r="H1800" s="1">
        <v>2</v>
      </c>
      <c r="I1800" s="1">
        <v>0</v>
      </c>
      <c r="J1800" s="1" t="str">
        <v>Hyderabad</v>
      </c>
      <c r="K1800" s="1">
        <v>0</v>
      </c>
      <c r="L1800" s="1">
        <f t="shared" si="84"/>
        <v>27473.599999999999</v>
      </c>
      <c r="M1800" s="1">
        <f t="shared" si="85"/>
        <v>27473.599999999999</v>
      </c>
      <c r="N1800" s="1">
        <f t="shared" si="86"/>
        <v>0</v>
      </c>
    </row>
    <row r="1801" spans="1:14" x14ac:dyDescent="0.25">
      <c r="A1801" s="1" t="str">
        <v>BioLegend</v>
      </c>
      <c r="B1801" s="1">
        <v>12738</v>
      </c>
      <c r="C1801" s="1" t="str">
        <v>EED117806</v>
      </c>
      <c r="D1801" s="2">
        <v>45870</v>
      </c>
      <c r="E1801" s="2">
        <v>45875</v>
      </c>
      <c r="F1801" s="1">
        <v>362533</v>
      </c>
      <c r="G1801" s="1">
        <v>2</v>
      </c>
      <c r="H1801" s="1">
        <v>2</v>
      </c>
      <c r="I1801" s="1">
        <v>0</v>
      </c>
      <c r="J1801" s="1" t="str">
        <v>Delhi</v>
      </c>
      <c r="K1801" s="1">
        <v>0</v>
      </c>
      <c r="L1801" s="1">
        <f t="shared" si="84"/>
        <v>25476</v>
      </c>
      <c r="M1801" s="1">
        <f t="shared" si="85"/>
        <v>25476</v>
      </c>
      <c r="N1801" s="1">
        <f t="shared" si="86"/>
        <v>0</v>
      </c>
    </row>
    <row r="1802" spans="1:14" x14ac:dyDescent="0.25">
      <c r="A1802" s="1" t="str">
        <v>BioLegend</v>
      </c>
      <c r="B1802" s="1">
        <v>7946.4</v>
      </c>
      <c r="C1802" s="1" t="str">
        <v>EED117806</v>
      </c>
      <c r="D1802" s="2">
        <v>45870</v>
      </c>
      <c r="E1802" s="2">
        <v>45875</v>
      </c>
      <c r="F1802" s="1">
        <v>646403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7946.4</v>
      </c>
      <c r="M1802" s="1">
        <f t="shared" si="85"/>
        <v>7946.4</v>
      </c>
      <c r="N1802" s="1">
        <f t="shared" si="86"/>
        <v>0</v>
      </c>
    </row>
    <row r="1803" spans="1:14" x14ac:dyDescent="0.25">
      <c r="A1803" s="1" t="str">
        <v>BioLegend</v>
      </c>
      <c r="B1803" s="1">
        <v>23100</v>
      </c>
      <c r="C1803" s="1" t="str">
        <v>EED117806</v>
      </c>
      <c r="D1803" s="2">
        <v>45870</v>
      </c>
      <c r="E1803" s="2">
        <v>45875</v>
      </c>
      <c r="F1803" s="1">
        <v>666052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23100</v>
      </c>
      <c r="M1803" s="1">
        <f t="shared" si="85"/>
        <v>23100</v>
      </c>
      <c r="N1803" s="1">
        <f t="shared" si="86"/>
        <v>0</v>
      </c>
    </row>
    <row r="1804" spans="1:14" x14ac:dyDescent="0.25">
      <c r="A1804" s="1" t="str">
        <v>BioLegend</v>
      </c>
      <c r="B1804" s="1">
        <v>13464</v>
      </c>
      <c r="C1804" s="1" t="str">
        <v>EED117806</v>
      </c>
      <c r="D1804" s="2">
        <v>45870</v>
      </c>
      <c r="E1804" s="2">
        <v>45875</v>
      </c>
      <c r="F1804" s="1">
        <v>141717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13464</v>
      </c>
      <c r="M1804" s="1">
        <f t="shared" si="85"/>
        <v>13464</v>
      </c>
      <c r="N1804" s="1">
        <f t="shared" si="86"/>
        <v>0</v>
      </c>
    </row>
    <row r="1805" spans="1:14" x14ac:dyDescent="0.25">
      <c r="A1805" s="1" t="str">
        <v>BioLegend</v>
      </c>
      <c r="B1805" s="1">
        <v>19527.2</v>
      </c>
      <c r="C1805" s="1" t="str">
        <v>EED117806</v>
      </c>
      <c r="D1805" s="2">
        <v>45870</v>
      </c>
      <c r="E1805" s="2">
        <v>45875</v>
      </c>
      <c r="F1805" s="1">
        <v>512202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19527.2</v>
      </c>
      <c r="M1805" s="1">
        <f t="shared" si="85"/>
        <v>19527.2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770002</v>
      </c>
      <c r="G1806" s="1">
        <v>1</v>
      </c>
      <c r="H1806" s="1">
        <v>1</v>
      </c>
      <c r="I1806" s="1">
        <v>0</v>
      </c>
      <c r="J1806" s="1" t="str">
        <v>Banglore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9055.2000000000007</v>
      </c>
      <c r="C1807" s="1" t="str">
        <v>EED117806</v>
      </c>
      <c r="D1807" s="2">
        <v>45870</v>
      </c>
      <c r="E1807" s="2">
        <v>45875</v>
      </c>
      <c r="F1807" s="1">
        <v>752802</v>
      </c>
      <c r="G1807" s="1">
        <v>2</v>
      </c>
      <c r="H1807" s="1">
        <v>2</v>
      </c>
      <c r="I1807" s="1">
        <v>0</v>
      </c>
      <c r="J1807" s="1" t="str">
        <v>Pune</v>
      </c>
      <c r="K1807" s="1">
        <v>0</v>
      </c>
      <c r="L1807" s="1">
        <f t="shared" si="84"/>
        <v>18110.400000000001</v>
      </c>
      <c r="M1807" s="1">
        <f t="shared" si="85"/>
        <v>18110.400000000001</v>
      </c>
      <c r="N1807" s="1">
        <f t="shared" si="86"/>
        <v>0</v>
      </c>
    </row>
    <row r="1808" spans="1:14" x14ac:dyDescent="0.25">
      <c r="A1808" s="1" t="str">
        <v>BioLegend</v>
      </c>
      <c r="B1808" s="1">
        <v>5482.4</v>
      </c>
      <c r="C1808" s="1" t="str">
        <v>EED117806</v>
      </c>
      <c r="D1808" s="2">
        <v>45870</v>
      </c>
      <c r="E1808" s="2">
        <v>45875</v>
      </c>
      <c r="F1808" s="1">
        <v>844302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5482.4</v>
      </c>
      <c r="M1808" s="1">
        <f t="shared" si="85"/>
        <v>5482.4</v>
      </c>
      <c r="N1808" s="1">
        <f t="shared" si="86"/>
        <v>0</v>
      </c>
    </row>
    <row r="1809" spans="1:14" x14ac:dyDescent="0.25">
      <c r="A1809" s="1" t="str">
        <v>BioLegend</v>
      </c>
      <c r="B1809" s="1">
        <v>134640</v>
      </c>
      <c r="C1809" s="1" t="str">
        <v>EED117806</v>
      </c>
      <c r="D1809" s="2">
        <v>45870</v>
      </c>
      <c r="E1809" s="2">
        <v>45875</v>
      </c>
      <c r="F1809" s="1">
        <v>900007707</v>
      </c>
      <c r="G1809" s="1">
        <v>2</v>
      </c>
      <c r="H1809" s="1">
        <v>2</v>
      </c>
      <c r="I1809" s="1">
        <v>0</v>
      </c>
      <c r="J1809" s="1" t="str">
        <v>CHENNAI</v>
      </c>
      <c r="K1809" s="1">
        <v>0</v>
      </c>
      <c r="L1809" s="1">
        <f t="shared" si="84"/>
        <v>269280</v>
      </c>
      <c r="M1809" s="1">
        <f t="shared" si="85"/>
        <v>269280</v>
      </c>
      <c r="N1809" s="1">
        <f t="shared" si="86"/>
        <v>0</v>
      </c>
    </row>
    <row r="1810" spans="1:14" x14ac:dyDescent="0.25">
      <c r="A1810" s="1" t="str">
        <v>Hoefer</v>
      </c>
      <c r="B1810" s="1">
        <v>51480</v>
      </c>
      <c r="C1810" s="1" t="str">
        <v>QBYSD250705</v>
      </c>
      <c r="D1810" s="2">
        <v>45867</v>
      </c>
      <c r="E1810" s="2">
        <v>45876</v>
      </c>
      <c r="F1810" s="1" t="str">
        <v>SE260-10A-75</v>
      </c>
      <c r="G1810" s="1">
        <v>1</v>
      </c>
      <c r="H1810" s="1">
        <v>1</v>
      </c>
      <c r="I1810" s="1">
        <v>0</v>
      </c>
      <c r="J1810" s="1" t="str">
        <v>Delhi</v>
      </c>
      <c r="K1810" s="1">
        <v>0</v>
      </c>
      <c r="L1810" s="1">
        <f t="shared" si="84"/>
        <v>51480</v>
      </c>
      <c r="M1810" s="1">
        <f t="shared" si="85"/>
        <v>51480</v>
      </c>
      <c r="N1810" s="1">
        <f t="shared" si="86"/>
        <v>0</v>
      </c>
    </row>
    <row r="1811" spans="1:14" x14ac:dyDescent="0.25">
      <c r="A1811" s="1" t="str">
        <v>Boster</v>
      </c>
      <c r="B1811" s="1">
        <v>22792</v>
      </c>
      <c r="C1811" s="1">
        <v>65830</v>
      </c>
      <c r="D1811" s="2">
        <v>45876</v>
      </c>
      <c r="E1811" s="2">
        <v>45880</v>
      </c>
      <c r="F1811" s="1" t="str">
        <v>M00202S232</v>
      </c>
      <c r="G1811" s="1">
        <v>2</v>
      </c>
      <c r="H1811" s="1">
        <v>2</v>
      </c>
      <c r="I1811" s="1">
        <v>0</v>
      </c>
      <c r="J1811" s="1" t="str">
        <v>Banglore</v>
      </c>
      <c r="K1811" s="1">
        <v>0</v>
      </c>
      <c r="L1811" s="1">
        <f t="shared" si="84"/>
        <v>45584</v>
      </c>
      <c r="M1811" s="1">
        <f t="shared" si="85"/>
        <v>45584</v>
      </c>
      <c r="N1811" s="1">
        <f t="shared" si="86"/>
        <v>0</v>
      </c>
    </row>
    <row r="1812" spans="1:14" x14ac:dyDescent="0.25">
      <c r="A1812" s="1" t="str">
        <v>TOPCLASS ENTERPRISES</v>
      </c>
      <c r="B1812" s="1">
        <v>15540</v>
      </c>
      <c r="C1812" s="1" t="str">
        <v>TPC/25-26/00333</v>
      </c>
      <c r="D1812" s="2">
        <v>45870</v>
      </c>
      <c r="E1812" s="2">
        <v>45881</v>
      </c>
      <c r="F1812" s="1" t="str">
        <v>S1714</v>
      </c>
      <c r="G1812" s="1">
        <v>1</v>
      </c>
      <c r="H1812" s="1">
        <v>1</v>
      </c>
      <c r="I1812" s="1">
        <v>0</v>
      </c>
      <c r="J1812" s="1" t="str">
        <v>Banglore</v>
      </c>
      <c r="K1812" s="1">
        <v>0</v>
      </c>
      <c r="L1812" s="1">
        <f t="shared" si="84"/>
        <v>15540</v>
      </c>
      <c r="M1812" s="1">
        <f t="shared" si="85"/>
        <v>15540</v>
      </c>
      <c r="N1812" s="1">
        <f t="shared" si="86"/>
        <v>0</v>
      </c>
    </row>
    <row r="1813" spans="1:14" x14ac:dyDescent="0.25">
      <c r="A1813" s="1" t="str">
        <v>BioXcell</v>
      </c>
      <c r="B1813" s="1">
        <v>35933.919999999998</v>
      </c>
      <c r="C1813" s="1">
        <v>177075</v>
      </c>
      <c r="D1813" s="2">
        <v>45876</v>
      </c>
      <c r="E1813" s="2">
        <v>45881</v>
      </c>
      <c r="F1813" s="1" t="str">
        <v>BE0146</v>
      </c>
      <c r="G1813" s="1">
        <v>1</v>
      </c>
      <c r="H1813" s="1">
        <v>1</v>
      </c>
      <c r="I1813" s="1">
        <v>0</v>
      </c>
      <c r="J1813" s="1" t="str">
        <v>Lucknow</v>
      </c>
      <c r="K1813" s="1">
        <v>0</v>
      </c>
      <c r="L1813" s="1">
        <f t="shared" si="84"/>
        <v>35933.919999999998</v>
      </c>
      <c r="M1813" s="1">
        <f t="shared" si="85"/>
        <v>35933.919999999998</v>
      </c>
      <c r="N1813" s="1">
        <f t="shared" si="86"/>
        <v>0</v>
      </c>
    </row>
    <row r="1814" spans="1:14" x14ac:dyDescent="0.25">
      <c r="A1814" s="1" t="str">
        <v>BioXcell</v>
      </c>
      <c r="B1814" s="1">
        <v>32853.040000000001</v>
      </c>
      <c r="C1814" s="1">
        <v>177075</v>
      </c>
      <c r="D1814" s="2">
        <v>45876</v>
      </c>
      <c r="E1814" s="2">
        <v>45881</v>
      </c>
      <c r="F1814" s="1" t="str">
        <v>BE0297</v>
      </c>
      <c r="G1814" s="1">
        <v>2</v>
      </c>
      <c r="H1814" s="1">
        <v>2</v>
      </c>
      <c r="I1814" s="1">
        <v>0</v>
      </c>
      <c r="J1814" s="1" t="str">
        <v>Banglore</v>
      </c>
      <c r="K1814" s="1">
        <v>0</v>
      </c>
      <c r="L1814" s="1">
        <f t="shared" si="84"/>
        <v>65706.080000000002</v>
      </c>
      <c r="M1814" s="1">
        <f t="shared" si="85"/>
        <v>65706.080000000002</v>
      </c>
      <c r="N1814" s="1">
        <f t="shared" si="86"/>
        <v>0</v>
      </c>
    </row>
    <row r="1815" spans="1:14" x14ac:dyDescent="0.25">
      <c r="A1815" s="1" t="str">
        <v>Dharmacon</v>
      </c>
      <c r="B1815" s="1">
        <v>32912</v>
      </c>
      <c r="C1815" s="1" t="str">
        <v>D080725IN3311766G</v>
      </c>
      <c r="D1815" s="2">
        <v>45877</v>
      </c>
      <c r="E1815" s="2">
        <v>45885</v>
      </c>
      <c r="F1815" s="1" t="str">
        <v>L-180641-01-0005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32912</v>
      </c>
      <c r="M1815" s="1">
        <f t="shared" si="85"/>
        <v>32912</v>
      </c>
      <c r="N1815" s="1">
        <f t="shared" si="86"/>
        <v>0</v>
      </c>
    </row>
    <row r="1816" spans="1:14" x14ac:dyDescent="0.25">
      <c r="A1816" s="1" t="str">
        <v>Dharmacon</v>
      </c>
      <c r="B1816" s="1">
        <v>38632</v>
      </c>
      <c r="C1816" s="1" t="str">
        <v>D080725IN3311766G</v>
      </c>
      <c r="D1816" s="2">
        <v>45877</v>
      </c>
      <c r="E1816" s="2">
        <v>45885</v>
      </c>
      <c r="F1816" s="1" t="str">
        <v>M-015155-02-0010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38632</v>
      </c>
      <c r="M1816" s="1">
        <f t="shared" si="85"/>
        <v>38632</v>
      </c>
      <c r="N1816" s="1">
        <f t="shared" si="86"/>
        <v>0</v>
      </c>
    </row>
    <row r="1817" spans="1:14" x14ac:dyDescent="0.25">
      <c r="A1817" s="1" t="str">
        <v>Dharmacon</v>
      </c>
      <c r="B1817" s="1">
        <v>16544</v>
      </c>
      <c r="C1817" s="1" t="str">
        <v>D080725IN3311766G</v>
      </c>
      <c r="D1817" s="2">
        <v>45877</v>
      </c>
      <c r="E1817" s="2">
        <v>45885</v>
      </c>
      <c r="F1817" s="1" t="str">
        <v>D-001810-10-05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16544</v>
      </c>
      <c r="M1817" s="1">
        <f t="shared" si="85"/>
        <v>16544</v>
      </c>
      <c r="N1817" s="1">
        <f t="shared" si="86"/>
        <v>0</v>
      </c>
    </row>
    <row r="1818" spans="1:14" x14ac:dyDescent="0.25">
      <c r="A1818" s="1" t="str">
        <v>Dharmacon</v>
      </c>
      <c r="B1818" s="1">
        <v>32912</v>
      </c>
      <c r="C1818" s="1" t="str">
        <v>D080725IN3311766G</v>
      </c>
      <c r="D1818" s="2">
        <v>45877</v>
      </c>
      <c r="E1818" s="2">
        <v>45885</v>
      </c>
      <c r="F1818" s="1" t="str">
        <v>L-012200-00-0005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32912</v>
      </c>
      <c r="M1818" s="1">
        <f t="shared" si="85"/>
        <v>32912</v>
      </c>
      <c r="N1818" s="1">
        <f t="shared" si="86"/>
        <v>0</v>
      </c>
    </row>
    <row r="1819" spans="1:14" x14ac:dyDescent="0.25">
      <c r="A1819" s="1" t="str">
        <v>Dharmacon</v>
      </c>
      <c r="B1819" s="1">
        <v>20856</v>
      </c>
      <c r="C1819" s="1" t="str">
        <v>D080725IN3311766G</v>
      </c>
      <c r="D1819" s="2">
        <v>45877</v>
      </c>
      <c r="E1819" s="2">
        <v>45885</v>
      </c>
      <c r="F1819" s="1" t="str">
        <v>T-2001-02</v>
      </c>
      <c r="G1819" s="1">
        <v>2</v>
      </c>
      <c r="H1819" s="1">
        <v>2</v>
      </c>
      <c r="I1819" s="1">
        <v>0</v>
      </c>
      <c r="J1819" s="1" t="str">
        <v>Faridabad</v>
      </c>
      <c r="K1819" s="1">
        <v>0</v>
      </c>
      <c r="L1819" s="1">
        <f t="shared" si="84"/>
        <v>41712</v>
      </c>
      <c r="M1819" s="1">
        <f t="shared" si="85"/>
        <v>41712</v>
      </c>
      <c r="N1819" s="1">
        <f t="shared" si="86"/>
        <v>0</v>
      </c>
    </row>
    <row r="1820" spans="1:14" x14ac:dyDescent="0.25">
      <c r="A1820" s="1" t="str">
        <v>Dharmacon</v>
      </c>
      <c r="B1820" s="1">
        <v>7128</v>
      </c>
      <c r="C1820" s="1" t="str">
        <v>D080725IN3311766G</v>
      </c>
      <c r="D1820" s="2">
        <v>45877</v>
      </c>
      <c r="E1820" s="2">
        <v>45885</v>
      </c>
      <c r="F1820" s="1" t="str">
        <v>T-2001-01</v>
      </c>
      <c r="G1820" s="1">
        <v>1</v>
      </c>
      <c r="H1820" s="1">
        <v>1</v>
      </c>
      <c r="I1820" s="1">
        <v>0</v>
      </c>
      <c r="J1820" s="1" t="e">
        <v>#N/A</v>
      </c>
      <c r="K1820" s="1">
        <v>0</v>
      </c>
      <c r="L1820" s="1">
        <f t="shared" si="84"/>
        <v>7128</v>
      </c>
      <c r="M1820" s="1">
        <f t="shared" si="85"/>
        <v>7128</v>
      </c>
      <c r="N1820" s="1">
        <f t="shared" si="86"/>
        <v>0</v>
      </c>
    </row>
    <row r="1821" spans="1:14" x14ac:dyDescent="0.25">
      <c r="A1821" s="1" t="str">
        <v>BioLegend</v>
      </c>
      <c r="B1821" s="1">
        <v>3757.6000000000004</v>
      </c>
      <c r="C1821" s="1" t="str">
        <v>EED118009</v>
      </c>
      <c r="D1821" s="2">
        <v>45877</v>
      </c>
      <c r="E1821" s="2">
        <v>45885</v>
      </c>
      <c r="F1821" s="1">
        <v>100205</v>
      </c>
      <c r="G1821" s="1">
        <v>1</v>
      </c>
      <c r="H1821" s="1">
        <v>1</v>
      </c>
      <c r="I1821" s="1">
        <v>0</v>
      </c>
      <c r="J1821" s="1" t="str">
        <v>Pune</v>
      </c>
      <c r="K1821" s="1">
        <v>0</v>
      </c>
      <c r="L1821" s="1">
        <f t="shared" si="84"/>
        <v>3757.6000000000004</v>
      </c>
      <c r="M1821" s="1">
        <f t="shared" si="85"/>
        <v>3757.6000000000004</v>
      </c>
      <c r="N1821" s="1">
        <f t="shared" si="86"/>
        <v>0</v>
      </c>
    </row>
    <row r="1822" spans="1:14" x14ac:dyDescent="0.25">
      <c r="A1822" s="1" t="str">
        <v>BioLegend</v>
      </c>
      <c r="B1822" s="1">
        <v>8808.7999999999993</v>
      </c>
      <c r="C1822" s="1" t="str">
        <v>EED118009</v>
      </c>
      <c r="D1822" s="2">
        <v>45877</v>
      </c>
      <c r="E1822" s="2">
        <v>45885</v>
      </c>
      <c r="F1822" s="1">
        <v>100206</v>
      </c>
      <c r="G1822" s="1">
        <v>1</v>
      </c>
      <c r="H1822" s="1">
        <v>1</v>
      </c>
      <c r="I1822" s="1">
        <v>0</v>
      </c>
      <c r="J1822" s="1" t="str">
        <v>Hyderabad</v>
      </c>
      <c r="K1822" s="1">
        <v>0</v>
      </c>
      <c r="L1822" s="1">
        <f t="shared" si="84"/>
        <v>8808.7999999999993</v>
      </c>
      <c r="M1822" s="1">
        <f t="shared" si="85"/>
        <v>8808.7999999999993</v>
      </c>
      <c r="N1822" s="1">
        <f t="shared" si="86"/>
        <v>0</v>
      </c>
    </row>
    <row r="1823" spans="1:14" x14ac:dyDescent="0.25">
      <c r="A1823" s="1" t="str">
        <v>BioLegend</v>
      </c>
      <c r="B1823" s="1">
        <v>10102.4</v>
      </c>
      <c r="C1823" s="1" t="str">
        <v>EED118009</v>
      </c>
      <c r="D1823" s="2">
        <v>45877</v>
      </c>
      <c r="E1823" s="2">
        <v>45885</v>
      </c>
      <c r="F1823" s="1">
        <v>100340</v>
      </c>
      <c r="G1823" s="1">
        <v>1</v>
      </c>
      <c r="H1823" s="1">
        <v>1</v>
      </c>
      <c r="I1823" s="1">
        <v>0</v>
      </c>
      <c r="J1823" s="1" t="str">
        <v>Delhi</v>
      </c>
      <c r="K1823" s="1">
        <v>0</v>
      </c>
      <c r="L1823" s="1">
        <f t="shared" si="84"/>
        <v>10102.4</v>
      </c>
      <c r="M1823" s="1">
        <f t="shared" si="85"/>
        <v>10102.4</v>
      </c>
      <c r="N1823" s="1">
        <f t="shared" si="86"/>
        <v>0</v>
      </c>
    </row>
    <row r="1824" spans="1:14" x14ac:dyDescent="0.25">
      <c r="A1824" s="1" t="str">
        <v>BioLegend</v>
      </c>
      <c r="B1824" s="1">
        <v>4435.2</v>
      </c>
      <c r="C1824" s="1" t="str">
        <v>EED118009</v>
      </c>
      <c r="D1824" s="2">
        <v>45877</v>
      </c>
      <c r="E1824" s="2">
        <v>45885</v>
      </c>
      <c r="F1824" s="1">
        <v>100408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4435.2</v>
      </c>
      <c r="M1824" s="1">
        <f t="shared" si="85"/>
        <v>4435.2</v>
      </c>
      <c r="N1824" s="1">
        <f t="shared" si="86"/>
        <v>0</v>
      </c>
    </row>
    <row r="1825" spans="1:14" x14ac:dyDescent="0.25">
      <c r="A1825" s="1" t="str">
        <v>BioLegend</v>
      </c>
      <c r="B1825" s="1">
        <v>13244</v>
      </c>
      <c r="C1825" s="1" t="str">
        <v>EED118009</v>
      </c>
      <c r="D1825" s="2">
        <v>45877</v>
      </c>
      <c r="E1825" s="2">
        <v>45885</v>
      </c>
      <c r="F1825" s="1">
        <v>100422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13244</v>
      </c>
      <c r="M1825" s="1">
        <f t="shared" si="85"/>
        <v>13244</v>
      </c>
      <c r="N1825" s="1">
        <f t="shared" si="86"/>
        <v>0</v>
      </c>
    </row>
    <row r="1826" spans="1:14" x14ac:dyDescent="0.25">
      <c r="A1826" s="1" t="str">
        <v>BioLegend</v>
      </c>
      <c r="B1826" s="1">
        <v>14106.400000000001</v>
      </c>
      <c r="C1826" s="1" t="str">
        <v>EED118009</v>
      </c>
      <c r="D1826" s="2">
        <v>45877</v>
      </c>
      <c r="E1826" s="2">
        <v>45885</v>
      </c>
      <c r="F1826" s="1">
        <v>100423</v>
      </c>
      <c r="G1826" s="1">
        <v>1</v>
      </c>
      <c r="H1826" s="1">
        <v>1</v>
      </c>
      <c r="I1826" s="1">
        <v>0</v>
      </c>
      <c r="J1826" s="1" t="str">
        <v>Pune</v>
      </c>
      <c r="K1826" s="1">
        <v>0</v>
      </c>
      <c r="L1826" s="1">
        <f t="shared" si="84"/>
        <v>14106.400000000001</v>
      </c>
      <c r="M1826" s="1">
        <f t="shared" si="85"/>
        <v>14106.400000000001</v>
      </c>
      <c r="N1826" s="1">
        <f t="shared" si="86"/>
        <v>0</v>
      </c>
    </row>
    <row r="1827" spans="1:14" x14ac:dyDescent="0.25">
      <c r="A1827" s="1" t="str">
        <v>BioLegend</v>
      </c>
      <c r="B1827" s="1">
        <v>17740.8</v>
      </c>
      <c r="C1827" s="1" t="str">
        <v>EED118009</v>
      </c>
      <c r="D1827" s="2">
        <v>45877</v>
      </c>
      <c r="E1827" s="2">
        <v>45885</v>
      </c>
      <c r="F1827" s="1">
        <v>100432</v>
      </c>
      <c r="G1827" s="1">
        <v>2</v>
      </c>
      <c r="H1827" s="1">
        <v>2</v>
      </c>
      <c r="I1827" s="1">
        <v>0</v>
      </c>
      <c r="J1827" s="1" t="str">
        <v>Faridabad</v>
      </c>
      <c r="K1827" s="1">
        <v>0</v>
      </c>
      <c r="L1827" s="1">
        <f t="shared" si="84"/>
        <v>35481.599999999999</v>
      </c>
      <c r="M1827" s="1">
        <f t="shared" si="85"/>
        <v>35481.599999999999</v>
      </c>
      <c r="N1827" s="1">
        <f t="shared" si="86"/>
        <v>0</v>
      </c>
    </row>
    <row r="1828" spans="1:14" x14ac:dyDescent="0.25">
      <c r="A1828" s="1" t="str">
        <v>BioLegend</v>
      </c>
      <c r="B1828" s="1">
        <v>19896.8</v>
      </c>
      <c r="C1828" s="1" t="str">
        <v>EED118009</v>
      </c>
      <c r="D1828" s="2">
        <v>45877</v>
      </c>
      <c r="E1828" s="2">
        <v>45885</v>
      </c>
      <c r="F1828" s="1">
        <v>100434</v>
      </c>
      <c r="G1828" s="1">
        <v>1</v>
      </c>
      <c r="H1828" s="1">
        <v>1</v>
      </c>
      <c r="I1828" s="1">
        <v>0</v>
      </c>
      <c r="J1828" s="1" t="str">
        <v>Hyderabad</v>
      </c>
      <c r="K1828" s="1">
        <v>0</v>
      </c>
      <c r="L1828" s="1">
        <f t="shared" si="84"/>
        <v>19896.8</v>
      </c>
      <c r="M1828" s="1">
        <f t="shared" si="85"/>
        <v>19896.8</v>
      </c>
      <c r="N1828" s="1">
        <f t="shared" si="86"/>
        <v>0</v>
      </c>
    </row>
    <row r="1829" spans="1:14" x14ac:dyDescent="0.25">
      <c r="A1829" s="1" t="str">
        <v>BioLegend</v>
      </c>
      <c r="B1829" s="1">
        <v>18084</v>
      </c>
      <c r="C1829" s="1" t="str">
        <v>EED118009</v>
      </c>
      <c r="D1829" s="2">
        <v>45877</v>
      </c>
      <c r="E1829" s="2">
        <v>45885</v>
      </c>
      <c r="F1829" s="1">
        <v>100449</v>
      </c>
      <c r="G1829" s="1">
        <v>1</v>
      </c>
      <c r="H1829" s="1">
        <v>1</v>
      </c>
      <c r="I1829" s="1">
        <v>0</v>
      </c>
      <c r="J1829" s="1" t="str">
        <v>Faridabad</v>
      </c>
      <c r="K1829" s="1">
        <v>0</v>
      </c>
      <c r="L1829" s="1">
        <f t="shared" si="84"/>
        <v>18084</v>
      </c>
      <c r="M1829" s="1">
        <f t="shared" si="85"/>
        <v>18084</v>
      </c>
      <c r="N1829" s="1">
        <f t="shared" si="86"/>
        <v>0</v>
      </c>
    </row>
    <row r="1830" spans="1:14" x14ac:dyDescent="0.25">
      <c r="A1830" s="1" t="str">
        <v>BioLegend</v>
      </c>
      <c r="B1830" s="1">
        <v>20394</v>
      </c>
      <c r="C1830" s="1" t="str">
        <v>EED118009</v>
      </c>
      <c r="D1830" s="2">
        <v>45877</v>
      </c>
      <c r="E1830" s="2">
        <v>45885</v>
      </c>
      <c r="F1830" s="1">
        <v>100451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20394</v>
      </c>
      <c r="M1830" s="1">
        <f t="shared" si="85"/>
        <v>20394</v>
      </c>
      <c r="N1830" s="1">
        <f t="shared" si="86"/>
        <v>0</v>
      </c>
    </row>
    <row r="1831" spans="1:14" x14ac:dyDescent="0.25">
      <c r="A1831" s="1" t="str">
        <v>BioLegend</v>
      </c>
      <c r="B1831" s="1">
        <v>6468</v>
      </c>
      <c r="C1831" s="1" t="str">
        <v>EED118009</v>
      </c>
      <c r="D1831" s="2">
        <v>45877</v>
      </c>
      <c r="E1831" s="2">
        <v>45885</v>
      </c>
      <c r="F1831" s="1">
        <v>100712</v>
      </c>
      <c r="G1831" s="1">
        <v>1</v>
      </c>
      <c r="H1831" s="1">
        <v>1</v>
      </c>
      <c r="I1831" s="1">
        <v>0</v>
      </c>
      <c r="J1831" s="1" t="str">
        <v>Chandigarh</v>
      </c>
      <c r="K1831" s="1">
        <v>0</v>
      </c>
      <c r="L1831" s="1">
        <f t="shared" si="84"/>
        <v>6468</v>
      </c>
      <c r="M1831" s="1">
        <f t="shared" si="85"/>
        <v>6468</v>
      </c>
      <c r="N1831" s="1">
        <f t="shared" si="86"/>
        <v>0</v>
      </c>
    </row>
    <row r="1832" spans="1:14" x14ac:dyDescent="0.25">
      <c r="A1832" s="1" t="str">
        <v>BioLegend</v>
      </c>
      <c r="B1832" s="1">
        <v>4188.8</v>
      </c>
      <c r="C1832" s="1" t="str">
        <v>EED118009</v>
      </c>
      <c r="D1832" s="2">
        <v>45877</v>
      </c>
      <c r="E1832" s="2">
        <v>45885</v>
      </c>
      <c r="F1832" s="1">
        <v>100721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4188.8</v>
      </c>
      <c r="M1832" s="1">
        <f t="shared" si="85"/>
        <v>4188.8</v>
      </c>
      <c r="N1832" s="1">
        <f t="shared" si="86"/>
        <v>0</v>
      </c>
    </row>
    <row r="1833" spans="1:14" x14ac:dyDescent="0.25">
      <c r="A1833" s="1" t="str">
        <v>BioLegend</v>
      </c>
      <c r="B1833" s="1">
        <v>14599.2</v>
      </c>
      <c r="C1833" s="1" t="str">
        <v>EED118009</v>
      </c>
      <c r="D1833" s="2">
        <v>45877</v>
      </c>
      <c r="E1833" s="2">
        <v>45885</v>
      </c>
      <c r="F1833" s="1">
        <v>100734</v>
      </c>
      <c r="G1833" s="1">
        <v>1</v>
      </c>
      <c r="H1833" s="1">
        <v>1</v>
      </c>
      <c r="I1833" s="1">
        <v>0</v>
      </c>
      <c r="J1833" s="1" t="str">
        <v>Pune</v>
      </c>
      <c r="K1833" s="1">
        <v>0</v>
      </c>
      <c r="L1833" s="1">
        <f t="shared" si="84"/>
        <v>14599.2</v>
      </c>
      <c r="M1833" s="1">
        <f t="shared" si="85"/>
        <v>14599.2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100742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6468</v>
      </c>
      <c r="C1835" s="1" t="str">
        <v>EED118009</v>
      </c>
      <c r="D1835" s="2">
        <v>45877</v>
      </c>
      <c r="E1835" s="2">
        <v>45885</v>
      </c>
      <c r="F1835" s="1">
        <v>101212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6468</v>
      </c>
      <c r="M1835" s="1">
        <f t="shared" si="85"/>
        <v>6468</v>
      </c>
      <c r="N1835" s="1">
        <f t="shared" si="86"/>
        <v>0</v>
      </c>
    </row>
    <row r="1836" spans="1:14" x14ac:dyDescent="0.25">
      <c r="A1836" s="1" t="str">
        <v>BioLegend</v>
      </c>
      <c r="B1836" s="1">
        <v>18018</v>
      </c>
      <c r="C1836" s="1" t="str">
        <v>EED118009</v>
      </c>
      <c r="D1836" s="2">
        <v>45877</v>
      </c>
      <c r="E1836" s="2">
        <v>45885</v>
      </c>
      <c r="F1836" s="1">
        <v>101242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18018</v>
      </c>
      <c r="M1836" s="1">
        <f t="shared" si="85"/>
        <v>18018</v>
      </c>
      <c r="N1836" s="1">
        <f t="shared" si="86"/>
        <v>0</v>
      </c>
    </row>
    <row r="1837" spans="1:14" x14ac:dyDescent="0.25">
      <c r="A1837" s="1" t="str">
        <v>BioLegend</v>
      </c>
      <c r="B1837" s="1">
        <v>16962</v>
      </c>
      <c r="C1837" s="1" t="str">
        <v>EED118009</v>
      </c>
      <c r="D1837" s="2">
        <v>45877</v>
      </c>
      <c r="E1837" s="2">
        <v>45885</v>
      </c>
      <c r="F1837" s="1">
        <v>101263</v>
      </c>
      <c r="G1837" s="1">
        <v>1</v>
      </c>
      <c r="H1837" s="1">
        <v>1</v>
      </c>
      <c r="I1837" s="1">
        <v>0</v>
      </c>
      <c r="J1837" s="1" t="str">
        <v>Faridabad</v>
      </c>
      <c r="K1837" s="1">
        <v>0</v>
      </c>
      <c r="L1837" s="1">
        <f t="shared" si="84"/>
        <v>16962</v>
      </c>
      <c r="M1837" s="1">
        <f t="shared" si="85"/>
        <v>16962</v>
      </c>
      <c r="N1837" s="1">
        <f t="shared" si="86"/>
        <v>0</v>
      </c>
    </row>
    <row r="1838" spans="1:14" x14ac:dyDescent="0.25">
      <c r="A1838" s="1" t="str">
        <v>BioLegend</v>
      </c>
      <c r="B1838" s="1">
        <v>15584.8</v>
      </c>
      <c r="C1838" s="1" t="str">
        <v>EED118009</v>
      </c>
      <c r="D1838" s="2">
        <v>45877</v>
      </c>
      <c r="E1838" s="2">
        <v>45885</v>
      </c>
      <c r="F1838" s="1">
        <v>102010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15584.8</v>
      </c>
      <c r="M1838" s="1">
        <f t="shared" si="85"/>
        <v>15584.8</v>
      </c>
      <c r="N1838" s="1">
        <f t="shared" si="86"/>
        <v>0</v>
      </c>
    </row>
    <row r="1839" spans="1:14" x14ac:dyDescent="0.25">
      <c r="A1839" s="1" t="str">
        <v>BioLegend</v>
      </c>
      <c r="B1839" s="1">
        <v>5359.2</v>
      </c>
      <c r="C1839" s="1" t="str">
        <v>EED118009</v>
      </c>
      <c r="D1839" s="2">
        <v>45877</v>
      </c>
      <c r="E1839" s="2">
        <v>45885</v>
      </c>
      <c r="F1839" s="1">
        <v>103131</v>
      </c>
      <c r="G1839" s="1">
        <v>2</v>
      </c>
      <c r="H1839" s="1">
        <v>2</v>
      </c>
      <c r="I1839" s="1">
        <v>0</v>
      </c>
      <c r="J1839" s="1" t="str">
        <v>Delhi</v>
      </c>
      <c r="K1839" s="1">
        <v>0</v>
      </c>
      <c r="L1839" s="1">
        <f t="shared" si="84"/>
        <v>10718.4</v>
      </c>
      <c r="M1839" s="1">
        <f t="shared" si="85"/>
        <v>10718.4</v>
      </c>
      <c r="N1839" s="1">
        <f t="shared" si="86"/>
        <v>0</v>
      </c>
    </row>
    <row r="1840" spans="1:14" x14ac:dyDescent="0.25">
      <c r="A1840" s="1" t="str">
        <v>BioLegend</v>
      </c>
      <c r="B1840" s="1">
        <v>13613.599999999999</v>
      </c>
      <c r="C1840" s="1" t="str">
        <v>EED118009</v>
      </c>
      <c r="D1840" s="2">
        <v>45877</v>
      </c>
      <c r="E1840" s="2">
        <v>45885</v>
      </c>
      <c r="F1840" s="1">
        <v>103132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13613.599999999999</v>
      </c>
      <c r="M1840" s="1">
        <f t="shared" si="85"/>
        <v>13613.599999999999</v>
      </c>
      <c r="N1840" s="1">
        <f t="shared" si="86"/>
        <v>0</v>
      </c>
    </row>
    <row r="1841" spans="1:14" x14ac:dyDescent="0.25">
      <c r="A1841" s="1" t="str">
        <v>BioLegend</v>
      </c>
      <c r="B1841" s="1">
        <v>15972</v>
      </c>
      <c r="C1841" s="1" t="str">
        <v>EED118009</v>
      </c>
      <c r="D1841" s="2">
        <v>45877</v>
      </c>
      <c r="E1841" s="2">
        <v>45885</v>
      </c>
      <c r="F1841" s="1">
        <v>103248</v>
      </c>
      <c r="G1841" s="1">
        <v>1</v>
      </c>
      <c r="H1841" s="1">
        <v>1</v>
      </c>
      <c r="I1841" s="1">
        <v>0</v>
      </c>
      <c r="J1841" s="1" t="str">
        <v>Hyderabad</v>
      </c>
      <c r="K1841" s="1">
        <v>0</v>
      </c>
      <c r="L1841" s="1">
        <f t="shared" si="84"/>
        <v>15972</v>
      </c>
      <c r="M1841" s="1">
        <f t="shared" si="85"/>
        <v>15972</v>
      </c>
      <c r="N1841" s="1">
        <f t="shared" si="86"/>
        <v>0</v>
      </c>
    </row>
    <row r="1842" spans="1:14" x14ac:dyDescent="0.25">
      <c r="A1842" s="1" t="str">
        <v>BioLegend</v>
      </c>
      <c r="B1842" s="1">
        <v>11888.8</v>
      </c>
      <c r="C1842" s="1" t="str">
        <v>EED118009</v>
      </c>
      <c r="D1842" s="2">
        <v>45877</v>
      </c>
      <c r="E1842" s="2">
        <v>45885</v>
      </c>
      <c r="F1842" s="1">
        <v>104412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11888.8</v>
      </c>
      <c r="M1842" s="1">
        <f t="shared" si="85"/>
        <v>11888.8</v>
      </c>
      <c r="N1842" s="1">
        <f t="shared" si="86"/>
        <v>0</v>
      </c>
    </row>
    <row r="1843" spans="1:14" x14ac:dyDescent="0.25">
      <c r="A1843" s="1" t="str">
        <v>BioLegend</v>
      </c>
      <c r="B1843" s="1">
        <v>13244</v>
      </c>
      <c r="C1843" s="1" t="str">
        <v>EED118009</v>
      </c>
      <c r="D1843" s="2">
        <v>45877</v>
      </c>
      <c r="E1843" s="2">
        <v>45885</v>
      </c>
      <c r="F1843" s="1">
        <v>107622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13244</v>
      </c>
      <c r="M1843" s="1">
        <f t="shared" si="85"/>
        <v>13244</v>
      </c>
      <c r="N1843" s="1">
        <f t="shared" si="86"/>
        <v>0</v>
      </c>
    </row>
    <row r="1844" spans="1:14" x14ac:dyDescent="0.25">
      <c r="A1844" s="1" t="str">
        <v>BioLegend</v>
      </c>
      <c r="B1844" s="1">
        <v>18018</v>
      </c>
      <c r="C1844" s="1" t="str">
        <v>EED118009</v>
      </c>
      <c r="D1844" s="2">
        <v>45877</v>
      </c>
      <c r="E1844" s="2">
        <v>45885</v>
      </c>
      <c r="F1844" s="1">
        <v>107643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18018</v>
      </c>
      <c r="M1844" s="1">
        <f t="shared" si="85"/>
        <v>18018</v>
      </c>
      <c r="N1844" s="1">
        <f t="shared" si="86"/>
        <v>0</v>
      </c>
    </row>
    <row r="1845" spans="1:14" x14ac:dyDescent="0.25">
      <c r="A1845" s="1" t="str">
        <v>BioLegend</v>
      </c>
      <c r="B1845" s="1">
        <v>19338</v>
      </c>
      <c r="C1845" s="1" t="str">
        <v>EED118009</v>
      </c>
      <c r="D1845" s="2">
        <v>45877</v>
      </c>
      <c r="E1845" s="2">
        <v>45885</v>
      </c>
      <c r="F1845" s="1">
        <v>108749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19338</v>
      </c>
      <c r="M1845" s="1">
        <f t="shared" si="85"/>
        <v>19338</v>
      </c>
      <c r="N1845" s="1">
        <f t="shared" si="86"/>
        <v>0</v>
      </c>
    </row>
    <row r="1846" spans="1:14" x14ac:dyDescent="0.25">
      <c r="A1846" s="1" t="str">
        <v>BioLegend</v>
      </c>
      <c r="B1846" s="1">
        <v>8377.6</v>
      </c>
      <c r="C1846" s="1" t="str">
        <v>EED118009</v>
      </c>
      <c r="D1846" s="2">
        <v>45877</v>
      </c>
      <c r="E1846" s="2">
        <v>45885</v>
      </c>
      <c r="F1846" s="1">
        <v>110902</v>
      </c>
      <c r="G1846" s="1">
        <v>1</v>
      </c>
      <c r="H1846" s="1">
        <v>1</v>
      </c>
      <c r="I1846" s="1">
        <v>0</v>
      </c>
      <c r="J1846" s="1" t="str">
        <v>Chandigarh</v>
      </c>
      <c r="K1846" s="1">
        <v>0</v>
      </c>
      <c r="L1846" s="1">
        <f t="shared" si="84"/>
        <v>8377.6</v>
      </c>
      <c r="M1846" s="1">
        <f t="shared" si="85"/>
        <v>8377.6</v>
      </c>
      <c r="N1846" s="1">
        <f t="shared" si="86"/>
        <v>0</v>
      </c>
    </row>
    <row r="1847" spans="1:14" x14ac:dyDescent="0.25">
      <c r="A1847" s="1" t="str">
        <v>BioLegend</v>
      </c>
      <c r="B1847" s="1">
        <v>16632</v>
      </c>
      <c r="C1847" s="1" t="str">
        <v>EED118009</v>
      </c>
      <c r="D1847" s="2">
        <v>45877</v>
      </c>
      <c r="E1847" s="2">
        <v>45885</v>
      </c>
      <c r="F1847" s="1">
        <v>114718</v>
      </c>
      <c r="G1847" s="1">
        <v>1</v>
      </c>
      <c r="H1847" s="1">
        <v>1</v>
      </c>
      <c r="I1847" s="1">
        <v>0</v>
      </c>
      <c r="J1847" s="1" t="str">
        <v>Delhi</v>
      </c>
      <c r="K1847" s="1">
        <v>0</v>
      </c>
      <c r="L1847" s="1">
        <f t="shared" si="84"/>
        <v>16632</v>
      </c>
      <c r="M1847" s="1">
        <f t="shared" si="85"/>
        <v>16632</v>
      </c>
      <c r="N1847" s="1">
        <f t="shared" si="86"/>
        <v>0</v>
      </c>
    </row>
    <row r="1848" spans="1:14" x14ac:dyDescent="0.25">
      <c r="A1848" s="1" t="str">
        <v>BioLegend</v>
      </c>
      <c r="B1848" s="1">
        <v>8254.4</v>
      </c>
      <c r="C1848" s="1" t="str">
        <v>EED118009</v>
      </c>
      <c r="D1848" s="2">
        <v>45877</v>
      </c>
      <c r="E1848" s="2">
        <v>45885</v>
      </c>
      <c r="F1848" s="1">
        <v>115508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8254.4</v>
      </c>
      <c r="M1848" s="1">
        <f t="shared" si="85"/>
        <v>8254.4</v>
      </c>
      <c r="N1848" s="1">
        <f t="shared" si="86"/>
        <v>0</v>
      </c>
    </row>
    <row r="1849" spans="1:14" x14ac:dyDescent="0.25">
      <c r="A1849" s="1" t="str">
        <v>BioLegend</v>
      </c>
      <c r="B1849" s="1">
        <v>16698</v>
      </c>
      <c r="C1849" s="1" t="str">
        <v>EED118009</v>
      </c>
      <c r="D1849" s="2">
        <v>45877</v>
      </c>
      <c r="E1849" s="2">
        <v>45885</v>
      </c>
      <c r="F1849" s="1">
        <v>115549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16698</v>
      </c>
      <c r="M1849" s="1">
        <f t="shared" si="85"/>
        <v>16698</v>
      </c>
      <c r="N1849" s="1">
        <f t="shared" si="86"/>
        <v>0</v>
      </c>
    </row>
    <row r="1850" spans="1:14" x14ac:dyDescent="0.25">
      <c r="A1850" s="1" t="str">
        <v>BioLegend</v>
      </c>
      <c r="B1850" s="1">
        <v>7145.6</v>
      </c>
      <c r="C1850" s="1" t="str">
        <v>EED118009</v>
      </c>
      <c r="D1850" s="2">
        <v>45877</v>
      </c>
      <c r="E1850" s="2">
        <v>45885</v>
      </c>
      <c r="F1850" s="1">
        <v>117306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7145.6</v>
      </c>
      <c r="M1850" s="1">
        <f t="shared" si="85"/>
        <v>7145.6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123110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123431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16324</v>
      </c>
      <c r="C1853" s="1" t="str">
        <v>EED118009</v>
      </c>
      <c r="D1853" s="2">
        <v>45877</v>
      </c>
      <c r="E1853" s="2">
        <v>45885</v>
      </c>
      <c r="F1853" s="1">
        <v>128022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16324</v>
      </c>
      <c r="M1853" s="1">
        <f t="shared" si="85"/>
        <v>16324</v>
      </c>
      <c r="N1853" s="1">
        <f t="shared" si="86"/>
        <v>0</v>
      </c>
    </row>
    <row r="1854" spans="1:14" x14ac:dyDescent="0.25">
      <c r="A1854" s="1" t="str">
        <v>BioLegend</v>
      </c>
      <c r="B1854" s="1">
        <v>14476</v>
      </c>
      <c r="C1854" s="1" t="str">
        <v>EED118009</v>
      </c>
      <c r="D1854" s="2">
        <v>45877</v>
      </c>
      <c r="E1854" s="2">
        <v>45885</v>
      </c>
      <c r="F1854" s="1">
        <v>128064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14476</v>
      </c>
      <c r="M1854" s="1">
        <f t="shared" si="85"/>
        <v>14476</v>
      </c>
      <c r="N1854" s="1">
        <f t="shared" si="86"/>
        <v>0</v>
      </c>
    </row>
    <row r="1855" spans="1:14" x14ac:dyDescent="0.25">
      <c r="A1855" s="1" t="str">
        <v>BioLegend</v>
      </c>
      <c r="B1855" s="1">
        <v>19998</v>
      </c>
      <c r="C1855" s="1" t="str">
        <v>EED118009</v>
      </c>
      <c r="D1855" s="2">
        <v>45877</v>
      </c>
      <c r="E1855" s="2">
        <v>45885</v>
      </c>
      <c r="F1855" s="1">
        <v>134021</v>
      </c>
      <c r="G1855" s="1">
        <v>2</v>
      </c>
      <c r="H1855" s="1">
        <v>2</v>
      </c>
      <c r="I1855" s="1">
        <v>0</v>
      </c>
      <c r="J1855" s="1" t="str">
        <v>Mumbai</v>
      </c>
      <c r="K1855" s="1">
        <v>0</v>
      </c>
      <c r="L1855" s="1">
        <f t="shared" si="84"/>
        <v>39996</v>
      </c>
      <c r="M1855" s="1">
        <f t="shared" si="85"/>
        <v>39996</v>
      </c>
      <c r="N1855" s="1">
        <f t="shared" si="86"/>
        <v>0</v>
      </c>
    </row>
    <row r="1856" spans="1:14" x14ac:dyDescent="0.25">
      <c r="A1856" s="1" t="str">
        <v>BioLegend</v>
      </c>
      <c r="B1856" s="1">
        <v>17094</v>
      </c>
      <c r="C1856" s="1" t="str">
        <v>EED118009</v>
      </c>
      <c r="D1856" s="2">
        <v>45877</v>
      </c>
      <c r="E1856" s="2">
        <v>45885</v>
      </c>
      <c r="F1856" s="1">
        <v>135221</v>
      </c>
      <c r="G1856" s="1">
        <v>1</v>
      </c>
      <c r="H1856" s="1">
        <v>1</v>
      </c>
      <c r="I1856" s="1">
        <v>0</v>
      </c>
      <c r="J1856" s="1" t="str">
        <v>Hyderabad</v>
      </c>
      <c r="K1856" s="1">
        <v>0</v>
      </c>
      <c r="L1856" s="1">
        <f t="shared" si="84"/>
        <v>17094</v>
      </c>
      <c r="M1856" s="1">
        <f t="shared" si="85"/>
        <v>17094</v>
      </c>
      <c r="N1856" s="1">
        <f t="shared" si="86"/>
        <v>0</v>
      </c>
    </row>
    <row r="1857" spans="1:14" x14ac:dyDescent="0.25">
      <c r="A1857" s="1" t="str">
        <v>BioLegend</v>
      </c>
      <c r="B1857" s="1">
        <v>10164</v>
      </c>
      <c r="C1857" s="1" t="str">
        <v>EED118009</v>
      </c>
      <c r="D1857" s="2">
        <v>45877</v>
      </c>
      <c r="E1857" s="2">
        <v>45885</v>
      </c>
      <c r="F1857" s="1">
        <v>136010</v>
      </c>
      <c r="G1857" s="1">
        <v>1</v>
      </c>
      <c r="H1857" s="1">
        <v>1</v>
      </c>
      <c r="I1857" s="1">
        <v>0</v>
      </c>
      <c r="J1857" s="1" t="str">
        <v>Chandigarh</v>
      </c>
      <c r="K1857" s="1">
        <v>0</v>
      </c>
      <c r="L1857" s="1">
        <f t="shared" si="84"/>
        <v>10164</v>
      </c>
      <c r="M1857" s="1">
        <f t="shared" si="85"/>
        <v>10164</v>
      </c>
      <c r="N1857" s="1">
        <f t="shared" si="86"/>
        <v>0</v>
      </c>
    </row>
    <row r="1858" spans="1:14" x14ac:dyDescent="0.25">
      <c r="A1858" s="1" t="str">
        <v>BioLegend</v>
      </c>
      <c r="B1858" s="1">
        <v>16447.2</v>
      </c>
      <c r="C1858" s="1" t="str">
        <v>EED118009</v>
      </c>
      <c r="D1858" s="2">
        <v>45877</v>
      </c>
      <c r="E1858" s="2">
        <v>45885</v>
      </c>
      <c r="F1858" s="1">
        <v>139306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16447.2</v>
      </c>
      <c r="M1858" s="1">
        <f t="shared" si="85"/>
        <v>16447.2</v>
      </c>
      <c r="N1858" s="1">
        <f t="shared" si="86"/>
        <v>0</v>
      </c>
    </row>
    <row r="1859" spans="1:14" x14ac:dyDescent="0.25">
      <c r="A1859" s="1" t="str">
        <v>BioLegend</v>
      </c>
      <c r="B1859" s="1">
        <v>19272</v>
      </c>
      <c r="C1859" s="1" t="str">
        <v>EED118009</v>
      </c>
      <c r="D1859" s="2">
        <v>45877</v>
      </c>
      <c r="E1859" s="2">
        <v>45885</v>
      </c>
      <c r="F1859" s="1">
        <v>139309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19272</v>
      </c>
      <c r="M1859" s="1">
        <f t="shared" ref="M1859:M1922" si="88">H1859*B1859</f>
        <v>19272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17688</v>
      </c>
      <c r="C1860" s="1" t="str">
        <v>EED118009</v>
      </c>
      <c r="D1860" s="2">
        <v>45877</v>
      </c>
      <c r="E1860" s="2">
        <v>45885</v>
      </c>
      <c r="F1860" s="1">
        <v>142531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17688</v>
      </c>
      <c r="M1860" s="1">
        <f t="shared" si="88"/>
        <v>17688</v>
      </c>
      <c r="N1860" s="1">
        <f t="shared" si="89"/>
        <v>0</v>
      </c>
    </row>
    <row r="1861" spans="1:14" x14ac:dyDescent="0.25">
      <c r="A1861" s="1" t="str">
        <v>BioLegend</v>
      </c>
      <c r="B1861" s="1">
        <v>23531.199999999997</v>
      </c>
      <c r="C1861" s="1" t="str">
        <v>EED118009</v>
      </c>
      <c r="D1861" s="2">
        <v>45877</v>
      </c>
      <c r="E1861" s="2">
        <v>45885</v>
      </c>
      <c r="F1861" s="1">
        <v>144514</v>
      </c>
      <c r="G1861" s="1">
        <v>1</v>
      </c>
      <c r="H1861" s="1">
        <v>1</v>
      </c>
      <c r="I1861" s="1">
        <v>0</v>
      </c>
      <c r="J1861" s="1" t="str">
        <v>Delhi</v>
      </c>
      <c r="K1861" s="1">
        <v>0</v>
      </c>
      <c r="L1861" s="1">
        <f t="shared" si="87"/>
        <v>23531.199999999997</v>
      </c>
      <c r="M1861" s="1">
        <f t="shared" si="88"/>
        <v>23531.199999999997</v>
      </c>
      <c r="N1861" s="1">
        <f t="shared" si="89"/>
        <v>0</v>
      </c>
    </row>
    <row r="1862" spans="1:14" x14ac:dyDescent="0.25">
      <c r="A1862" s="1" t="str">
        <v>BioLegend</v>
      </c>
      <c r="B1862" s="1">
        <v>21375.200000000001</v>
      </c>
      <c r="C1862" s="1" t="str">
        <v>EED118009</v>
      </c>
      <c r="D1862" s="2">
        <v>45877</v>
      </c>
      <c r="E1862" s="2">
        <v>45885</v>
      </c>
      <c r="F1862" s="1">
        <v>144620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21375.200000000001</v>
      </c>
      <c r="M1862" s="1">
        <f t="shared" si="88"/>
        <v>21375.200000000001</v>
      </c>
      <c r="N1862" s="1">
        <f t="shared" si="89"/>
        <v>0</v>
      </c>
    </row>
    <row r="1863" spans="1:14" x14ac:dyDescent="0.25">
      <c r="A1863" s="1" t="str">
        <v>BioLegend</v>
      </c>
      <c r="B1863" s="1">
        <v>19272</v>
      </c>
      <c r="C1863" s="1" t="str">
        <v>EED118009</v>
      </c>
      <c r="D1863" s="2">
        <v>45877</v>
      </c>
      <c r="E1863" s="2">
        <v>45885</v>
      </c>
      <c r="F1863" s="1">
        <v>145517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19272</v>
      </c>
      <c r="M1863" s="1">
        <f t="shared" si="88"/>
        <v>19272</v>
      </c>
      <c r="N1863" s="1">
        <f t="shared" si="89"/>
        <v>0</v>
      </c>
    </row>
    <row r="1864" spans="1:14" x14ac:dyDescent="0.25">
      <c r="A1864" s="1" t="str">
        <v>BioLegend</v>
      </c>
      <c r="B1864" s="1">
        <v>13552</v>
      </c>
      <c r="C1864" s="1" t="str">
        <v>EED118009</v>
      </c>
      <c r="D1864" s="2">
        <v>45877</v>
      </c>
      <c r="E1864" s="2">
        <v>45885</v>
      </c>
      <c r="F1864" s="1">
        <v>147708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13552</v>
      </c>
      <c r="M1864" s="1">
        <f t="shared" si="88"/>
        <v>13552</v>
      </c>
      <c r="N1864" s="1">
        <f t="shared" si="89"/>
        <v>0</v>
      </c>
    </row>
    <row r="1865" spans="1:14" x14ac:dyDescent="0.25">
      <c r="A1865" s="1" t="str">
        <v>BioLegend</v>
      </c>
      <c r="B1865" s="1">
        <v>12997.599999999999</v>
      </c>
      <c r="C1865" s="1" t="str">
        <v>EED118009</v>
      </c>
      <c r="D1865" s="2">
        <v>45877</v>
      </c>
      <c r="E1865" s="2">
        <v>45885</v>
      </c>
      <c r="F1865" s="1">
        <v>152316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12997.599999999999</v>
      </c>
      <c r="M1865" s="1">
        <f t="shared" si="88"/>
        <v>12997.599999999999</v>
      </c>
      <c r="N1865" s="1">
        <f t="shared" si="89"/>
        <v>0</v>
      </c>
    </row>
    <row r="1866" spans="1:14" x14ac:dyDescent="0.25">
      <c r="A1866" s="1" t="str">
        <v>BioLegend</v>
      </c>
      <c r="B1866" s="1">
        <v>13182.400000000001</v>
      </c>
      <c r="C1866" s="1" t="str">
        <v>EED118009</v>
      </c>
      <c r="D1866" s="2">
        <v>45877</v>
      </c>
      <c r="E1866" s="2">
        <v>45885</v>
      </c>
      <c r="F1866" s="1">
        <v>152408</v>
      </c>
      <c r="G1866" s="1">
        <v>1</v>
      </c>
      <c r="H1866" s="1">
        <v>1</v>
      </c>
      <c r="I1866" s="1">
        <v>0</v>
      </c>
      <c r="J1866" s="1" t="str">
        <v>Mumbai</v>
      </c>
      <c r="K1866" s="1">
        <v>0</v>
      </c>
      <c r="L1866" s="1">
        <f t="shared" si="87"/>
        <v>13182.400000000001</v>
      </c>
      <c r="M1866" s="1">
        <f t="shared" si="88"/>
        <v>13182.400000000001</v>
      </c>
      <c r="N1866" s="1">
        <f t="shared" si="89"/>
        <v>0</v>
      </c>
    </row>
    <row r="1867" spans="1:14" x14ac:dyDescent="0.25">
      <c r="A1867" s="1" t="str">
        <v>BioLegend</v>
      </c>
      <c r="B1867" s="1">
        <v>17820</v>
      </c>
      <c r="C1867" s="1" t="str">
        <v>EED118009</v>
      </c>
      <c r="D1867" s="2">
        <v>45877</v>
      </c>
      <c r="E1867" s="2">
        <v>45885</v>
      </c>
      <c r="F1867" s="1">
        <v>152423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17820</v>
      </c>
      <c r="M1867" s="1">
        <f t="shared" si="88"/>
        <v>17820</v>
      </c>
      <c r="N1867" s="1">
        <f t="shared" si="89"/>
        <v>0</v>
      </c>
    </row>
    <row r="1868" spans="1:14" x14ac:dyDescent="0.25">
      <c r="A1868" s="1" t="str">
        <v>BioLegend</v>
      </c>
      <c r="B1868" s="1">
        <v>23531.199999999997</v>
      </c>
      <c r="C1868" s="1" t="str">
        <v>EED118009</v>
      </c>
      <c r="D1868" s="2">
        <v>45877</v>
      </c>
      <c r="E1868" s="2">
        <v>45885</v>
      </c>
      <c r="F1868" s="1">
        <v>153408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23531.199999999997</v>
      </c>
      <c r="M1868" s="1">
        <f t="shared" si="88"/>
        <v>23531.199999999997</v>
      </c>
      <c r="N1868" s="1">
        <f t="shared" si="89"/>
        <v>0</v>
      </c>
    </row>
    <row r="1869" spans="1:14" x14ac:dyDescent="0.25">
      <c r="A1869" s="1" t="str">
        <v>BioLegend</v>
      </c>
      <c r="B1869" s="1">
        <v>20328</v>
      </c>
      <c r="C1869" s="1" t="str">
        <v>EED118009</v>
      </c>
      <c r="D1869" s="2">
        <v>45877</v>
      </c>
      <c r="E1869" s="2">
        <v>45885</v>
      </c>
      <c r="F1869" s="1">
        <v>155509</v>
      </c>
      <c r="G1869" s="1">
        <v>1</v>
      </c>
      <c r="H1869" s="1">
        <v>1</v>
      </c>
      <c r="I1869" s="1">
        <v>0</v>
      </c>
      <c r="J1869" s="1" t="str">
        <v>Delhi</v>
      </c>
      <c r="K1869" s="1">
        <v>0</v>
      </c>
      <c r="L1869" s="1">
        <f t="shared" si="87"/>
        <v>20328</v>
      </c>
      <c r="M1869" s="1">
        <f t="shared" si="88"/>
        <v>20328</v>
      </c>
      <c r="N1869" s="1">
        <f t="shared" si="89"/>
        <v>0</v>
      </c>
    </row>
    <row r="1870" spans="1:14" x14ac:dyDescent="0.25">
      <c r="A1870" s="1" t="str">
        <v>BioLegend</v>
      </c>
      <c r="B1870" s="1">
        <v>21683.200000000001</v>
      </c>
      <c r="C1870" s="1" t="str">
        <v>EED118009</v>
      </c>
      <c r="D1870" s="2">
        <v>45877</v>
      </c>
      <c r="E1870" s="2">
        <v>45885</v>
      </c>
      <c r="F1870" s="1">
        <v>155520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21683.200000000001</v>
      </c>
      <c r="M1870" s="1">
        <f t="shared" si="88"/>
        <v>21683.200000000001</v>
      </c>
      <c r="N1870" s="1">
        <f t="shared" si="89"/>
        <v>0</v>
      </c>
    </row>
    <row r="1871" spans="1:14" x14ac:dyDescent="0.25">
      <c r="A1871" s="1" t="str">
        <v>BioLegend</v>
      </c>
      <c r="B1871" s="1">
        <v>11396</v>
      </c>
      <c r="C1871" s="1" t="str">
        <v>EED118009</v>
      </c>
      <c r="D1871" s="2">
        <v>45877</v>
      </c>
      <c r="E1871" s="2">
        <v>45885</v>
      </c>
      <c r="F1871" s="1">
        <v>161218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11396</v>
      </c>
      <c r="M1871" s="1">
        <f t="shared" si="88"/>
        <v>11396</v>
      </c>
      <c r="N1871" s="1">
        <f t="shared" si="89"/>
        <v>0</v>
      </c>
    </row>
    <row r="1872" spans="1:14" x14ac:dyDescent="0.25">
      <c r="A1872" s="1" t="str">
        <v>BioLegend</v>
      </c>
      <c r="B1872" s="1">
        <v>14190</v>
      </c>
      <c r="C1872" s="1" t="str">
        <v>EED118009</v>
      </c>
      <c r="D1872" s="2">
        <v>45877</v>
      </c>
      <c r="E1872" s="2">
        <v>45885</v>
      </c>
      <c r="F1872" s="1">
        <v>300137</v>
      </c>
      <c r="G1872" s="1">
        <v>1</v>
      </c>
      <c r="H1872" s="1">
        <v>1</v>
      </c>
      <c r="I1872" s="1">
        <v>0</v>
      </c>
      <c r="J1872" s="1" t="str">
        <v>Guwahati</v>
      </c>
      <c r="K1872" s="1">
        <v>0</v>
      </c>
      <c r="L1872" s="1">
        <f t="shared" si="87"/>
        <v>14190</v>
      </c>
      <c r="M1872" s="1">
        <f t="shared" si="88"/>
        <v>14190</v>
      </c>
      <c r="N1872" s="1">
        <f t="shared" si="89"/>
        <v>0</v>
      </c>
    </row>
    <row r="1873" spans="1:14" x14ac:dyDescent="0.25">
      <c r="A1873" s="1" t="str">
        <v>BioLegend</v>
      </c>
      <c r="B1873" s="1">
        <v>3080</v>
      </c>
      <c r="C1873" s="1" t="str">
        <v>EED118009</v>
      </c>
      <c r="D1873" s="2">
        <v>45877</v>
      </c>
      <c r="E1873" s="2">
        <v>45885</v>
      </c>
      <c r="F1873" s="1">
        <v>300406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3080</v>
      </c>
      <c r="M1873" s="1">
        <f t="shared" si="88"/>
        <v>3080</v>
      </c>
      <c r="N1873" s="1">
        <f t="shared" si="89"/>
        <v>0</v>
      </c>
    </row>
    <row r="1874" spans="1:14" x14ac:dyDescent="0.25">
      <c r="A1874" s="1" t="str">
        <v>BioLegend</v>
      </c>
      <c r="B1874" s="1">
        <v>28314</v>
      </c>
      <c r="C1874" s="1" t="str">
        <v>EED118009</v>
      </c>
      <c r="D1874" s="2">
        <v>45877</v>
      </c>
      <c r="E1874" s="2">
        <v>45885</v>
      </c>
      <c r="F1874" s="1">
        <v>301344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28314</v>
      </c>
      <c r="M1874" s="1">
        <f t="shared" si="88"/>
        <v>28314</v>
      </c>
      <c r="N1874" s="1">
        <f t="shared" si="89"/>
        <v>0</v>
      </c>
    </row>
    <row r="1875" spans="1:14" x14ac:dyDescent="0.25">
      <c r="A1875" s="1" t="str">
        <v>BioLegend</v>
      </c>
      <c r="B1875" s="1">
        <v>6344.7999999999993</v>
      </c>
      <c r="C1875" s="1" t="str">
        <v>EED118009</v>
      </c>
      <c r="D1875" s="2">
        <v>45877</v>
      </c>
      <c r="E1875" s="2">
        <v>45885</v>
      </c>
      <c r="F1875" s="1">
        <v>302206</v>
      </c>
      <c r="G1875" s="1">
        <v>2</v>
      </c>
      <c r="H1875" s="1">
        <v>2</v>
      </c>
      <c r="I1875" s="1">
        <v>0</v>
      </c>
      <c r="J1875" s="1" t="str">
        <v>Banglore</v>
      </c>
      <c r="K1875" s="1">
        <v>0</v>
      </c>
      <c r="L1875" s="1">
        <f t="shared" si="87"/>
        <v>12689.599999999999</v>
      </c>
      <c r="M1875" s="1">
        <f t="shared" si="88"/>
        <v>12689.599999999999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1</v>
      </c>
      <c r="H1876" s="1">
        <v>1</v>
      </c>
      <c r="I1876" s="1">
        <v>0</v>
      </c>
      <c r="J1876" s="1" t="str">
        <v>Delhi</v>
      </c>
      <c r="K1876" s="1">
        <v>0</v>
      </c>
      <c r="L1876" s="1">
        <f t="shared" si="87"/>
        <v>4065.6000000000004</v>
      </c>
      <c r="M1876" s="1">
        <f t="shared" si="88"/>
        <v>4065.6000000000004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Chandigarh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Mumbai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2710.4</v>
      </c>
      <c r="C1879" s="1" t="str">
        <v>EED118009</v>
      </c>
      <c r="D1879" s="2">
        <v>45877</v>
      </c>
      <c r="E1879" s="2">
        <v>45885</v>
      </c>
      <c r="F1879" s="1">
        <v>302211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2710.4</v>
      </c>
      <c r="M1879" s="1">
        <f t="shared" si="88"/>
        <v>2710.4</v>
      </c>
      <c r="N1879" s="1">
        <f t="shared" si="89"/>
        <v>0</v>
      </c>
    </row>
    <row r="1880" spans="1:14" x14ac:dyDescent="0.25">
      <c r="A1880" s="1" t="str">
        <v>BioLegend</v>
      </c>
      <c r="B1880" s="1">
        <v>8131.2000000000007</v>
      </c>
      <c r="C1880" s="1" t="str">
        <v>EED118009</v>
      </c>
      <c r="D1880" s="2">
        <v>45877</v>
      </c>
      <c r="E1880" s="2">
        <v>45885</v>
      </c>
      <c r="F1880" s="1">
        <v>302810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8131.2000000000007</v>
      </c>
      <c r="M1880" s="1">
        <f t="shared" si="88"/>
        <v>8131.2000000000007</v>
      </c>
      <c r="N1880" s="1">
        <f t="shared" si="89"/>
        <v>0</v>
      </c>
    </row>
    <row r="1881" spans="1:14" x14ac:dyDescent="0.25">
      <c r="A1881" s="1" t="str">
        <v>BioLegend</v>
      </c>
      <c r="B1881" s="1">
        <v>17248</v>
      </c>
      <c r="C1881" s="1" t="str">
        <v>EED118009</v>
      </c>
      <c r="D1881" s="2">
        <v>45877</v>
      </c>
      <c r="E1881" s="2">
        <v>45885</v>
      </c>
      <c r="F1881" s="1">
        <v>303406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17248</v>
      </c>
      <c r="M1881" s="1">
        <f t="shared" si="88"/>
        <v>17248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305114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305514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21375.200000000001</v>
      </c>
      <c r="C1884" s="1" t="str">
        <v>EED118009</v>
      </c>
      <c r="D1884" s="2">
        <v>45877</v>
      </c>
      <c r="E1884" s="2">
        <v>45885</v>
      </c>
      <c r="F1884" s="1">
        <v>307654</v>
      </c>
      <c r="G1884" s="1">
        <v>2</v>
      </c>
      <c r="H1884" s="1">
        <v>2</v>
      </c>
      <c r="I1884" s="1">
        <v>0</v>
      </c>
      <c r="J1884" s="1" t="str">
        <v>Delhi</v>
      </c>
      <c r="K1884" s="1">
        <v>0</v>
      </c>
      <c r="L1884" s="1">
        <f t="shared" si="87"/>
        <v>42750.400000000001</v>
      </c>
      <c r="M1884" s="1">
        <f t="shared" si="88"/>
        <v>42750.400000000001</v>
      </c>
      <c r="N1884" s="1">
        <f t="shared" si="89"/>
        <v>0</v>
      </c>
    </row>
    <row r="1885" spans="1:14" x14ac:dyDescent="0.25">
      <c r="A1885" s="1" t="str">
        <v>BioLegend</v>
      </c>
      <c r="B1885" s="1">
        <v>17987.2</v>
      </c>
      <c r="C1885" s="1" t="str">
        <v>EED118009</v>
      </c>
      <c r="D1885" s="2">
        <v>45877</v>
      </c>
      <c r="E1885" s="2">
        <v>45885</v>
      </c>
      <c r="F1885" s="1">
        <v>310912</v>
      </c>
      <c r="G1885" s="1">
        <v>1</v>
      </c>
      <c r="H1885" s="1">
        <v>1</v>
      </c>
      <c r="I1885" s="1">
        <v>0</v>
      </c>
      <c r="J1885" s="1" t="str">
        <v>Chandigarh</v>
      </c>
      <c r="K1885" s="1">
        <v>0</v>
      </c>
      <c r="L1885" s="1">
        <f t="shared" si="87"/>
        <v>17987.2</v>
      </c>
      <c r="M1885" s="1">
        <f t="shared" si="88"/>
        <v>17987.2</v>
      </c>
      <c r="N1885" s="1">
        <f t="shared" si="89"/>
        <v>0</v>
      </c>
    </row>
    <row r="1886" spans="1:14" x14ac:dyDescent="0.25">
      <c r="A1886" s="1" t="str">
        <v>BioLegend</v>
      </c>
      <c r="B1886" s="1">
        <v>16324</v>
      </c>
      <c r="C1886" s="1" t="str">
        <v>EED118009</v>
      </c>
      <c r="D1886" s="2">
        <v>45877</v>
      </c>
      <c r="E1886" s="2">
        <v>45885</v>
      </c>
      <c r="F1886" s="1">
        <v>317426</v>
      </c>
      <c r="G1886" s="1">
        <v>1</v>
      </c>
      <c r="H1886" s="1">
        <v>1</v>
      </c>
      <c r="I1886" s="1">
        <v>0</v>
      </c>
      <c r="J1886" s="1" t="str">
        <v>Delhi</v>
      </c>
      <c r="K1886" s="1">
        <v>0</v>
      </c>
      <c r="L1886" s="1">
        <f t="shared" si="87"/>
        <v>16324</v>
      </c>
      <c r="M1886" s="1">
        <f t="shared" si="88"/>
        <v>16324</v>
      </c>
      <c r="N1886" s="1">
        <f t="shared" si="89"/>
        <v>0</v>
      </c>
    </row>
    <row r="1887" spans="1:14" x14ac:dyDescent="0.25">
      <c r="A1887" s="1" t="str">
        <v>BioLegend</v>
      </c>
      <c r="B1887" s="1">
        <v>24393.599999999999</v>
      </c>
      <c r="C1887" s="1" t="str">
        <v>EED118009</v>
      </c>
      <c r="D1887" s="2">
        <v>45877</v>
      </c>
      <c r="E1887" s="2">
        <v>45885</v>
      </c>
      <c r="F1887" s="1">
        <v>320008</v>
      </c>
      <c r="G1887" s="1">
        <v>1</v>
      </c>
      <c r="H1887" s="1">
        <v>1</v>
      </c>
      <c r="I1887" s="1">
        <v>0</v>
      </c>
      <c r="J1887" s="1" t="str">
        <v>Mumbai</v>
      </c>
      <c r="K1887" s="1">
        <v>0</v>
      </c>
      <c r="L1887" s="1">
        <f t="shared" si="87"/>
        <v>24393.599999999999</v>
      </c>
      <c r="M1887" s="1">
        <f t="shared" si="88"/>
        <v>24393.599999999999</v>
      </c>
      <c r="N1887" s="1">
        <f t="shared" si="89"/>
        <v>0</v>
      </c>
    </row>
    <row r="1888" spans="1:14" x14ac:dyDescent="0.25">
      <c r="A1888" s="1" t="str">
        <v>BioLegend</v>
      </c>
      <c r="B1888" s="1">
        <v>16508.8</v>
      </c>
      <c r="C1888" s="1" t="str">
        <v>EED118009</v>
      </c>
      <c r="D1888" s="2">
        <v>45877</v>
      </c>
      <c r="E1888" s="2">
        <v>45885</v>
      </c>
      <c r="F1888" s="1">
        <v>320806</v>
      </c>
      <c r="G1888" s="1">
        <v>1</v>
      </c>
      <c r="H1888" s="1">
        <v>1</v>
      </c>
      <c r="I1888" s="1">
        <v>0</v>
      </c>
      <c r="J1888" s="1" t="str">
        <v>Hyderabad</v>
      </c>
      <c r="K1888" s="1">
        <v>0</v>
      </c>
      <c r="L1888" s="1">
        <f t="shared" si="87"/>
        <v>16508.8</v>
      </c>
      <c r="M1888" s="1">
        <f t="shared" si="88"/>
        <v>16508.8</v>
      </c>
      <c r="N1888" s="1">
        <f t="shared" si="89"/>
        <v>0</v>
      </c>
    </row>
    <row r="1889" spans="1:14" x14ac:dyDescent="0.25">
      <c r="A1889" s="1" t="str">
        <v>BioLegend</v>
      </c>
      <c r="B1889" s="1">
        <v>19527.2</v>
      </c>
      <c r="C1889" s="1" t="str">
        <v>EED118009</v>
      </c>
      <c r="D1889" s="2">
        <v>45877</v>
      </c>
      <c r="E1889" s="2">
        <v>45885</v>
      </c>
      <c r="F1889" s="1">
        <v>321124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19527.2</v>
      </c>
      <c r="M1889" s="1">
        <f t="shared" si="88"/>
        <v>19527.2</v>
      </c>
      <c r="N1889" s="1">
        <f t="shared" si="89"/>
        <v>0</v>
      </c>
    </row>
    <row r="1890" spans="1:14" x14ac:dyDescent="0.25">
      <c r="A1890" s="1" t="str">
        <v>BioLegend</v>
      </c>
      <c r="B1890" s="1">
        <v>9178.4</v>
      </c>
      <c r="C1890" s="1" t="str">
        <v>EED118009</v>
      </c>
      <c r="D1890" s="2">
        <v>45877</v>
      </c>
      <c r="E1890" s="2">
        <v>45885</v>
      </c>
      <c r="F1890" s="1">
        <v>329907</v>
      </c>
      <c r="G1890" s="1">
        <v>1</v>
      </c>
      <c r="H1890" s="1">
        <v>1</v>
      </c>
      <c r="I1890" s="1">
        <v>0</v>
      </c>
      <c r="J1890" s="1" t="str">
        <v>Chandigarh</v>
      </c>
      <c r="K1890" s="1">
        <v>0</v>
      </c>
      <c r="L1890" s="1">
        <f t="shared" si="87"/>
        <v>9178.4</v>
      </c>
      <c r="M1890" s="1">
        <f t="shared" si="88"/>
        <v>9178.4</v>
      </c>
      <c r="N1890" s="1">
        <f t="shared" si="89"/>
        <v>0</v>
      </c>
    </row>
    <row r="1891" spans="1:14" x14ac:dyDescent="0.25">
      <c r="A1891" s="1" t="str">
        <v>BioLegend</v>
      </c>
      <c r="B1891" s="1">
        <v>23100</v>
      </c>
      <c r="C1891" s="1" t="str">
        <v>EED118009</v>
      </c>
      <c r="D1891" s="2">
        <v>45877</v>
      </c>
      <c r="E1891" s="2">
        <v>45885</v>
      </c>
      <c r="F1891" s="1">
        <v>331318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23100</v>
      </c>
      <c r="M1891" s="1">
        <f t="shared" si="88"/>
        <v>23100</v>
      </c>
      <c r="N1891" s="1">
        <f t="shared" si="89"/>
        <v>0</v>
      </c>
    </row>
    <row r="1892" spans="1:14" x14ac:dyDescent="0.25">
      <c r="A1892" s="1" t="str">
        <v>BioLegend</v>
      </c>
      <c r="B1892" s="1">
        <v>19712</v>
      </c>
      <c r="C1892" s="1" t="str">
        <v>EED118009</v>
      </c>
      <c r="D1892" s="2">
        <v>45877</v>
      </c>
      <c r="E1892" s="2">
        <v>45885</v>
      </c>
      <c r="F1892" s="1">
        <v>333810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19712</v>
      </c>
      <c r="M1892" s="1">
        <f t="shared" si="88"/>
        <v>19712</v>
      </c>
      <c r="N1892" s="1">
        <f t="shared" si="89"/>
        <v>0</v>
      </c>
    </row>
    <row r="1893" spans="1:14" x14ac:dyDescent="0.25">
      <c r="A1893" s="1" t="str">
        <v>BioLegend</v>
      </c>
      <c r="B1893" s="1">
        <v>14106.400000000001</v>
      </c>
      <c r="C1893" s="1" t="str">
        <v>EED118009</v>
      </c>
      <c r="D1893" s="2">
        <v>45877</v>
      </c>
      <c r="E1893" s="2">
        <v>45885</v>
      </c>
      <c r="F1893" s="1">
        <v>338304</v>
      </c>
      <c r="G1893" s="1">
        <v>1</v>
      </c>
      <c r="H1893" s="1">
        <v>1</v>
      </c>
      <c r="I1893" s="1">
        <v>0</v>
      </c>
      <c r="J1893" s="1" t="str">
        <v>Hyderabad</v>
      </c>
      <c r="K1893" s="1">
        <v>0</v>
      </c>
      <c r="L1893" s="1">
        <f t="shared" si="87"/>
        <v>14106.400000000001</v>
      </c>
      <c r="M1893" s="1">
        <f t="shared" si="88"/>
        <v>14106.400000000001</v>
      </c>
      <c r="N1893" s="1">
        <f t="shared" si="89"/>
        <v>0</v>
      </c>
    </row>
    <row r="1894" spans="1:14" x14ac:dyDescent="0.25">
      <c r="A1894" s="1" t="str">
        <v>BioLegend</v>
      </c>
      <c r="B1894" s="1">
        <v>26862</v>
      </c>
      <c r="C1894" s="1" t="str">
        <v>EED118009</v>
      </c>
      <c r="D1894" s="2">
        <v>45877</v>
      </c>
      <c r="E1894" s="2">
        <v>45885</v>
      </c>
      <c r="F1894" s="1">
        <v>341626</v>
      </c>
      <c r="G1894" s="1">
        <v>1</v>
      </c>
      <c r="H1894" s="1">
        <v>1</v>
      </c>
      <c r="I1894" s="1">
        <v>0</v>
      </c>
      <c r="J1894" s="1" t="str">
        <v>Delhi</v>
      </c>
      <c r="K1894" s="1">
        <v>0</v>
      </c>
      <c r="L1894" s="1">
        <f t="shared" si="87"/>
        <v>26862</v>
      </c>
      <c r="M1894" s="1">
        <f t="shared" si="88"/>
        <v>26862</v>
      </c>
      <c r="N1894" s="1">
        <f t="shared" si="89"/>
        <v>0</v>
      </c>
    </row>
    <row r="1895" spans="1:14" x14ac:dyDescent="0.25">
      <c r="A1895" s="1" t="str">
        <v>BioLegend</v>
      </c>
      <c r="B1895" s="1">
        <v>19896.8</v>
      </c>
      <c r="C1895" s="1" t="str">
        <v>EED118009</v>
      </c>
      <c r="D1895" s="2">
        <v>45877</v>
      </c>
      <c r="E1895" s="2">
        <v>45885</v>
      </c>
      <c r="F1895" s="1">
        <v>352904</v>
      </c>
      <c r="G1895" s="1">
        <v>2</v>
      </c>
      <c r="H1895" s="1">
        <v>2</v>
      </c>
      <c r="I1895" s="1">
        <v>0</v>
      </c>
      <c r="J1895" s="1" t="str">
        <v>Hyderabad</v>
      </c>
      <c r="K1895" s="1">
        <v>0</v>
      </c>
      <c r="L1895" s="1">
        <f t="shared" si="87"/>
        <v>39793.599999999999</v>
      </c>
      <c r="M1895" s="1">
        <f t="shared" si="88"/>
        <v>39793.599999999999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20820.8</v>
      </c>
      <c r="C1896" s="1" t="str">
        <v>EED118009</v>
      </c>
      <c r="D1896" s="2">
        <v>45877</v>
      </c>
      <c r="E1896" s="2">
        <v>45885</v>
      </c>
      <c r="F1896" s="1">
        <v>352906</v>
      </c>
      <c r="G1896" s="1">
        <v>2</v>
      </c>
      <c r="H1896" s="1">
        <v>2</v>
      </c>
      <c r="I1896" s="1">
        <v>0</v>
      </c>
      <c r="J1896" s="1" t="str">
        <v>Chandigarh</v>
      </c>
      <c r="K1896" s="1">
        <v>0</v>
      </c>
      <c r="L1896" s="1">
        <f t="shared" si="87"/>
        <v>41641.599999999999</v>
      </c>
      <c r="M1896" s="1">
        <f t="shared" si="88"/>
        <v>41641.599999999999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23531.199999999997</v>
      </c>
      <c r="C1897" s="1" t="str">
        <v>EED118009</v>
      </c>
      <c r="D1897" s="2">
        <v>45877</v>
      </c>
      <c r="E1897" s="2">
        <v>45885</v>
      </c>
      <c r="F1897" s="1">
        <v>353226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23531.199999999997</v>
      </c>
      <c r="M1897" s="1">
        <f t="shared" si="88"/>
        <v>23531.199999999997</v>
      </c>
      <c r="N1897" s="1">
        <f t="shared" si="89"/>
        <v>0</v>
      </c>
    </row>
    <row r="1898" spans="1:14" x14ac:dyDescent="0.25">
      <c r="A1898" s="1" t="str">
        <v>BioLegend</v>
      </c>
      <c r="B1898" s="1">
        <v>24085.599999999999</v>
      </c>
      <c r="C1898" s="1" t="str">
        <v>EED118009</v>
      </c>
      <c r="D1898" s="2">
        <v>45877</v>
      </c>
      <c r="E1898" s="2">
        <v>45885</v>
      </c>
      <c r="F1898" s="1">
        <v>353272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24085.599999999999</v>
      </c>
      <c r="M1898" s="1">
        <f t="shared" si="88"/>
        <v>24085.599999999999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13464</v>
      </c>
      <c r="C1899" s="1" t="str">
        <v>EED118009</v>
      </c>
      <c r="D1899" s="2">
        <v>45877</v>
      </c>
      <c r="E1899" s="2">
        <v>45885</v>
      </c>
      <c r="F1899" s="1">
        <v>354515</v>
      </c>
      <c r="G1899" s="1">
        <v>1</v>
      </c>
      <c r="H1899" s="1">
        <v>1</v>
      </c>
      <c r="I1899" s="1">
        <v>0</v>
      </c>
      <c r="J1899" s="1" t="str">
        <v>Guwahati</v>
      </c>
      <c r="K1899" s="1">
        <v>0</v>
      </c>
      <c r="L1899" s="1">
        <f t="shared" si="87"/>
        <v>13464</v>
      </c>
      <c r="M1899" s="1">
        <f t="shared" si="88"/>
        <v>13464</v>
      </c>
      <c r="N1899" s="1">
        <f t="shared" si="89"/>
        <v>0</v>
      </c>
    </row>
    <row r="1900" spans="1:14" x14ac:dyDescent="0.25">
      <c r="A1900" s="1" t="str">
        <v>BioLegend</v>
      </c>
      <c r="B1900" s="1">
        <v>17925.599999999999</v>
      </c>
      <c r="C1900" s="1" t="str">
        <v>EED118009</v>
      </c>
      <c r="D1900" s="2">
        <v>45877</v>
      </c>
      <c r="E1900" s="2">
        <v>45885</v>
      </c>
      <c r="F1900" s="1">
        <v>362504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17925.599999999999</v>
      </c>
      <c r="M1900" s="1">
        <f t="shared" si="88"/>
        <v>17925.599999999999</v>
      </c>
      <c r="N1900" s="1">
        <f t="shared" si="89"/>
        <v>0</v>
      </c>
    </row>
    <row r="1901" spans="1:14" x14ac:dyDescent="0.25">
      <c r="A1901" s="1" t="str">
        <v>BioLegend</v>
      </c>
      <c r="B1901" s="1">
        <v>28314</v>
      </c>
      <c r="C1901" s="1" t="str">
        <v>EED118009</v>
      </c>
      <c r="D1901" s="2">
        <v>45877</v>
      </c>
      <c r="E1901" s="2">
        <v>45885</v>
      </c>
      <c r="F1901" s="1">
        <v>362538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28314</v>
      </c>
      <c r="M1901" s="1">
        <f t="shared" si="88"/>
        <v>28314</v>
      </c>
      <c r="N1901" s="1">
        <f t="shared" si="89"/>
        <v>0</v>
      </c>
    </row>
    <row r="1902" spans="1:14" x14ac:dyDescent="0.25">
      <c r="A1902" s="1" t="str">
        <v>BioLegend</v>
      </c>
      <c r="B1902" s="1">
        <v>16508.8</v>
      </c>
      <c r="C1902" s="1" t="str">
        <v>EED118009</v>
      </c>
      <c r="D1902" s="2">
        <v>45877</v>
      </c>
      <c r="E1902" s="2">
        <v>45885</v>
      </c>
      <c r="F1902" s="1">
        <v>364108</v>
      </c>
      <c r="G1902" s="1">
        <v>1</v>
      </c>
      <c r="H1902" s="1">
        <v>1</v>
      </c>
      <c r="I1902" s="1">
        <v>0</v>
      </c>
      <c r="J1902" s="1" t="str">
        <v>Kalyani</v>
      </c>
      <c r="K1902" s="1">
        <v>0</v>
      </c>
      <c r="L1902" s="1">
        <f t="shared" si="87"/>
        <v>16508.8</v>
      </c>
      <c r="M1902" s="1">
        <f t="shared" si="88"/>
        <v>16508.8</v>
      </c>
      <c r="N1902" s="1">
        <f t="shared" si="89"/>
        <v>0</v>
      </c>
    </row>
    <row r="1903" spans="1:14" x14ac:dyDescent="0.25">
      <c r="A1903" s="1" t="str">
        <v>BioLegend</v>
      </c>
      <c r="B1903" s="1">
        <v>25687.199999999997</v>
      </c>
      <c r="C1903" s="1" t="str">
        <v>EED118009</v>
      </c>
      <c r="D1903" s="2">
        <v>45877</v>
      </c>
      <c r="E1903" s="2">
        <v>45885</v>
      </c>
      <c r="F1903" s="1">
        <v>375020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25687.199999999997</v>
      </c>
      <c r="M1903" s="1">
        <f t="shared" si="88"/>
        <v>25687.199999999997</v>
      </c>
      <c r="N1903" s="1">
        <f t="shared" si="89"/>
        <v>0</v>
      </c>
    </row>
    <row r="1904" spans="1:14" x14ac:dyDescent="0.25">
      <c r="A1904" s="1" t="str">
        <v>BioLegend</v>
      </c>
      <c r="B1904" s="1">
        <v>19712</v>
      </c>
      <c r="C1904" s="1" t="str">
        <v>EED118009</v>
      </c>
      <c r="D1904" s="2">
        <v>45877</v>
      </c>
      <c r="E1904" s="2">
        <v>45885</v>
      </c>
      <c r="F1904" s="1">
        <v>393512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19712</v>
      </c>
      <c r="M1904" s="1">
        <f t="shared" si="88"/>
        <v>19712</v>
      </c>
      <c r="N1904" s="1">
        <f t="shared" si="89"/>
        <v>0</v>
      </c>
    </row>
    <row r="1905" spans="1:14" x14ac:dyDescent="0.25">
      <c r="A1905" s="1" t="str">
        <v>BioLegend</v>
      </c>
      <c r="B1905" s="1">
        <v>12874.400000000001</v>
      </c>
      <c r="C1905" s="1" t="str">
        <v>EED118009</v>
      </c>
      <c r="D1905" s="2">
        <v>45877</v>
      </c>
      <c r="E1905" s="2">
        <v>45885</v>
      </c>
      <c r="F1905" s="1">
        <v>400134</v>
      </c>
      <c r="G1905" s="1">
        <v>1</v>
      </c>
      <c r="H1905" s="1">
        <v>1</v>
      </c>
      <c r="I1905" s="1">
        <v>0</v>
      </c>
      <c r="J1905" s="1" t="str">
        <v>Mumbai</v>
      </c>
      <c r="K1905" s="1">
        <v>0</v>
      </c>
      <c r="L1905" s="1">
        <f t="shared" si="87"/>
        <v>12874.400000000001</v>
      </c>
      <c r="M1905" s="1">
        <f t="shared" si="88"/>
        <v>12874.400000000001</v>
      </c>
      <c r="N1905" s="1">
        <f t="shared" si="89"/>
        <v>0</v>
      </c>
    </row>
    <row r="1906" spans="1:14" x14ac:dyDescent="0.25">
      <c r="A1906" s="1" t="str">
        <v>BioLegend</v>
      </c>
      <c r="B1906" s="1">
        <v>3757.6000000000004</v>
      </c>
      <c r="C1906" s="1" t="str">
        <v>EED118009</v>
      </c>
      <c r="D1906" s="2">
        <v>45877</v>
      </c>
      <c r="E1906" s="2">
        <v>45885</v>
      </c>
      <c r="F1906" s="1">
        <v>400139</v>
      </c>
      <c r="G1906" s="1">
        <v>1</v>
      </c>
      <c r="H1906" s="1">
        <v>1</v>
      </c>
      <c r="I1906" s="1">
        <v>0</v>
      </c>
      <c r="J1906" s="1" t="str">
        <v>Faridabad</v>
      </c>
      <c r="K1906" s="1">
        <v>0</v>
      </c>
      <c r="L1906" s="1">
        <f t="shared" si="87"/>
        <v>3757.6000000000004</v>
      </c>
      <c r="M1906" s="1">
        <f t="shared" si="88"/>
        <v>3757.6000000000004</v>
      </c>
      <c r="N1906" s="1">
        <f t="shared" si="89"/>
        <v>0</v>
      </c>
    </row>
    <row r="1907" spans="1:14" x14ac:dyDescent="0.25">
      <c r="A1907" s="1" t="str">
        <v>BioLegend</v>
      </c>
      <c r="B1907" s="1">
        <v>14845.599999999999</v>
      </c>
      <c r="C1907" s="1" t="str">
        <v>EED118009</v>
      </c>
      <c r="D1907" s="2">
        <v>45877</v>
      </c>
      <c r="E1907" s="2">
        <v>45885</v>
      </c>
      <c r="F1907" s="1">
        <v>400150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14845.599999999999</v>
      </c>
      <c r="M1907" s="1">
        <f t="shared" si="88"/>
        <v>14845.599999999999</v>
      </c>
      <c r="N1907" s="1">
        <f t="shared" si="89"/>
        <v>0</v>
      </c>
    </row>
    <row r="1908" spans="1:14" x14ac:dyDescent="0.25">
      <c r="A1908" s="1" t="str">
        <v>BioLegend</v>
      </c>
      <c r="B1908" s="1">
        <v>23628</v>
      </c>
      <c r="C1908" s="1" t="str">
        <v>EED118009</v>
      </c>
      <c r="D1908" s="2">
        <v>45877</v>
      </c>
      <c r="E1908" s="2">
        <v>45885</v>
      </c>
      <c r="F1908" s="1">
        <v>400260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23628</v>
      </c>
      <c r="M1908" s="1">
        <f t="shared" si="88"/>
        <v>23628</v>
      </c>
      <c r="N1908" s="1">
        <f t="shared" si="89"/>
        <v>0</v>
      </c>
    </row>
    <row r="1909" spans="1:14" x14ac:dyDescent="0.25">
      <c r="A1909" s="1" t="str">
        <v>BioLegend</v>
      </c>
      <c r="B1909" s="1">
        <v>7207.2000000000007</v>
      </c>
      <c r="C1909" s="1" t="str">
        <v>EED118009</v>
      </c>
      <c r="D1909" s="2">
        <v>45877</v>
      </c>
      <c r="E1909" s="2">
        <v>45885</v>
      </c>
      <c r="F1909" s="1">
        <v>401208</v>
      </c>
      <c r="G1909" s="1">
        <v>2</v>
      </c>
      <c r="H1909" s="1">
        <v>2</v>
      </c>
      <c r="I1909" s="1">
        <v>0</v>
      </c>
      <c r="J1909" s="1" t="str">
        <v>Hyderabad</v>
      </c>
      <c r="K1909" s="1">
        <v>0</v>
      </c>
      <c r="L1909" s="1">
        <f t="shared" si="87"/>
        <v>14414.400000000001</v>
      </c>
      <c r="M1909" s="1">
        <f t="shared" si="88"/>
        <v>14414.400000000001</v>
      </c>
      <c r="N1909" s="1">
        <f t="shared" si="89"/>
        <v>0</v>
      </c>
    </row>
    <row r="1910" spans="1:14" x14ac:dyDescent="0.25">
      <c r="A1910" s="1" t="str">
        <v>BioLegend</v>
      </c>
      <c r="B1910" s="1">
        <v>3449.6000000000004</v>
      </c>
      <c r="C1910" s="1" t="str">
        <v>EED118009</v>
      </c>
      <c r="D1910" s="2">
        <v>45877</v>
      </c>
      <c r="E1910" s="2">
        <v>45885</v>
      </c>
      <c r="F1910" s="1">
        <v>405203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3449.6000000000004</v>
      </c>
      <c r="M1910" s="1">
        <f t="shared" si="88"/>
        <v>3449.6000000000004</v>
      </c>
      <c r="N1910" s="1">
        <f t="shared" si="89"/>
        <v>0</v>
      </c>
    </row>
    <row r="1911" spans="1:14" x14ac:dyDescent="0.25">
      <c r="A1911" s="1" t="str">
        <v>BioLegend</v>
      </c>
      <c r="B1911" s="1">
        <v>16324</v>
      </c>
      <c r="C1911" s="1" t="str">
        <v>EED118009</v>
      </c>
      <c r="D1911" s="2">
        <v>45877</v>
      </c>
      <c r="E1911" s="2">
        <v>45885</v>
      </c>
      <c r="F1911" s="1">
        <v>405718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16324</v>
      </c>
      <c r="M1911" s="1">
        <f t="shared" si="88"/>
        <v>16324</v>
      </c>
      <c r="N1911" s="1">
        <f t="shared" si="89"/>
        <v>0</v>
      </c>
    </row>
    <row r="1912" spans="1:14" x14ac:dyDescent="0.25">
      <c r="A1912" s="1" t="str">
        <v>BioLegend</v>
      </c>
      <c r="B1912" s="1">
        <v>6406.4</v>
      </c>
      <c r="C1912" s="1" t="str">
        <v>EED118009</v>
      </c>
      <c r="D1912" s="2">
        <v>45877</v>
      </c>
      <c r="E1912" s="2">
        <v>45885</v>
      </c>
      <c r="F1912" s="1">
        <v>406421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6406.4</v>
      </c>
      <c r="M1912" s="1">
        <f t="shared" si="88"/>
        <v>6406.4</v>
      </c>
      <c r="N1912" s="1">
        <f t="shared" si="89"/>
        <v>0</v>
      </c>
    </row>
    <row r="1913" spans="1:14" x14ac:dyDescent="0.25">
      <c r="A1913" s="1" t="str">
        <v>BioLegend</v>
      </c>
      <c r="B1913" s="1">
        <v>11950.400000000001</v>
      </c>
      <c r="C1913" s="1" t="str">
        <v>EED118009</v>
      </c>
      <c r="D1913" s="2">
        <v>45877</v>
      </c>
      <c r="E1913" s="2">
        <v>45885</v>
      </c>
      <c r="F1913" s="1">
        <v>407122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11950.400000000001</v>
      </c>
      <c r="M1913" s="1">
        <f t="shared" si="88"/>
        <v>11950.400000000001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Chennai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12689.599999999999</v>
      </c>
      <c r="C1916" s="1" t="str">
        <v>EED118009</v>
      </c>
      <c r="D1916" s="2">
        <v>45877</v>
      </c>
      <c r="E1916" s="2">
        <v>45885</v>
      </c>
      <c r="F1916" s="1">
        <v>420302</v>
      </c>
      <c r="G1916" s="1">
        <v>1</v>
      </c>
      <c r="H1916" s="1">
        <v>1</v>
      </c>
      <c r="I1916" s="1">
        <v>0</v>
      </c>
      <c r="J1916" s="1" t="str">
        <v>Mumbai</v>
      </c>
      <c r="K1916" s="1">
        <v>0</v>
      </c>
      <c r="L1916" s="1">
        <f t="shared" si="87"/>
        <v>12689.599999999999</v>
      </c>
      <c r="M1916" s="1">
        <f t="shared" si="88"/>
        <v>12689.599999999999</v>
      </c>
      <c r="N1916" s="1">
        <f t="shared" si="89"/>
        <v>0</v>
      </c>
    </row>
    <row r="1917" spans="1:14" x14ac:dyDescent="0.25">
      <c r="A1917" s="1" t="str">
        <v>BioLegend</v>
      </c>
      <c r="B1917" s="1">
        <v>6221.6</v>
      </c>
      <c r="C1917" s="1" t="str">
        <v>EED118009</v>
      </c>
      <c r="D1917" s="2">
        <v>45877</v>
      </c>
      <c r="E1917" s="2">
        <v>45885</v>
      </c>
      <c r="F1917" s="1">
        <v>422301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12443.2</v>
      </c>
      <c r="M1917" s="1">
        <f t="shared" si="88"/>
        <v>12443.2</v>
      </c>
      <c r="N1917" s="1">
        <f t="shared" si="89"/>
        <v>0</v>
      </c>
    </row>
    <row r="1918" spans="1:14" x14ac:dyDescent="0.25">
      <c r="A1918" s="1" t="str">
        <v>BioLegend</v>
      </c>
      <c r="B1918" s="1">
        <v>5482.4</v>
      </c>
      <c r="C1918" s="1" t="str">
        <v>EED118009</v>
      </c>
      <c r="D1918" s="2">
        <v>45877</v>
      </c>
      <c r="E1918" s="2">
        <v>45885</v>
      </c>
      <c r="F1918" s="1">
        <v>423101</v>
      </c>
      <c r="G1918" s="1">
        <v>1</v>
      </c>
      <c r="H1918" s="1">
        <v>1</v>
      </c>
      <c r="I1918" s="1">
        <v>0</v>
      </c>
      <c r="J1918" s="1" t="str">
        <v>Pune</v>
      </c>
      <c r="K1918" s="1">
        <v>0</v>
      </c>
      <c r="L1918" s="1">
        <f t="shared" si="87"/>
        <v>5482.4</v>
      </c>
      <c r="M1918" s="1">
        <f t="shared" si="88"/>
        <v>5482.4</v>
      </c>
      <c r="N1918" s="1">
        <f t="shared" si="89"/>
        <v>0</v>
      </c>
    </row>
    <row r="1919" spans="1:14" x14ac:dyDescent="0.25">
      <c r="A1919" s="1" t="str">
        <v>BioLegend</v>
      </c>
      <c r="B1919" s="1">
        <v>20636</v>
      </c>
      <c r="C1919" s="1" t="str">
        <v>EED118009</v>
      </c>
      <c r="D1919" s="2">
        <v>45877</v>
      </c>
      <c r="E1919" s="2">
        <v>45885</v>
      </c>
      <c r="F1919" s="1">
        <v>423104</v>
      </c>
      <c r="G1919" s="1">
        <v>2</v>
      </c>
      <c r="H1919" s="1">
        <v>2</v>
      </c>
      <c r="I1919" s="1">
        <v>0</v>
      </c>
      <c r="J1919" s="1" t="str">
        <v>Hyderabad</v>
      </c>
      <c r="K1919" s="1">
        <v>0</v>
      </c>
      <c r="L1919" s="1">
        <f t="shared" si="87"/>
        <v>41272</v>
      </c>
      <c r="M1919" s="1">
        <f t="shared" si="88"/>
        <v>41272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Chandigarh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9794.4</v>
      </c>
      <c r="C1922" s="1" t="str">
        <v>EED118009</v>
      </c>
      <c r="D1922" s="2">
        <v>45877</v>
      </c>
      <c r="E1922" s="2">
        <v>45885</v>
      </c>
      <c r="F1922" s="1">
        <v>425401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9794.4</v>
      </c>
      <c r="M1922" s="1">
        <f t="shared" si="88"/>
        <v>9794.4</v>
      </c>
      <c r="N1922" s="1">
        <f t="shared" si="89"/>
        <v>0</v>
      </c>
    </row>
    <row r="1923" spans="1:14" x14ac:dyDescent="0.25">
      <c r="A1923" s="1" t="str">
        <v>BioLegend</v>
      </c>
      <c r="B1923" s="1">
        <v>16324</v>
      </c>
      <c r="C1923" s="1" t="str">
        <v>EED118009</v>
      </c>
      <c r="D1923" s="2">
        <v>45877</v>
      </c>
      <c r="E1923" s="2">
        <v>45885</v>
      </c>
      <c r="F1923" s="1">
        <v>432701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16324</v>
      </c>
      <c r="M1923" s="1">
        <f t="shared" ref="M1923:M1986" si="91">H1923*B1923</f>
        <v>16324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7638.4</v>
      </c>
      <c r="C1924" s="1" t="str">
        <v>EED118009</v>
      </c>
      <c r="D1924" s="2">
        <v>45877</v>
      </c>
      <c r="E1924" s="2">
        <v>45885</v>
      </c>
      <c r="F1924" s="1">
        <v>502517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7638.4</v>
      </c>
      <c r="M1924" s="1">
        <f t="shared" si="91"/>
        <v>7638.4</v>
      </c>
      <c r="N1924" s="1">
        <f t="shared" si="92"/>
        <v>0</v>
      </c>
    </row>
    <row r="1925" spans="1:14" x14ac:dyDescent="0.25">
      <c r="A1925" s="1" t="str">
        <v>BioLegend</v>
      </c>
      <c r="B1925" s="1">
        <v>5112.8</v>
      </c>
      <c r="C1925" s="1" t="str">
        <v>EED118009</v>
      </c>
      <c r="D1925" s="2">
        <v>45877</v>
      </c>
      <c r="E1925" s="2">
        <v>45885</v>
      </c>
      <c r="F1925" s="1">
        <v>503807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5112.8</v>
      </c>
      <c r="M1925" s="1">
        <f t="shared" si="91"/>
        <v>5112.8</v>
      </c>
      <c r="N1925" s="1">
        <f t="shared" si="92"/>
        <v>0</v>
      </c>
    </row>
    <row r="1926" spans="1:14" x14ac:dyDescent="0.25">
      <c r="A1926" s="1" t="str">
        <v>BioLegend</v>
      </c>
      <c r="B1926" s="1">
        <v>18018</v>
      </c>
      <c r="C1926" s="1" t="str">
        <v>EED118009</v>
      </c>
      <c r="D1926" s="2">
        <v>45877</v>
      </c>
      <c r="E1926" s="2">
        <v>45885</v>
      </c>
      <c r="F1926" s="1">
        <v>504133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18018</v>
      </c>
      <c r="M1926" s="1">
        <f t="shared" si="91"/>
        <v>18018</v>
      </c>
      <c r="N1926" s="1">
        <f t="shared" si="92"/>
        <v>0</v>
      </c>
    </row>
    <row r="1927" spans="1:14" x14ac:dyDescent="0.25">
      <c r="A1927" s="1" t="str">
        <v>BioLegend</v>
      </c>
      <c r="B1927" s="1">
        <v>5913.6</v>
      </c>
      <c r="C1927" s="1" t="str">
        <v>EED118009</v>
      </c>
      <c r="D1927" s="2">
        <v>45877</v>
      </c>
      <c r="E1927" s="2">
        <v>45885</v>
      </c>
      <c r="F1927" s="1">
        <v>504303</v>
      </c>
      <c r="G1927" s="1">
        <v>1</v>
      </c>
      <c r="H1927" s="1">
        <v>1</v>
      </c>
      <c r="I1927" s="1">
        <v>0</v>
      </c>
      <c r="J1927" s="1" t="str">
        <v>Faridabad</v>
      </c>
      <c r="K1927" s="1">
        <v>0</v>
      </c>
      <c r="L1927" s="1">
        <f t="shared" si="90"/>
        <v>5913.6</v>
      </c>
      <c r="M1927" s="1">
        <f t="shared" si="91"/>
        <v>5913.6</v>
      </c>
      <c r="N1927" s="1">
        <f t="shared" si="92"/>
        <v>0</v>
      </c>
    </row>
    <row r="1928" spans="1:14" x14ac:dyDescent="0.25">
      <c r="A1928" s="1" t="str">
        <v>BioLegend</v>
      </c>
      <c r="B1928" s="1">
        <v>12135.2</v>
      </c>
      <c r="C1928" s="1" t="str">
        <v>EED118009</v>
      </c>
      <c r="D1928" s="2">
        <v>45877</v>
      </c>
      <c r="E1928" s="2">
        <v>45885</v>
      </c>
      <c r="F1928" s="1">
        <v>505006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12135.2</v>
      </c>
      <c r="M1928" s="1">
        <f t="shared" si="91"/>
        <v>12135.2</v>
      </c>
      <c r="N1928" s="1">
        <f t="shared" si="92"/>
        <v>0</v>
      </c>
    </row>
    <row r="1929" spans="1:14" x14ac:dyDescent="0.25">
      <c r="A1929" s="1" t="str">
        <v>BioLegend</v>
      </c>
      <c r="B1929" s="1">
        <v>15523.2</v>
      </c>
      <c r="C1929" s="1" t="str">
        <v>EED118009</v>
      </c>
      <c r="D1929" s="2">
        <v>45877</v>
      </c>
      <c r="E1929" s="2">
        <v>45885</v>
      </c>
      <c r="F1929" s="1">
        <v>505814</v>
      </c>
      <c r="G1929" s="1">
        <v>1</v>
      </c>
      <c r="H1929" s="1">
        <v>1</v>
      </c>
      <c r="I1929" s="1">
        <v>0</v>
      </c>
      <c r="J1929" s="1" t="str">
        <v>Pune</v>
      </c>
      <c r="K1929" s="1">
        <v>0</v>
      </c>
      <c r="L1929" s="1">
        <f t="shared" si="90"/>
        <v>15523.2</v>
      </c>
      <c r="M1929" s="1">
        <f t="shared" si="91"/>
        <v>15523.2</v>
      </c>
      <c r="N1929" s="1">
        <f t="shared" si="92"/>
        <v>0</v>
      </c>
    </row>
    <row r="1930" spans="1:14" x14ac:dyDescent="0.25">
      <c r="A1930" s="1" t="str">
        <v>BioLegend</v>
      </c>
      <c r="B1930" s="1">
        <v>9178.4</v>
      </c>
      <c r="C1930" s="1" t="str">
        <v>EED118009</v>
      </c>
      <c r="D1930" s="2">
        <v>45877</v>
      </c>
      <c r="E1930" s="2">
        <v>45885</v>
      </c>
      <c r="F1930" s="1">
        <v>505834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9178.4</v>
      </c>
      <c r="M1930" s="1">
        <f t="shared" si="91"/>
        <v>9178.4</v>
      </c>
      <c r="N1930" s="1">
        <f t="shared" si="92"/>
        <v>0</v>
      </c>
    </row>
    <row r="1931" spans="1:14" x14ac:dyDescent="0.25">
      <c r="A1931" s="1" t="str">
        <v>BioLegend</v>
      </c>
      <c r="B1931" s="1">
        <v>15642</v>
      </c>
      <c r="C1931" s="1" t="str">
        <v>EED118009</v>
      </c>
      <c r="D1931" s="2">
        <v>45877</v>
      </c>
      <c r="E1931" s="2">
        <v>45885</v>
      </c>
      <c r="F1931" s="1">
        <v>505837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15642</v>
      </c>
      <c r="M1931" s="1">
        <f t="shared" si="91"/>
        <v>15642</v>
      </c>
      <c r="N1931" s="1">
        <f t="shared" si="92"/>
        <v>0</v>
      </c>
    </row>
    <row r="1932" spans="1:14" x14ac:dyDescent="0.25">
      <c r="A1932" s="1" t="str">
        <v>BioLegend</v>
      </c>
      <c r="B1932" s="1">
        <v>14916</v>
      </c>
      <c r="C1932" s="1" t="str">
        <v>EED118009</v>
      </c>
      <c r="D1932" s="2">
        <v>45877</v>
      </c>
      <c r="E1932" s="2">
        <v>45885</v>
      </c>
      <c r="F1932" s="1">
        <v>506329</v>
      </c>
      <c r="G1932" s="1">
        <v>1</v>
      </c>
      <c r="H1932" s="1">
        <v>1</v>
      </c>
      <c r="I1932" s="1">
        <v>0</v>
      </c>
      <c r="J1932" s="1" t="str">
        <v>Delhi</v>
      </c>
      <c r="K1932" s="1">
        <v>0</v>
      </c>
      <c r="L1932" s="1">
        <f t="shared" si="90"/>
        <v>14916</v>
      </c>
      <c r="M1932" s="1">
        <f t="shared" si="91"/>
        <v>14916</v>
      </c>
      <c r="N1932" s="1">
        <f t="shared" si="92"/>
        <v>0</v>
      </c>
    </row>
    <row r="1933" spans="1:14" x14ac:dyDescent="0.25">
      <c r="A1933" s="1" t="str">
        <v>BioLegend</v>
      </c>
      <c r="B1933" s="1">
        <v>17094</v>
      </c>
      <c r="C1933" s="1" t="str">
        <v>EED118009</v>
      </c>
      <c r="D1933" s="2">
        <v>45877</v>
      </c>
      <c r="E1933" s="2">
        <v>45885</v>
      </c>
      <c r="F1933" s="1">
        <v>506933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17094</v>
      </c>
      <c r="M1933" s="1">
        <f t="shared" si="91"/>
        <v>17094</v>
      </c>
      <c r="N1933" s="1">
        <f t="shared" si="92"/>
        <v>0</v>
      </c>
    </row>
    <row r="1934" spans="1:14" x14ac:dyDescent="0.25">
      <c r="A1934" s="1" t="str">
        <v>BioLegend</v>
      </c>
      <c r="B1934" s="1">
        <v>13428.8</v>
      </c>
      <c r="C1934" s="1" t="str">
        <v>EED118009</v>
      </c>
      <c r="D1934" s="2">
        <v>45877</v>
      </c>
      <c r="E1934" s="2">
        <v>45885</v>
      </c>
      <c r="F1934" s="1">
        <v>530203</v>
      </c>
      <c r="G1934" s="1">
        <v>1</v>
      </c>
      <c r="H1934" s="1">
        <v>1</v>
      </c>
      <c r="I1934" s="1">
        <v>0</v>
      </c>
      <c r="J1934" s="1" t="str">
        <v>Telangana</v>
      </c>
      <c r="K1934" s="1">
        <v>0</v>
      </c>
      <c r="L1934" s="1">
        <f t="shared" si="90"/>
        <v>13428.8</v>
      </c>
      <c r="M1934" s="1">
        <f t="shared" si="91"/>
        <v>13428.8</v>
      </c>
      <c r="N1934" s="1">
        <f t="shared" si="92"/>
        <v>0</v>
      </c>
    </row>
    <row r="1935" spans="1:14" x14ac:dyDescent="0.25">
      <c r="A1935" s="1" t="str">
        <v>BioLegend</v>
      </c>
      <c r="B1935" s="1">
        <v>12628</v>
      </c>
      <c r="C1935" s="1" t="str">
        <v>EED118009</v>
      </c>
      <c r="D1935" s="2">
        <v>45877</v>
      </c>
      <c r="E1935" s="2">
        <v>45885</v>
      </c>
      <c r="F1935" s="1">
        <v>606555</v>
      </c>
      <c r="G1935" s="1">
        <v>1</v>
      </c>
      <c r="H1935" s="1">
        <v>1</v>
      </c>
      <c r="I1935" s="1">
        <v>0</v>
      </c>
      <c r="J1935" s="1" t="str">
        <v>Faridabad</v>
      </c>
      <c r="K1935" s="1">
        <v>0</v>
      </c>
      <c r="L1935" s="1">
        <f t="shared" si="90"/>
        <v>12628</v>
      </c>
      <c r="M1935" s="1">
        <f t="shared" si="91"/>
        <v>12628</v>
      </c>
      <c r="N1935" s="1">
        <f t="shared" si="92"/>
        <v>0</v>
      </c>
    </row>
    <row r="1936" spans="1:14" x14ac:dyDescent="0.25">
      <c r="A1936" s="1" t="str">
        <v>BioLegend</v>
      </c>
      <c r="B1936" s="1">
        <v>10533.6</v>
      </c>
      <c r="C1936" s="1" t="str">
        <v>EED118009</v>
      </c>
      <c r="D1936" s="2">
        <v>45877</v>
      </c>
      <c r="E1936" s="2">
        <v>45885</v>
      </c>
      <c r="F1936" s="1">
        <v>644823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10533.6</v>
      </c>
      <c r="M1936" s="1">
        <f t="shared" si="91"/>
        <v>10533.6</v>
      </c>
      <c r="N1936" s="1">
        <f t="shared" si="92"/>
        <v>0</v>
      </c>
    </row>
    <row r="1937" spans="1:14" x14ac:dyDescent="0.25">
      <c r="A1937" s="1" t="str">
        <v>BioLegend</v>
      </c>
      <c r="B1937" s="1">
        <v>9424.7999999999993</v>
      </c>
      <c r="C1937" s="1" t="str">
        <v>EED118009</v>
      </c>
      <c r="D1937" s="2">
        <v>45877</v>
      </c>
      <c r="E1937" s="2">
        <v>45885</v>
      </c>
      <c r="F1937" s="1">
        <v>652403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9424.7999999999993</v>
      </c>
      <c r="M1937" s="1">
        <f t="shared" si="91"/>
        <v>9424.7999999999993</v>
      </c>
      <c r="N1937" s="1">
        <f t="shared" si="92"/>
        <v>0</v>
      </c>
    </row>
    <row r="1938" spans="1:14" x14ac:dyDescent="0.25">
      <c r="A1938" s="1" t="str">
        <v>BioLegend</v>
      </c>
      <c r="B1938" s="1">
        <v>9055.2000000000007</v>
      </c>
      <c r="C1938" s="1" t="str">
        <v>EED118009</v>
      </c>
      <c r="D1938" s="2">
        <v>45877</v>
      </c>
      <c r="E1938" s="2">
        <v>45885</v>
      </c>
      <c r="F1938" s="1">
        <v>675503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9055.2000000000007</v>
      </c>
      <c r="M1938" s="1">
        <f t="shared" si="91"/>
        <v>9055.2000000000007</v>
      </c>
      <c r="N1938" s="1">
        <f t="shared" si="92"/>
        <v>0</v>
      </c>
    </row>
    <row r="1939" spans="1:14" x14ac:dyDescent="0.25">
      <c r="A1939" s="1" t="str">
        <v>BioLegend</v>
      </c>
      <c r="B1939" s="1">
        <v>9794.4</v>
      </c>
      <c r="C1939" s="1" t="str">
        <v>EED118009</v>
      </c>
      <c r="D1939" s="2">
        <v>45877</v>
      </c>
      <c r="E1939" s="2">
        <v>45885</v>
      </c>
      <c r="F1939" s="1">
        <v>690203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9794.4</v>
      </c>
      <c r="M1939" s="1">
        <f t="shared" si="91"/>
        <v>9794.4</v>
      </c>
      <c r="N1939" s="1">
        <f t="shared" si="92"/>
        <v>0</v>
      </c>
    </row>
    <row r="1940" spans="1:14" x14ac:dyDescent="0.25">
      <c r="A1940" s="1" t="str">
        <v>BioLegend</v>
      </c>
      <c r="B1940" s="1">
        <v>9856</v>
      </c>
      <c r="C1940" s="1" t="str">
        <v>EED118009</v>
      </c>
      <c r="D1940" s="2">
        <v>45877</v>
      </c>
      <c r="E1940" s="2">
        <v>45885</v>
      </c>
      <c r="F1940" s="1">
        <v>693811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9856</v>
      </c>
      <c r="M1940" s="1">
        <f t="shared" si="91"/>
        <v>9856</v>
      </c>
      <c r="N1940" s="1">
        <f t="shared" si="92"/>
        <v>0</v>
      </c>
    </row>
    <row r="1941" spans="1:14" x14ac:dyDescent="0.25">
      <c r="A1941" s="1" t="str">
        <v>BioLegend</v>
      </c>
      <c r="B1941" s="1">
        <v>8993.6</v>
      </c>
      <c r="C1941" s="1" t="str">
        <v>EED118009</v>
      </c>
      <c r="D1941" s="2">
        <v>45877</v>
      </c>
      <c r="E1941" s="2">
        <v>45885</v>
      </c>
      <c r="F1941" s="1">
        <v>699703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8993.6</v>
      </c>
      <c r="M1941" s="1">
        <f t="shared" si="91"/>
        <v>8993.6</v>
      </c>
      <c r="N1941" s="1">
        <f t="shared" si="92"/>
        <v>0</v>
      </c>
    </row>
    <row r="1942" spans="1:14" x14ac:dyDescent="0.25">
      <c r="A1942" s="1" t="str">
        <v>BioLegend</v>
      </c>
      <c r="B1942" s="1">
        <v>108477.6</v>
      </c>
      <c r="C1942" s="1" t="str">
        <v>EED118009</v>
      </c>
      <c r="D1942" s="2">
        <v>45877</v>
      </c>
      <c r="E1942" s="2">
        <v>45885</v>
      </c>
      <c r="F1942" s="1">
        <v>740621</v>
      </c>
      <c r="G1942" s="1">
        <v>3</v>
      </c>
      <c r="H1942" s="1">
        <v>3</v>
      </c>
      <c r="I1942" s="1">
        <v>0</v>
      </c>
      <c r="J1942" s="1" t="str">
        <v>Banglore</v>
      </c>
      <c r="K1942" s="1">
        <v>0</v>
      </c>
      <c r="L1942" s="1">
        <f t="shared" si="90"/>
        <v>325432.80000000005</v>
      </c>
      <c r="M1942" s="1">
        <f t="shared" si="91"/>
        <v>325432.80000000005</v>
      </c>
      <c r="N1942" s="1">
        <f t="shared" si="92"/>
        <v>0</v>
      </c>
    </row>
    <row r="1943" spans="1:14" x14ac:dyDescent="0.25">
      <c r="A1943" s="1" t="str">
        <v>BioLegend</v>
      </c>
      <c r="B1943" s="1">
        <v>16698</v>
      </c>
      <c r="C1943" s="1" t="str">
        <v>EED118009</v>
      </c>
      <c r="D1943" s="2">
        <v>45877</v>
      </c>
      <c r="E1943" s="2">
        <v>45885</v>
      </c>
      <c r="F1943" s="1">
        <v>846108</v>
      </c>
      <c r="G1943" s="1">
        <v>1</v>
      </c>
      <c r="H1943" s="1">
        <v>1</v>
      </c>
      <c r="I1943" s="1">
        <v>0</v>
      </c>
      <c r="J1943" s="1" t="str">
        <v>Hyderabad</v>
      </c>
      <c r="K1943" s="1">
        <v>0</v>
      </c>
      <c r="L1943" s="1">
        <f t="shared" si="90"/>
        <v>16698</v>
      </c>
      <c r="M1943" s="1">
        <f t="shared" si="91"/>
        <v>16698</v>
      </c>
      <c r="N1943" s="1">
        <f t="shared" si="92"/>
        <v>0</v>
      </c>
    </row>
    <row r="1944" spans="1:14" x14ac:dyDescent="0.25">
      <c r="A1944" s="1" t="str">
        <v>BioLegend</v>
      </c>
      <c r="B1944" s="1">
        <v>12196.8</v>
      </c>
      <c r="C1944" s="1" t="str">
        <v>EED118009</v>
      </c>
      <c r="D1944" s="2">
        <v>45877</v>
      </c>
      <c r="E1944" s="2">
        <v>45885</v>
      </c>
      <c r="F1944" s="1">
        <v>946603</v>
      </c>
      <c r="G1944" s="1">
        <v>1</v>
      </c>
      <c r="H1944" s="1">
        <v>1</v>
      </c>
      <c r="I1944" s="1">
        <v>0</v>
      </c>
      <c r="J1944" s="1" t="str">
        <v>Faridabad</v>
      </c>
      <c r="K1944" s="1">
        <v>0</v>
      </c>
      <c r="L1944" s="1">
        <f t="shared" si="90"/>
        <v>12196.8</v>
      </c>
      <c r="M1944" s="1">
        <f t="shared" si="91"/>
        <v>12196.8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432504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431304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432604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431414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430804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430904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Us Biological</v>
      </c>
      <c r="B1951" s="1">
        <v>17952</v>
      </c>
      <c r="C1951" s="1">
        <v>195103</v>
      </c>
      <c r="D1951" s="2">
        <v>45883</v>
      </c>
      <c r="E1951" s="2">
        <v>45887</v>
      </c>
      <c r="F1951" s="1" t="str">
        <v>B1750-63</v>
      </c>
      <c r="G1951" s="1">
        <v>3</v>
      </c>
      <c r="H1951" s="1">
        <v>3</v>
      </c>
      <c r="I1951" s="1">
        <v>0</v>
      </c>
      <c r="J1951" s="1" t="str">
        <v>pune</v>
      </c>
      <c r="K1951" s="1">
        <v>0</v>
      </c>
      <c r="L1951" s="1">
        <f t="shared" si="90"/>
        <v>53856</v>
      </c>
      <c r="M1951" s="1">
        <f t="shared" si="91"/>
        <v>53856</v>
      </c>
      <c r="N1951" s="1">
        <f t="shared" si="92"/>
        <v>0</v>
      </c>
    </row>
    <row r="1952" spans="1:14" x14ac:dyDescent="0.25">
      <c r="A1952" s="1" t="str">
        <v>Boster</v>
      </c>
      <c r="B1952" s="1">
        <v>2200</v>
      </c>
      <c r="C1952" s="1">
        <v>65875</v>
      </c>
      <c r="D1952" s="2">
        <v>45882</v>
      </c>
      <c r="E1952" s="2">
        <v>45887</v>
      </c>
      <c r="F1952" s="1" t="str">
        <v>AR1065</v>
      </c>
      <c r="G1952" s="1">
        <v>4</v>
      </c>
      <c r="H1952" s="1">
        <v>4</v>
      </c>
      <c r="I1952" s="1">
        <v>0</v>
      </c>
      <c r="J1952" s="1" t="str">
        <v>Kolkata</v>
      </c>
      <c r="K1952" s="1">
        <v>0</v>
      </c>
      <c r="L1952" s="1">
        <f t="shared" si="90"/>
        <v>8800</v>
      </c>
      <c r="M1952" s="1">
        <f t="shared" si="91"/>
        <v>8800</v>
      </c>
      <c r="N1952" s="1">
        <f t="shared" si="92"/>
        <v>0</v>
      </c>
    </row>
    <row r="1953" spans="1:14" x14ac:dyDescent="0.25">
      <c r="A1953" s="1" t="str">
        <v>ApexBio</v>
      </c>
      <c r="B1953" s="1">
        <v>3872</v>
      </c>
      <c r="C1953" s="1" t="str">
        <v>300081607, 300081606, 300081605</v>
      </c>
      <c r="D1953" s="2">
        <v>45882</v>
      </c>
      <c r="E1953" s="2">
        <v>45885</v>
      </c>
      <c r="F1953" s="1" t="str">
        <v>B1027-1000</v>
      </c>
      <c r="G1953" s="1">
        <v>2</v>
      </c>
      <c r="H1953" s="1">
        <v>2</v>
      </c>
      <c r="I1953" s="1">
        <v>0</v>
      </c>
      <c r="J1953" s="1" t="str">
        <v>Delhi</v>
      </c>
      <c r="K1953" s="1">
        <v>0</v>
      </c>
      <c r="L1953" s="1">
        <f t="shared" si="90"/>
        <v>7744</v>
      </c>
      <c r="M1953" s="1">
        <f t="shared" si="91"/>
        <v>7744</v>
      </c>
      <c r="N1953" s="1">
        <f t="shared" si="92"/>
        <v>0</v>
      </c>
    </row>
    <row r="1954" spans="1:14" x14ac:dyDescent="0.25">
      <c r="A1954" s="1" t="str">
        <v>ApexBio</v>
      </c>
      <c r="B1954" s="1">
        <v>6899.2000000000007</v>
      </c>
      <c r="C1954" s="1" t="str">
        <v>300081607, 300081606, 300081605</v>
      </c>
      <c r="D1954" s="2">
        <v>45882</v>
      </c>
      <c r="E1954" s="2">
        <v>45885</v>
      </c>
      <c r="F1954" s="1" t="str">
        <v>K4630-100</v>
      </c>
      <c r="G1954" s="1">
        <v>1</v>
      </c>
      <c r="H1954" s="1">
        <v>1</v>
      </c>
      <c r="I1954" s="1">
        <v>0</v>
      </c>
      <c r="J1954" s="1" t="str">
        <v>Vellore</v>
      </c>
      <c r="K1954" s="1">
        <v>0</v>
      </c>
      <c r="L1954" s="1">
        <f t="shared" si="90"/>
        <v>6899.2000000000007</v>
      </c>
      <c r="M1954" s="1">
        <f t="shared" si="91"/>
        <v>6899.2000000000007</v>
      </c>
      <c r="N1954" s="1">
        <f t="shared" si="92"/>
        <v>0</v>
      </c>
    </row>
    <row r="1955" spans="1:14" x14ac:dyDescent="0.25">
      <c r="A1955" s="1" t="str">
        <v>ApexBio</v>
      </c>
      <c r="B1955" s="1">
        <v>12460.8</v>
      </c>
      <c r="C1955" s="1" t="str">
        <v>300081607, 300081606, 300081605</v>
      </c>
      <c r="D1955" s="2">
        <v>45882</v>
      </c>
      <c r="E1955" s="2">
        <v>45885</v>
      </c>
      <c r="F1955" s="1" t="str">
        <v>B5455-10</v>
      </c>
      <c r="G1955" s="1">
        <v>2</v>
      </c>
      <c r="H1955" s="1">
        <v>2</v>
      </c>
      <c r="I1955" s="1">
        <v>0</v>
      </c>
      <c r="J1955" s="1" t="str">
        <v>Thane</v>
      </c>
      <c r="K1955" s="1">
        <v>0</v>
      </c>
      <c r="L1955" s="1">
        <f t="shared" si="90"/>
        <v>24921.599999999999</v>
      </c>
      <c r="M1955" s="1">
        <f t="shared" si="91"/>
        <v>24921.599999999999</v>
      </c>
      <c r="N1955" s="1">
        <f t="shared" si="92"/>
        <v>0</v>
      </c>
    </row>
    <row r="1956" spans="1:14" x14ac:dyDescent="0.25">
      <c r="A1956" s="1" t="str">
        <v>ApexBio</v>
      </c>
      <c r="B1956" s="1">
        <v>14924.8</v>
      </c>
      <c r="C1956" s="1" t="str">
        <v>300081607, 300081606, 300081605</v>
      </c>
      <c r="D1956" s="2">
        <v>45882</v>
      </c>
      <c r="E1956" s="2">
        <v>45885</v>
      </c>
      <c r="F1956" s="1" t="str">
        <v>A3516-5</v>
      </c>
      <c r="G1956" s="1">
        <v>3</v>
      </c>
      <c r="H1956" s="1">
        <v>3</v>
      </c>
      <c r="I1956" s="1">
        <v>0</v>
      </c>
      <c r="J1956" s="1" t="str">
        <v>Hyderabad</v>
      </c>
      <c r="K1956" s="1">
        <v>0</v>
      </c>
      <c r="L1956" s="1">
        <f t="shared" si="90"/>
        <v>44774.399999999994</v>
      </c>
      <c r="M1956" s="1">
        <f t="shared" si="91"/>
        <v>44774.399999999994</v>
      </c>
      <c r="N1956" s="1">
        <f t="shared" si="92"/>
        <v>0</v>
      </c>
    </row>
    <row r="1957" spans="1:14" x14ac:dyDescent="0.25">
      <c r="A1957" s="1" t="str">
        <v>TargetMol</v>
      </c>
      <c r="B1957" s="1">
        <v>2745.6</v>
      </c>
      <c r="C1957" s="1" t="str">
        <v>INV250813-006</v>
      </c>
      <c r="D1957" s="2">
        <v>45882</v>
      </c>
      <c r="E1957" s="2">
        <v>45885</v>
      </c>
      <c r="F1957" s="1" t="str">
        <v>TN1305</v>
      </c>
      <c r="G1957" s="1">
        <v>1</v>
      </c>
      <c r="H1957" s="1">
        <v>1</v>
      </c>
      <c r="I1957" s="1">
        <v>0</v>
      </c>
      <c r="J1957" s="1" t="str">
        <v>Bhuvneshwar</v>
      </c>
      <c r="K1957" s="1">
        <v>0</v>
      </c>
      <c r="L1957" s="1">
        <f t="shared" si="90"/>
        <v>2745.6</v>
      </c>
      <c r="M1957" s="1">
        <f t="shared" si="91"/>
        <v>2745.6</v>
      </c>
      <c r="N1957" s="1">
        <f t="shared" si="92"/>
        <v>0</v>
      </c>
    </row>
    <row r="1958" spans="1:14" x14ac:dyDescent="0.25">
      <c r="A1958" s="1" t="str">
        <v>TargetMol</v>
      </c>
      <c r="B1958" s="1">
        <v>33440</v>
      </c>
      <c r="C1958" s="1" t="str">
        <v>INV250813-005</v>
      </c>
      <c r="D1958" s="2">
        <v>45882</v>
      </c>
      <c r="E1958" s="2">
        <v>45885</v>
      </c>
      <c r="F1958" s="1" t="str">
        <v>EIM08-01623</v>
      </c>
      <c r="G1958" s="1">
        <v>1</v>
      </c>
      <c r="H1958" s="1">
        <v>1</v>
      </c>
      <c r="I1958" s="1">
        <v>0</v>
      </c>
      <c r="J1958" s="1" t="str">
        <v>Pune</v>
      </c>
      <c r="K1958" s="1">
        <v>0</v>
      </c>
      <c r="L1958" s="1">
        <f t="shared" si="90"/>
        <v>33440</v>
      </c>
      <c r="M1958" s="1">
        <f t="shared" si="91"/>
        <v>33440</v>
      </c>
      <c r="N1958" s="1">
        <f t="shared" si="92"/>
        <v>0</v>
      </c>
    </row>
    <row r="1959" spans="1:14" x14ac:dyDescent="0.25">
      <c r="A1959" s="1" t="str">
        <v>TargetMol</v>
      </c>
      <c r="B1959" s="1">
        <v>1003.2</v>
      </c>
      <c r="C1959" s="1" t="str">
        <v>INV250813-004</v>
      </c>
      <c r="D1959" s="2">
        <v>45882</v>
      </c>
      <c r="E1959" s="2">
        <v>45885</v>
      </c>
      <c r="F1959" s="1" t="str">
        <v>T1765</v>
      </c>
      <c r="G1959" s="1">
        <v>5</v>
      </c>
      <c r="H1959" s="1">
        <v>5</v>
      </c>
      <c r="I1959" s="1">
        <v>0</v>
      </c>
      <c r="J1959" s="1" t="str">
        <v>Vellore</v>
      </c>
      <c r="K1959" s="1">
        <v>0</v>
      </c>
      <c r="L1959" s="1">
        <f t="shared" si="90"/>
        <v>5016</v>
      </c>
      <c r="M1959" s="1">
        <f t="shared" si="91"/>
        <v>5016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INV250813-004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Vellore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INV250813-003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Hyderabad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BioLegend</v>
      </c>
      <c r="B1962" s="1">
        <v>18018</v>
      </c>
      <c r="C1962" s="1" t="str">
        <v>EED118087</v>
      </c>
      <c r="D1962" s="2">
        <v>45881</v>
      </c>
      <c r="E1962" s="2">
        <v>45887</v>
      </c>
      <c r="F1962" s="1">
        <v>100744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18018</v>
      </c>
      <c r="M1962" s="1">
        <f t="shared" si="91"/>
        <v>18018</v>
      </c>
      <c r="N1962" s="1">
        <f t="shared" si="92"/>
        <v>0</v>
      </c>
    </row>
    <row r="1963" spans="1:14" x14ac:dyDescent="0.25">
      <c r="A1963" s="1" t="str">
        <v>BioLegend</v>
      </c>
      <c r="B1963" s="1">
        <v>10890</v>
      </c>
      <c r="C1963" s="1" t="str">
        <v>EED118087</v>
      </c>
      <c r="D1963" s="2">
        <v>45881</v>
      </c>
      <c r="E1963" s="2">
        <v>45887</v>
      </c>
      <c r="F1963" s="1">
        <v>101245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10890</v>
      </c>
      <c r="M1963" s="1">
        <f t="shared" si="91"/>
        <v>10890</v>
      </c>
      <c r="N1963" s="1">
        <f t="shared" si="92"/>
        <v>0</v>
      </c>
    </row>
    <row r="1964" spans="1:14" x14ac:dyDescent="0.25">
      <c r="A1964" s="1" t="str">
        <v>BioLegend</v>
      </c>
      <c r="B1964" s="1">
        <v>5790.4</v>
      </c>
      <c r="C1964" s="1" t="str">
        <v>EED118087</v>
      </c>
      <c r="D1964" s="2">
        <v>45881</v>
      </c>
      <c r="E1964" s="2">
        <v>45887</v>
      </c>
      <c r="F1964" s="1">
        <v>115526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5790.4</v>
      </c>
      <c r="M1964" s="1">
        <f t="shared" si="91"/>
        <v>5790.4</v>
      </c>
      <c r="N1964" s="1">
        <f t="shared" si="92"/>
        <v>0</v>
      </c>
    </row>
    <row r="1965" spans="1:14" x14ac:dyDescent="0.25">
      <c r="A1965" s="1" t="str">
        <v>BioLegend</v>
      </c>
      <c r="B1965" s="1">
        <v>8131.2000000000007</v>
      </c>
      <c r="C1965" s="1" t="str">
        <v>EED118087</v>
      </c>
      <c r="D1965" s="2">
        <v>45881</v>
      </c>
      <c r="E1965" s="2">
        <v>45887</v>
      </c>
      <c r="F1965" s="1">
        <v>116231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8131.2000000000007</v>
      </c>
      <c r="M1965" s="1">
        <f t="shared" si="91"/>
        <v>8131.2000000000007</v>
      </c>
      <c r="N1965" s="1">
        <f t="shared" si="92"/>
        <v>0</v>
      </c>
    </row>
    <row r="1966" spans="1:14" x14ac:dyDescent="0.25">
      <c r="A1966" s="1" t="str">
        <v>BioLegend</v>
      </c>
      <c r="B1966" s="1">
        <v>19342.400000000001</v>
      </c>
      <c r="C1966" s="1" t="str">
        <v>EED118087</v>
      </c>
      <c r="D1966" s="2">
        <v>45881</v>
      </c>
      <c r="E1966" s="2">
        <v>45887</v>
      </c>
      <c r="F1966" s="1">
        <v>119310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19342.400000000001</v>
      </c>
      <c r="M1966" s="1">
        <f t="shared" si="91"/>
        <v>19342.400000000001</v>
      </c>
      <c r="N1966" s="1">
        <f t="shared" si="92"/>
        <v>0</v>
      </c>
    </row>
    <row r="1967" spans="1:14" x14ac:dyDescent="0.25">
      <c r="A1967" s="1" t="str">
        <v>BioLegend</v>
      </c>
      <c r="B1967" s="1">
        <v>6221.6</v>
      </c>
      <c r="C1967" s="1" t="str">
        <v>EED118087</v>
      </c>
      <c r="D1967" s="2">
        <v>45881</v>
      </c>
      <c r="E1967" s="2">
        <v>45887</v>
      </c>
      <c r="F1967" s="1">
        <v>120411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6221.6</v>
      </c>
      <c r="M1967" s="1">
        <f t="shared" si="91"/>
        <v>6221.6</v>
      </c>
      <c r="N1967" s="1">
        <f t="shared" si="92"/>
        <v>0</v>
      </c>
    </row>
    <row r="1968" spans="1:14" x14ac:dyDescent="0.25">
      <c r="A1968" s="1" t="str">
        <v>BioLegend</v>
      </c>
      <c r="B1968" s="1">
        <v>7946.4</v>
      </c>
      <c r="C1968" s="1" t="str">
        <v>EED118087</v>
      </c>
      <c r="D1968" s="2">
        <v>45881</v>
      </c>
      <c r="E1968" s="2">
        <v>45887</v>
      </c>
      <c r="F1968" s="1">
        <v>121119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7946.4</v>
      </c>
      <c r="M1968" s="1">
        <f t="shared" si="91"/>
        <v>7946.4</v>
      </c>
      <c r="N1968" s="1">
        <f t="shared" si="92"/>
        <v>0</v>
      </c>
    </row>
    <row r="1969" spans="1:14" x14ac:dyDescent="0.25">
      <c r="A1969" s="1" t="str">
        <v>BioLegend</v>
      </c>
      <c r="B1969" s="1">
        <v>21978</v>
      </c>
      <c r="C1969" s="1" t="str">
        <v>EED118087</v>
      </c>
      <c r="D1969" s="2">
        <v>45881</v>
      </c>
      <c r="E1969" s="2">
        <v>45887</v>
      </c>
      <c r="F1969" s="1">
        <v>127039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21978</v>
      </c>
      <c r="M1969" s="1">
        <f t="shared" si="91"/>
        <v>21978</v>
      </c>
      <c r="N1969" s="1">
        <f t="shared" si="92"/>
        <v>0</v>
      </c>
    </row>
    <row r="1970" spans="1:14" x14ac:dyDescent="0.25">
      <c r="A1970" s="1" t="str">
        <v>BioLegend</v>
      </c>
      <c r="B1970" s="1">
        <v>7638.4</v>
      </c>
      <c r="C1970" s="1" t="str">
        <v>EED118087</v>
      </c>
      <c r="D1970" s="2">
        <v>45881</v>
      </c>
      <c r="E1970" s="2">
        <v>45887</v>
      </c>
      <c r="F1970" s="1">
        <v>128023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7638.4</v>
      </c>
      <c r="M1970" s="1">
        <f t="shared" si="91"/>
        <v>7638.4</v>
      </c>
      <c r="N1970" s="1">
        <f t="shared" si="92"/>
        <v>0</v>
      </c>
    </row>
    <row r="1971" spans="1:14" x14ac:dyDescent="0.25">
      <c r="A1971" s="1" t="str">
        <v>BioLegend</v>
      </c>
      <c r="B1971" s="1">
        <v>16447.2</v>
      </c>
      <c r="C1971" s="1" t="str">
        <v>EED118087</v>
      </c>
      <c r="D1971" s="2">
        <v>45881</v>
      </c>
      <c r="E1971" s="2">
        <v>45887</v>
      </c>
      <c r="F1971" s="1">
        <v>135908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16447.2</v>
      </c>
      <c r="M1971" s="1">
        <f t="shared" si="91"/>
        <v>16447.2</v>
      </c>
      <c r="N1971" s="1">
        <f t="shared" si="92"/>
        <v>0</v>
      </c>
    </row>
    <row r="1972" spans="1:14" x14ac:dyDescent="0.25">
      <c r="A1972" s="1" t="str">
        <v>BioLegend</v>
      </c>
      <c r="B1972" s="1">
        <v>10903.2</v>
      </c>
      <c r="C1972" s="1" t="str">
        <v>EED118087</v>
      </c>
      <c r="D1972" s="2">
        <v>45881</v>
      </c>
      <c r="E1972" s="2">
        <v>45887</v>
      </c>
      <c r="F1972" s="1">
        <v>157604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10903.2</v>
      </c>
      <c r="M1972" s="1">
        <f t="shared" si="91"/>
        <v>10903.2</v>
      </c>
      <c r="N1972" s="1">
        <f t="shared" si="92"/>
        <v>0</v>
      </c>
    </row>
    <row r="1973" spans="1:14" x14ac:dyDescent="0.25">
      <c r="A1973" s="1" t="str">
        <v>BioLegend</v>
      </c>
      <c r="B1973" s="1">
        <v>14229.599999999999</v>
      </c>
      <c r="C1973" s="1" t="str">
        <v>EED118087</v>
      </c>
      <c r="D1973" s="2">
        <v>45881</v>
      </c>
      <c r="E1973" s="2">
        <v>45887</v>
      </c>
      <c r="F1973" s="1">
        <v>160204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14229.599999999999</v>
      </c>
      <c r="M1973" s="1">
        <f t="shared" si="91"/>
        <v>14229.599999999999</v>
      </c>
      <c r="N1973" s="1">
        <f t="shared" si="92"/>
        <v>0</v>
      </c>
    </row>
    <row r="1974" spans="1:14" x14ac:dyDescent="0.25">
      <c r="A1974" s="1" t="str">
        <v>BioLegend</v>
      </c>
      <c r="B1974" s="1">
        <v>9424.7999999999993</v>
      </c>
      <c r="C1974" s="1" t="str">
        <v>EED118087</v>
      </c>
      <c r="D1974" s="2">
        <v>45881</v>
      </c>
      <c r="E1974" s="2">
        <v>45887</v>
      </c>
      <c r="F1974" s="1">
        <v>160908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9424.7999999999993</v>
      </c>
      <c r="M1974" s="1">
        <f t="shared" si="91"/>
        <v>9424.7999999999993</v>
      </c>
      <c r="N1974" s="1">
        <f t="shared" si="92"/>
        <v>0</v>
      </c>
    </row>
    <row r="1975" spans="1:14" x14ac:dyDescent="0.25">
      <c r="A1975" s="1" t="str">
        <v>BioLegend</v>
      </c>
      <c r="B1975" s="1">
        <v>2710.4</v>
      </c>
      <c r="C1975" s="1" t="str">
        <v>EED118087</v>
      </c>
      <c r="D1975" s="2">
        <v>45881</v>
      </c>
      <c r="E1975" s="2">
        <v>45887</v>
      </c>
      <c r="F1975" s="1">
        <v>300402</v>
      </c>
      <c r="G1975" s="1">
        <v>2</v>
      </c>
      <c r="H1975" s="1">
        <v>2</v>
      </c>
      <c r="I1975" s="1">
        <v>0</v>
      </c>
      <c r="J1975" s="1" t="str">
        <v>Delhi</v>
      </c>
      <c r="K1975" s="1">
        <v>0</v>
      </c>
      <c r="L1975" s="1">
        <f t="shared" si="90"/>
        <v>5420.8</v>
      </c>
      <c r="M1975" s="1">
        <f t="shared" si="91"/>
        <v>5420.8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331553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352317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9794.4</v>
      </c>
      <c r="C1978" s="1" t="str">
        <v>EED118087</v>
      </c>
      <c r="D1978" s="2">
        <v>45881</v>
      </c>
      <c r="E1978" s="2">
        <v>45887</v>
      </c>
      <c r="F1978" s="1">
        <v>353719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9794.4</v>
      </c>
      <c r="M1978" s="1">
        <f t="shared" si="91"/>
        <v>9794.4</v>
      </c>
      <c r="N1978" s="1">
        <f t="shared" si="92"/>
        <v>0</v>
      </c>
    </row>
    <row r="1979" spans="1:14" x14ac:dyDescent="0.25">
      <c r="A1979" s="1" t="str">
        <v>BioLegend</v>
      </c>
      <c r="B1979" s="1">
        <v>12012</v>
      </c>
      <c r="C1979" s="1" t="str">
        <v>EED118087</v>
      </c>
      <c r="D1979" s="2">
        <v>45881</v>
      </c>
      <c r="E1979" s="2">
        <v>45887</v>
      </c>
      <c r="F1979" s="1">
        <v>359413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12012</v>
      </c>
      <c r="M1979" s="1">
        <f t="shared" si="91"/>
        <v>12012</v>
      </c>
      <c r="N1979" s="1">
        <f t="shared" si="92"/>
        <v>0</v>
      </c>
    </row>
    <row r="1980" spans="1:14" x14ac:dyDescent="0.25">
      <c r="A1980" s="1" t="str">
        <v>BioLegend</v>
      </c>
      <c r="B1980" s="1">
        <v>11950.400000000001</v>
      </c>
      <c r="C1980" s="1" t="str">
        <v>EED118087</v>
      </c>
      <c r="D1980" s="2">
        <v>45881</v>
      </c>
      <c r="E1980" s="2">
        <v>45887</v>
      </c>
      <c r="F1980" s="1">
        <v>407122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11950.400000000001</v>
      </c>
      <c r="M1980" s="1">
        <f t="shared" si="91"/>
        <v>11950.400000000001</v>
      </c>
      <c r="N1980" s="1">
        <f t="shared" si="92"/>
        <v>0</v>
      </c>
    </row>
    <row r="1981" spans="1:14" x14ac:dyDescent="0.25">
      <c r="A1981" s="1" t="str">
        <v>BioLegend</v>
      </c>
      <c r="B1981" s="1">
        <v>17028</v>
      </c>
      <c r="C1981" s="1" t="str">
        <v>EED118087</v>
      </c>
      <c r="D1981" s="2">
        <v>45881</v>
      </c>
      <c r="E1981" s="2">
        <v>45887</v>
      </c>
      <c r="F1981" s="1">
        <v>424902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17028</v>
      </c>
      <c r="M1981" s="1">
        <f t="shared" si="91"/>
        <v>17028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430904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431304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Mabtech</v>
      </c>
      <c r="B1984" s="1">
        <v>1203.8400000000001</v>
      </c>
      <c r="C1984" s="1">
        <v>44645</v>
      </c>
      <c r="D1984" s="2">
        <v>45884</v>
      </c>
      <c r="E1984" s="2">
        <v>45888</v>
      </c>
      <c r="F1984" s="1" t="str">
        <v>3617-1</v>
      </c>
      <c r="G1984" s="1">
        <v>10</v>
      </c>
      <c r="H1984" s="1">
        <v>10</v>
      </c>
      <c r="I1984" s="1">
        <v>0</v>
      </c>
      <c r="J1984" s="1" t="str">
        <v>Gujrat</v>
      </c>
      <c r="K1984" s="1">
        <v>0</v>
      </c>
      <c r="L1984" s="1">
        <f t="shared" si="90"/>
        <v>12038.400000000001</v>
      </c>
      <c r="M1984" s="1">
        <f t="shared" si="91"/>
        <v>12038.400000000001</v>
      </c>
      <c r="N1984" s="1">
        <f t="shared" si="92"/>
        <v>0</v>
      </c>
    </row>
    <row r="1985" spans="1:14" x14ac:dyDescent="0.25">
      <c r="A1985" s="1" t="str">
        <v>Mabtech</v>
      </c>
      <c r="B1985" s="1">
        <v>38601.200000000004</v>
      </c>
      <c r="C1985" s="1">
        <v>44645</v>
      </c>
      <c r="D1985" s="2">
        <v>45884</v>
      </c>
      <c r="E1985" s="2">
        <v>45888</v>
      </c>
      <c r="F1985" s="1" t="str">
        <v>FSP-0108-10</v>
      </c>
      <c r="G1985" s="1">
        <v>6</v>
      </c>
      <c r="H1985" s="1">
        <v>6</v>
      </c>
      <c r="I1985" s="1">
        <v>0</v>
      </c>
      <c r="J1985" s="1" t="str">
        <v>Gujrat</v>
      </c>
      <c r="K1985" s="1">
        <v>0</v>
      </c>
      <c r="L1985" s="1">
        <f t="shared" si="90"/>
        <v>231607.2</v>
      </c>
      <c r="M1985" s="1">
        <f t="shared" si="91"/>
        <v>231607.2</v>
      </c>
      <c r="N1985" s="1">
        <f t="shared" si="92"/>
        <v>0</v>
      </c>
    </row>
    <row r="1986" spans="1:14" x14ac:dyDescent="0.25">
      <c r="A1986" s="1" t="str">
        <v>Mabtech</v>
      </c>
      <c r="B1986" s="1">
        <v>39732</v>
      </c>
      <c r="C1986" s="1">
        <v>44645</v>
      </c>
      <c r="D1986" s="2">
        <v>45884</v>
      </c>
      <c r="E1986" s="2">
        <v>45888</v>
      </c>
      <c r="F1986" s="1" t="str">
        <v>3321-4AST-2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39732</v>
      </c>
      <c r="M1986" s="1">
        <f t="shared" si="91"/>
        <v>39732</v>
      </c>
      <c r="N1986" s="1">
        <f t="shared" si="92"/>
        <v>0</v>
      </c>
    </row>
    <row r="1987" spans="1:14" x14ac:dyDescent="0.25">
      <c r="A1987" s="1" t="str">
        <v>Mabtech</v>
      </c>
      <c r="B1987" s="1">
        <v>31680</v>
      </c>
      <c r="C1987" s="1">
        <v>44645</v>
      </c>
      <c r="D1987" s="2">
        <v>45884</v>
      </c>
      <c r="E1987" s="2">
        <v>45888</v>
      </c>
      <c r="F1987" s="1" t="str">
        <v>3695-1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31680</v>
      </c>
      <c r="M1987" s="1">
        <f t="shared" ref="M1987:M2050" si="94">H1987*B1987</f>
        <v>31680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26752</v>
      </c>
      <c r="C1988" s="1">
        <v>44645</v>
      </c>
      <c r="D1988" s="2">
        <v>45884</v>
      </c>
      <c r="E1988" s="2">
        <v>45888</v>
      </c>
      <c r="F1988" s="1" t="str">
        <v>3698-1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26752</v>
      </c>
      <c r="M1988" s="1">
        <f t="shared" si="94"/>
        <v>26752</v>
      </c>
      <c r="N1988" s="1">
        <f t="shared" si="95"/>
        <v>0</v>
      </c>
    </row>
    <row r="1989" spans="1:14" x14ac:dyDescent="0.25">
      <c r="A1989" s="1" t="str">
        <v>Edna</v>
      </c>
      <c r="B1989" s="1">
        <v>7599.9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2</v>
      </c>
      <c r="H1989" s="1">
        <v>2</v>
      </c>
      <c r="I1989" s="1">
        <v>0</v>
      </c>
      <c r="J1989" s="1" t="str">
        <v>Delhi</v>
      </c>
      <c r="K1989" s="1">
        <v>0</v>
      </c>
      <c r="L1989" s="1">
        <f t="shared" si="93"/>
        <v>15199.8</v>
      </c>
      <c r="M1989" s="1">
        <f t="shared" si="94"/>
        <v>15199.8</v>
      </c>
      <c r="N1989" s="1">
        <f t="shared" si="95"/>
        <v>0</v>
      </c>
    </row>
    <row r="1990" spans="1:14" x14ac:dyDescent="0.25">
      <c r="A1990" s="1" t="str">
        <v>Edna</v>
      </c>
      <c r="B1990" s="1">
        <v>0.01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0.01</v>
      </c>
      <c r="M1990" s="1">
        <f t="shared" si="94"/>
        <v>0.01</v>
      </c>
      <c r="N1990" s="1">
        <f t="shared" si="95"/>
        <v>0</v>
      </c>
    </row>
    <row r="1991" spans="1:14" x14ac:dyDescent="0.25">
      <c r="A1991" s="1" t="str">
        <v>Edna</v>
      </c>
      <c r="B1991" s="1">
        <v>6055</v>
      </c>
      <c r="C1991" s="1" t="str">
        <v>2-74</v>
      </c>
      <c r="D1991" s="2">
        <v>45889</v>
      </c>
      <c r="E1991" s="2">
        <v>45889</v>
      </c>
      <c r="F1991" s="1" t="str">
        <v>TRI-200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6055</v>
      </c>
      <c r="M1991" s="1">
        <f t="shared" si="94"/>
        <v>6055</v>
      </c>
      <c r="N1991" s="1">
        <f t="shared" si="95"/>
        <v>0</v>
      </c>
    </row>
    <row r="1992" spans="1:14" x14ac:dyDescent="0.25">
      <c r="A1992" s="1" t="str">
        <v>Genei Lab</v>
      </c>
      <c r="B1992" s="1">
        <v>12000</v>
      </c>
      <c r="C1992" s="1" t="str">
        <v>2025-2026/850MFG</v>
      </c>
      <c r="D1992" s="2">
        <v>45874</v>
      </c>
      <c r="E1992" s="2">
        <v>45874</v>
      </c>
      <c r="F1992" s="1" t="str">
        <v>2600505001730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24000</v>
      </c>
      <c r="M1992" s="1">
        <f t="shared" si="94"/>
        <v>0</v>
      </c>
      <c r="N1992" s="1">
        <f t="shared" si="95"/>
        <v>24000</v>
      </c>
    </row>
    <row r="1993" spans="1:14" x14ac:dyDescent="0.25">
      <c r="A1993" s="1" t="str">
        <v>Genei Lab</v>
      </c>
      <c r="B1993" s="1">
        <v>3345.6</v>
      </c>
      <c r="C1993" s="1" t="str">
        <v>2025-2026/850MFG</v>
      </c>
      <c r="D1993" s="2">
        <v>45874</v>
      </c>
      <c r="E1993" s="2">
        <v>45874</v>
      </c>
      <c r="F1993" s="1" t="str">
        <v>2662070501730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6691.2</v>
      </c>
      <c r="M1993" s="1">
        <f t="shared" si="94"/>
        <v>0</v>
      </c>
      <c r="N1993" s="1">
        <f t="shared" si="95"/>
        <v>6691.2</v>
      </c>
    </row>
    <row r="1994" spans="1:14" x14ac:dyDescent="0.25">
      <c r="A1994" s="1" t="str">
        <v>Genei Lab</v>
      </c>
      <c r="B1994" s="1">
        <v>3665.2</v>
      </c>
      <c r="C1994" s="1" t="str">
        <v>2025-2026/850MFG</v>
      </c>
      <c r="D1994" s="2">
        <v>45874</v>
      </c>
      <c r="E1994" s="2">
        <v>45874</v>
      </c>
      <c r="F1994" s="1" t="str">
        <v>2662670501730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7330.4</v>
      </c>
      <c r="M1994" s="1">
        <f t="shared" si="94"/>
        <v>0</v>
      </c>
      <c r="N1994" s="1">
        <f t="shared" si="95"/>
        <v>7330.4</v>
      </c>
    </row>
    <row r="1995" spans="1:14" x14ac:dyDescent="0.25">
      <c r="A1995" s="1" t="str">
        <v>SUPER MO BIO</v>
      </c>
      <c r="B1995" s="1">
        <v>3020</v>
      </c>
      <c r="C1995" s="1">
        <v>5470</v>
      </c>
      <c r="D1995" s="2">
        <v>45883</v>
      </c>
      <c r="E1995" s="2">
        <v>45883</v>
      </c>
      <c r="F1995" s="1" t="str">
        <v>AD0023</v>
      </c>
      <c r="G1995" s="1">
        <v>1</v>
      </c>
      <c r="H1995" s="1">
        <v>1</v>
      </c>
      <c r="I1995" s="1">
        <v>0</v>
      </c>
      <c r="J1995" s="1" t="str">
        <v>DELHI</v>
      </c>
      <c r="K1995" s="1">
        <v>0</v>
      </c>
      <c r="L1995" s="1">
        <f t="shared" si="93"/>
        <v>3020</v>
      </c>
      <c r="M1995" s="1">
        <f t="shared" si="94"/>
        <v>3020</v>
      </c>
      <c r="N1995" s="1">
        <f t="shared" si="95"/>
        <v>0</v>
      </c>
    </row>
    <row r="1996" spans="1:14" x14ac:dyDescent="0.25">
      <c r="A1996" s="1" t="str">
        <v>BioXcell</v>
      </c>
      <c r="B1996" s="1">
        <v>9081.6</v>
      </c>
      <c r="C1996" s="1">
        <v>177574</v>
      </c>
      <c r="D1996" s="2">
        <v>45887</v>
      </c>
      <c r="E1996" s="2">
        <v>45890</v>
      </c>
      <c r="F1996" s="1" t="str">
        <v>BE0283</v>
      </c>
      <c r="G1996" s="1">
        <v>1</v>
      </c>
      <c r="H1996" s="1">
        <v>1</v>
      </c>
      <c r="I1996" s="1">
        <v>0</v>
      </c>
      <c r="J1996" s="1" t="str">
        <v>Bhopal</v>
      </c>
      <c r="K1996" s="1">
        <v>0</v>
      </c>
      <c r="L1996" s="1">
        <f t="shared" si="93"/>
        <v>9081.6</v>
      </c>
      <c r="M1996" s="1">
        <f t="shared" si="94"/>
        <v>9081.6</v>
      </c>
      <c r="N1996" s="1">
        <f t="shared" si="95"/>
        <v>0</v>
      </c>
    </row>
    <row r="1997" spans="1:14" x14ac:dyDescent="0.25">
      <c r="A1997" s="1" t="str">
        <v>BioXcell</v>
      </c>
      <c r="B1997" s="1">
        <v>5174.3999999999996</v>
      </c>
      <c r="C1997" s="1">
        <v>177574</v>
      </c>
      <c r="D1997" s="2">
        <v>45887</v>
      </c>
      <c r="E1997" s="2">
        <v>45890</v>
      </c>
      <c r="F1997" s="1" t="str">
        <v>IP0070</v>
      </c>
      <c r="G1997" s="1">
        <v>2</v>
      </c>
      <c r="H1997" s="1">
        <v>2</v>
      </c>
      <c r="I1997" s="1">
        <v>0</v>
      </c>
      <c r="J1997" s="1" t="str">
        <v>Banglore</v>
      </c>
      <c r="K1997" s="1">
        <v>0</v>
      </c>
      <c r="L1997" s="1">
        <f t="shared" si="93"/>
        <v>10348.799999999999</v>
      </c>
      <c r="M1997" s="1">
        <f t="shared" si="94"/>
        <v>10348.799999999999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15276.8</v>
      </c>
      <c r="C1998" s="1" t="str">
        <v>EED118206</v>
      </c>
      <c r="D1998" s="2">
        <v>45884</v>
      </c>
      <c r="E1998" s="2">
        <v>45890</v>
      </c>
      <c r="F1998" s="1">
        <v>100220</v>
      </c>
      <c r="G1998" s="1">
        <v>2</v>
      </c>
      <c r="H1998" s="1">
        <v>2</v>
      </c>
      <c r="I1998" s="1">
        <v>0</v>
      </c>
      <c r="J1998" s="1" t="str">
        <v>Gujrat</v>
      </c>
      <c r="K1998" s="1">
        <v>0</v>
      </c>
      <c r="L1998" s="1">
        <f t="shared" si="93"/>
        <v>30553.599999999999</v>
      </c>
      <c r="M1998" s="1">
        <f t="shared" si="94"/>
        <v>30553.599999999999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13556.400000000001</v>
      </c>
      <c r="C1999" s="1" t="str">
        <v>EED118206</v>
      </c>
      <c r="D1999" s="2">
        <v>45884</v>
      </c>
      <c r="E1999" s="2">
        <v>45890</v>
      </c>
      <c r="F1999" s="1">
        <v>100328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67782</v>
      </c>
      <c r="M1999" s="1">
        <f t="shared" si="94"/>
        <v>67782</v>
      </c>
      <c r="N1999" s="1">
        <f t="shared" si="95"/>
        <v>0</v>
      </c>
    </row>
    <row r="2000" spans="1:14" x14ac:dyDescent="0.25">
      <c r="A2000" s="1" t="str">
        <v>BioLegend</v>
      </c>
      <c r="B2000" s="1">
        <v>11325.599999999999</v>
      </c>
      <c r="C2000" s="1" t="str">
        <v>EED118206</v>
      </c>
      <c r="D2000" s="2">
        <v>45884</v>
      </c>
      <c r="E2000" s="2">
        <v>45890</v>
      </c>
      <c r="F2000" s="1">
        <v>100528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56627.999999999993</v>
      </c>
      <c r="M2000" s="1">
        <f t="shared" si="94"/>
        <v>56627.999999999993</v>
      </c>
      <c r="N2000" s="1">
        <f t="shared" si="95"/>
        <v>0</v>
      </c>
    </row>
    <row r="2001" spans="1:14" x14ac:dyDescent="0.25">
      <c r="A2001" s="1" t="str">
        <v>BioLegend</v>
      </c>
      <c r="B2001" s="1">
        <v>6098.4</v>
      </c>
      <c r="C2001" s="1" t="str">
        <v>EED118206</v>
      </c>
      <c r="D2001" s="2">
        <v>45884</v>
      </c>
      <c r="E2001" s="2">
        <v>45890</v>
      </c>
      <c r="F2001" s="1">
        <v>100706</v>
      </c>
      <c r="G2001" s="1">
        <v>1</v>
      </c>
      <c r="H2001" s="1">
        <v>1</v>
      </c>
      <c r="I2001" s="1">
        <v>0</v>
      </c>
      <c r="J2001" s="1" t="str">
        <v>Kolkata</v>
      </c>
      <c r="K2001" s="1">
        <v>0</v>
      </c>
      <c r="L2001" s="1">
        <f t="shared" si="93"/>
        <v>6098.4</v>
      </c>
      <c r="M2001" s="1">
        <f t="shared" si="94"/>
        <v>6098.4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101320</v>
      </c>
      <c r="G2002" s="1">
        <v>3</v>
      </c>
      <c r="H2002" s="1">
        <v>3</v>
      </c>
      <c r="I2002" s="1">
        <v>0</v>
      </c>
      <c r="J2002" s="1" t="str">
        <v>Hyderabad</v>
      </c>
      <c r="K2002" s="1">
        <v>0</v>
      </c>
      <c r="L2002" s="1">
        <f t="shared" si="93"/>
        <v>39296.399999999994</v>
      </c>
      <c r="M2002" s="1">
        <f t="shared" si="94"/>
        <v>39296.399999999994</v>
      </c>
      <c r="N2002" s="1">
        <f t="shared" si="95"/>
        <v>0</v>
      </c>
    </row>
    <row r="2003" spans="1:14" x14ac:dyDescent="0.25">
      <c r="A2003" s="1" t="str">
        <v>BioLegend</v>
      </c>
      <c r="B2003" s="1">
        <v>14471.599999999999</v>
      </c>
      <c r="C2003" s="1" t="str">
        <v>EED118206</v>
      </c>
      <c r="D2003" s="2">
        <v>45884</v>
      </c>
      <c r="E2003" s="2">
        <v>45890</v>
      </c>
      <c r="F2003" s="1">
        <v>102006</v>
      </c>
      <c r="G2003" s="1">
        <v>1</v>
      </c>
      <c r="H2003" s="1">
        <v>1</v>
      </c>
      <c r="I2003" s="1">
        <v>0</v>
      </c>
      <c r="J2003" s="1" t="str">
        <v>Hyderabad</v>
      </c>
      <c r="K2003" s="1">
        <v>0</v>
      </c>
      <c r="L2003" s="1">
        <f t="shared" si="93"/>
        <v>14471.599999999999</v>
      </c>
      <c r="M2003" s="1">
        <f t="shared" si="94"/>
        <v>14471.599999999999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103018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6468</v>
      </c>
      <c r="C2005" s="1" t="str">
        <v>EED118206</v>
      </c>
      <c r="D2005" s="2">
        <v>45884</v>
      </c>
      <c r="E2005" s="2">
        <v>45890</v>
      </c>
      <c r="F2005" s="1">
        <v>103108</v>
      </c>
      <c r="G2005" s="1">
        <v>2</v>
      </c>
      <c r="H2005" s="1">
        <v>2</v>
      </c>
      <c r="I2005" s="1">
        <v>0</v>
      </c>
      <c r="J2005" s="1" t="str">
        <v>Gujrat</v>
      </c>
      <c r="K2005" s="1">
        <v>0</v>
      </c>
      <c r="L2005" s="1">
        <f t="shared" si="93"/>
        <v>12936</v>
      </c>
      <c r="M2005" s="1">
        <f t="shared" si="94"/>
        <v>12936</v>
      </c>
      <c r="N2005" s="1">
        <f t="shared" si="95"/>
        <v>0</v>
      </c>
    </row>
    <row r="2006" spans="1:14" x14ac:dyDescent="0.25">
      <c r="A2006" s="1" t="str">
        <v>BioLegend</v>
      </c>
      <c r="B2006" s="1">
        <v>13098.8</v>
      </c>
      <c r="C2006" s="1" t="str">
        <v>EED118206</v>
      </c>
      <c r="D2006" s="2">
        <v>45884</v>
      </c>
      <c r="E2006" s="2">
        <v>45890</v>
      </c>
      <c r="F2006" s="1">
        <v>104420</v>
      </c>
      <c r="G2006" s="1">
        <v>4</v>
      </c>
      <c r="H2006" s="1">
        <v>4</v>
      </c>
      <c r="I2006" s="1">
        <v>0</v>
      </c>
      <c r="J2006" s="1" t="str">
        <v>Hyderabad</v>
      </c>
      <c r="K2006" s="1">
        <v>0</v>
      </c>
      <c r="L2006" s="1">
        <f t="shared" si="93"/>
        <v>52395.199999999997</v>
      </c>
      <c r="M2006" s="1">
        <f t="shared" si="94"/>
        <v>52395.199999999997</v>
      </c>
      <c r="N2006" s="1">
        <f t="shared" si="95"/>
        <v>0</v>
      </c>
    </row>
    <row r="2007" spans="1:14" x14ac:dyDescent="0.25">
      <c r="A2007" s="1" t="str">
        <v>BioLegend</v>
      </c>
      <c r="B2007" s="1">
        <v>14185.599999999999</v>
      </c>
      <c r="C2007" s="1" t="str">
        <v>EED118206</v>
      </c>
      <c r="D2007" s="2">
        <v>45884</v>
      </c>
      <c r="E2007" s="2">
        <v>45890</v>
      </c>
      <c r="F2007" s="1">
        <v>104526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14185.599999999999</v>
      </c>
      <c r="M2007" s="1">
        <f t="shared" si="94"/>
        <v>14185.599999999999</v>
      </c>
      <c r="N2007" s="1">
        <f t="shared" si="95"/>
        <v>0</v>
      </c>
    </row>
    <row r="2008" spans="1:14" x14ac:dyDescent="0.25">
      <c r="A2008" s="1" t="str">
        <v>BioLegend</v>
      </c>
      <c r="B2008" s="1">
        <v>18132.400000000001</v>
      </c>
      <c r="C2008" s="1" t="str">
        <v>EED118206</v>
      </c>
      <c r="D2008" s="2">
        <v>45884</v>
      </c>
      <c r="E2008" s="2">
        <v>45890</v>
      </c>
      <c r="F2008" s="1">
        <v>106106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18132.400000000001</v>
      </c>
      <c r="M2008" s="1">
        <f t="shared" si="94"/>
        <v>18132.400000000001</v>
      </c>
      <c r="N2008" s="1">
        <f t="shared" si="95"/>
        <v>0</v>
      </c>
    </row>
    <row r="2009" spans="1:14" x14ac:dyDescent="0.25">
      <c r="A2009" s="1" t="str">
        <v>BioLegend</v>
      </c>
      <c r="B2009" s="1">
        <v>4928</v>
      </c>
      <c r="C2009" s="1" t="str">
        <v>EED118206</v>
      </c>
      <c r="D2009" s="2">
        <v>45884</v>
      </c>
      <c r="E2009" s="2">
        <v>45890</v>
      </c>
      <c r="F2009" s="1">
        <v>113710</v>
      </c>
      <c r="G2009" s="1">
        <v>1</v>
      </c>
      <c r="H2009" s="1">
        <v>1</v>
      </c>
      <c r="I2009" s="1">
        <v>0</v>
      </c>
      <c r="J2009" s="1" t="str">
        <v>Lucknow</v>
      </c>
      <c r="K2009" s="1">
        <v>0</v>
      </c>
      <c r="L2009" s="1">
        <f t="shared" si="93"/>
        <v>4928</v>
      </c>
      <c r="M2009" s="1">
        <f t="shared" si="94"/>
        <v>4928</v>
      </c>
      <c r="N2009" s="1">
        <f t="shared" si="95"/>
        <v>0</v>
      </c>
    </row>
    <row r="2010" spans="1:14" x14ac:dyDescent="0.25">
      <c r="A2010" s="1" t="str">
        <v>BioLegend</v>
      </c>
      <c r="B2010" s="1">
        <v>9424.7999999999993</v>
      </c>
      <c r="C2010" s="1" t="str">
        <v>EED118206</v>
      </c>
      <c r="D2010" s="2">
        <v>45884</v>
      </c>
      <c r="E2010" s="2">
        <v>45890</v>
      </c>
      <c r="F2010" s="1">
        <v>113817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9424.7999999999993</v>
      </c>
      <c r="M2010" s="1">
        <f t="shared" si="94"/>
        <v>9424.7999999999993</v>
      </c>
      <c r="N2010" s="1">
        <f t="shared" si="95"/>
        <v>0</v>
      </c>
    </row>
    <row r="2011" spans="1:14" x14ac:dyDescent="0.25">
      <c r="A2011" s="1" t="str">
        <v>BioLegend</v>
      </c>
      <c r="B2011" s="1">
        <v>16702.399999999998</v>
      </c>
      <c r="C2011" s="1" t="str">
        <v>EED118206</v>
      </c>
      <c r="D2011" s="2">
        <v>45884</v>
      </c>
      <c r="E2011" s="2">
        <v>45890</v>
      </c>
      <c r="F2011" s="1">
        <v>119414</v>
      </c>
      <c r="G2011" s="1">
        <v>3</v>
      </c>
      <c r="H2011" s="1">
        <v>3</v>
      </c>
      <c r="I2011" s="1">
        <v>0</v>
      </c>
      <c r="J2011" s="1" t="str">
        <v>Hyderabad</v>
      </c>
      <c r="K2011" s="1">
        <v>0</v>
      </c>
      <c r="L2011" s="1">
        <f t="shared" si="93"/>
        <v>50107.199999999997</v>
      </c>
      <c r="M2011" s="1">
        <f t="shared" si="94"/>
        <v>50107.199999999997</v>
      </c>
      <c r="N2011" s="1">
        <f t="shared" si="95"/>
        <v>0</v>
      </c>
    </row>
    <row r="2012" spans="1:14" x14ac:dyDescent="0.25">
      <c r="A2012" s="1" t="str">
        <v>BioLegend</v>
      </c>
      <c r="B2012" s="1">
        <v>10560</v>
      </c>
      <c r="C2012" s="1" t="str">
        <v>EED118206</v>
      </c>
      <c r="D2012" s="2">
        <v>45884</v>
      </c>
      <c r="E2012" s="2">
        <v>45890</v>
      </c>
      <c r="F2012" s="1">
        <v>135243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10560</v>
      </c>
      <c r="M2012" s="1">
        <f t="shared" si="94"/>
        <v>10560</v>
      </c>
      <c r="N2012" s="1">
        <f t="shared" si="95"/>
        <v>0</v>
      </c>
    </row>
    <row r="2013" spans="1:14" x14ac:dyDescent="0.25">
      <c r="A2013" s="1" t="str">
        <v>BioLegend</v>
      </c>
      <c r="B2013" s="1">
        <v>21375.200000000001</v>
      </c>
      <c r="C2013" s="1" t="str">
        <v>EED118206</v>
      </c>
      <c r="D2013" s="2">
        <v>45884</v>
      </c>
      <c r="E2013" s="2">
        <v>45890</v>
      </c>
      <c r="F2013" s="1">
        <v>144620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21375.200000000001</v>
      </c>
      <c r="M2013" s="1">
        <f t="shared" si="94"/>
        <v>21375.200000000001</v>
      </c>
      <c r="N2013" s="1">
        <f t="shared" si="95"/>
        <v>0</v>
      </c>
    </row>
    <row r="2014" spans="1:14" x14ac:dyDescent="0.25">
      <c r="A2014" s="1" t="str">
        <v>BioLegend</v>
      </c>
      <c r="B2014" s="1">
        <v>19272</v>
      </c>
      <c r="C2014" s="1" t="str">
        <v>EED118206</v>
      </c>
      <c r="D2014" s="2">
        <v>45884</v>
      </c>
      <c r="E2014" s="2">
        <v>45890</v>
      </c>
      <c r="F2014" s="1">
        <v>145529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19272</v>
      </c>
      <c r="M2014" s="1">
        <f t="shared" si="94"/>
        <v>19272</v>
      </c>
      <c r="N2014" s="1">
        <f t="shared" si="95"/>
        <v>0</v>
      </c>
    </row>
    <row r="2015" spans="1:14" x14ac:dyDescent="0.25">
      <c r="A2015" s="1" t="str">
        <v>BioLegend</v>
      </c>
      <c r="B2015" s="1">
        <v>9856</v>
      </c>
      <c r="C2015" s="1" t="str">
        <v>EED118206</v>
      </c>
      <c r="D2015" s="2">
        <v>45884</v>
      </c>
      <c r="E2015" s="2">
        <v>45890</v>
      </c>
      <c r="F2015" s="1">
        <v>165608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9856</v>
      </c>
      <c r="M2015" s="1">
        <f t="shared" si="94"/>
        <v>9856</v>
      </c>
      <c r="N2015" s="1">
        <f t="shared" si="95"/>
        <v>0</v>
      </c>
    </row>
    <row r="2016" spans="1:14" x14ac:dyDescent="0.25">
      <c r="A2016" s="1" t="str">
        <v>BioLegend</v>
      </c>
      <c r="B2016" s="1">
        <v>11765.599999999999</v>
      </c>
      <c r="C2016" s="1" t="str">
        <v>EED118206</v>
      </c>
      <c r="D2016" s="2">
        <v>45884</v>
      </c>
      <c r="E2016" s="2">
        <v>45890</v>
      </c>
      <c r="F2016" s="1">
        <v>300104</v>
      </c>
      <c r="G2016" s="1">
        <v>1</v>
      </c>
      <c r="H2016" s="1">
        <v>1</v>
      </c>
      <c r="I2016" s="1">
        <v>0</v>
      </c>
      <c r="J2016" s="1" t="str">
        <v>Banglore</v>
      </c>
      <c r="K2016" s="1">
        <v>0</v>
      </c>
      <c r="L2016" s="1">
        <f t="shared" si="93"/>
        <v>11765.599999999999</v>
      </c>
      <c r="M2016" s="1">
        <f t="shared" si="94"/>
        <v>11765.599999999999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300112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300304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3388</v>
      </c>
      <c r="C2019" s="1" t="str">
        <v>EED118206</v>
      </c>
      <c r="D2019" s="2">
        <v>45884</v>
      </c>
      <c r="E2019" s="2">
        <v>45890</v>
      </c>
      <c r="F2019" s="1">
        <v>300306</v>
      </c>
      <c r="G2019" s="1">
        <v>1</v>
      </c>
      <c r="H2019" s="1">
        <v>1</v>
      </c>
      <c r="I2019" s="1">
        <v>0</v>
      </c>
      <c r="J2019" s="1" t="str">
        <v>Banglore</v>
      </c>
      <c r="K2019" s="1">
        <v>0</v>
      </c>
      <c r="L2019" s="1">
        <f t="shared" si="93"/>
        <v>3388</v>
      </c>
      <c r="M2019" s="1">
        <f t="shared" si="94"/>
        <v>3388</v>
      </c>
      <c r="N2019" s="1">
        <f t="shared" si="95"/>
        <v>0</v>
      </c>
    </row>
    <row r="2020" spans="1:14" x14ac:dyDescent="0.25">
      <c r="A2020" s="1" t="str">
        <v>BioLegend</v>
      </c>
      <c r="B2020" s="1">
        <v>25146</v>
      </c>
      <c r="C2020" s="1" t="str">
        <v>EED118206</v>
      </c>
      <c r="D2020" s="2">
        <v>45884</v>
      </c>
      <c r="E2020" s="2">
        <v>45890</v>
      </c>
      <c r="F2020" s="1">
        <v>300434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25146</v>
      </c>
      <c r="M2020" s="1">
        <f t="shared" si="94"/>
        <v>25146</v>
      </c>
      <c r="N2020" s="1">
        <f t="shared" si="95"/>
        <v>0</v>
      </c>
    </row>
    <row r="2021" spans="1:14" x14ac:dyDescent="0.25">
      <c r="A2021" s="1" t="str">
        <v>BioLegend</v>
      </c>
      <c r="B2021" s="1">
        <v>15954.400000000001</v>
      </c>
      <c r="C2021" s="1" t="str">
        <v>EED118206</v>
      </c>
      <c r="D2021" s="2">
        <v>45884</v>
      </c>
      <c r="E2021" s="2">
        <v>45890</v>
      </c>
      <c r="F2021" s="1">
        <v>300510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15954.400000000001</v>
      </c>
      <c r="M2021" s="1">
        <f t="shared" si="94"/>
        <v>15954.400000000001</v>
      </c>
      <c r="N2021" s="1">
        <f t="shared" si="95"/>
        <v>0</v>
      </c>
    </row>
    <row r="2022" spans="1:14" x14ac:dyDescent="0.25">
      <c r="A2022" s="1" t="str">
        <v>BioLegend</v>
      </c>
      <c r="B2022" s="1">
        <v>12196.8</v>
      </c>
      <c r="C2022" s="1" t="str">
        <v>EED118206</v>
      </c>
      <c r="D2022" s="2">
        <v>45884</v>
      </c>
      <c r="E2022" s="2">
        <v>45890</v>
      </c>
      <c r="F2022" s="1">
        <v>302004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12196.8</v>
      </c>
      <c r="M2022" s="1">
        <f t="shared" si="94"/>
        <v>12196.8</v>
      </c>
      <c r="N2022" s="1">
        <f t="shared" si="95"/>
        <v>0</v>
      </c>
    </row>
    <row r="2023" spans="1:14" x14ac:dyDescent="0.25">
      <c r="A2023" s="1" t="str">
        <v>BioLegend</v>
      </c>
      <c r="B2023" s="1">
        <v>4004</v>
      </c>
      <c r="C2023" s="1" t="str">
        <v>EED118206</v>
      </c>
      <c r="D2023" s="2">
        <v>45884</v>
      </c>
      <c r="E2023" s="2">
        <v>45890</v>
      </c>
      <c r="F2023" s="1">
        <v>302204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4004</v>
      </c>
      <c r="M2023" s="1">
        <f t="shared" si="94"/>
        <v>4004</v>
      </c>
      <c r="N2023" s="1">
        <f t="shared" si="95"/>
        <v>0</v>
      </c>
    </row>
    <row r="2024" spans="1:14" x14ac:dyDescent="0.25">
      <c r="A2024" s="1" t="str">
        <v>BioLegend</v>
      </c>
      <c r="B2024" s="1">
        <v>6344.7999999999993</v>
      </c>
      <c r="C2024" s="1" t="str">
        <v>EED118206</v>
      </c>
      <c r="D2024" s="2">
        <v>45884</v>
      </c>
      <c r="E2024" s="2">
        <v>45890</v>
      </c>
      <c r="F2024" s="1">
        <v>302206</v>
      </c>
      <c r="G2024" s="1">
        <v>1</v>
      </c>
      <c r="H2024" s="1">
        <v>1</v>
      </c>
      <c r="I2024" s="1">
        <v>0</v>
      </c>
      <c r="J2024" s="1" t="str">
        <v>Banglore</v>
      </c>
      <c r="K2024" s="1">
        <v>0</v>
      </c>
      <c r="L2024" s="1">
        <f t="shared" si="93"/>
        <v>6344.7999999999993</v>
      </c>
      <c r="M2024" s="1">
        <f t="shared" si="94"/>
        <v>6344.7999999999993</v>
      </c>
      <c r="N2024" s="1">
        <f t="shared" si="95"/>
        <v>0</v>
      </c>
    </row>
    <row r="2025" spans="1:14" x14ac:dyDescent="0.25">
      <c r="A2025" s="1" t="str">
        <v>BioLegend</v>
      </c>
      <c r="B2025" s="1">
        <v>6468</v>
      </c>
      <c r="C2025" s="1" t="str">
        <v>EED118206</v>
      </c>
      <c r="D2025" s="2">
        <v>45884</v>
      </c>
      <c r="E2025" s="2">
        <v>45890</v>
      </c>
      <c r="F2025" s="1">
        <v>302212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6468</v>
      </c>
      <c r="M2025" s="1">
        <f t="shared" si="94"/>
        <v>6468</v>
      </c>
      <c r="N2025" s="1">
        <f t="shared" si="95"/>
        <v>0</v>
      </c>
    </row>
    <row r="2026" spans="1:14" x14ac:dyDescent="0.25">
      <c r="A2026" s="1" t="str">
        <v>BioLegend</v>
      </c>
      <c r="B2026" s="1">
        <v>9178.4</v>
      </c>
      <c r="C2026" s="1" t="str">
        <v>EED118206</v>
      </c>
      <c r="D2026" s="2">
        <v>45884</v>
      </c>
      <c r="E2026" s="2">
        <v>45890</v>
      </c>
      <c r="F2026" s="1">
        <v>302306</v>
      </c>
      <c r="G2026" s="1">
        <v>1</v>
      </c>
      <c r="H2026" s="1">
        <v>1</v>
      </c>
      <c r="I2026" s="1">
        <v>0</v>
      </c>
      <c r="J2026" s="1" t="str">
        <v>Lucknow</v>
      </c>
      <c r="K2026" s="1">
        <v>0</v>
      </c>
      <c r="L2026" s="1">
        <f t="shared" si="93"/>
        <v>9178.4</v>
      </c>
      <c r="M2026" s="1">
        <f t="shared" si="94"/>
        <v>9178.4</v>
      </c>
      <c r="N2026" s="1">
        <f t="shared" si="95"/>
        <v>0</v>
      </c>
    </row>
    <row r="2027" spans="1:14" x14ac:dyDescent="0.25">
      <c r="A2027" s="1" t="str">
        <v>BioLegend</v>
      </c>
      <c r="B2027" s="1">
        <v>11580.8</v>
      </c>
      <c r="C2027" s="1" t="str">
        <v>EED118206</v>
      </c>
      <c r="D2027" s="2">
        <v>45884</v>
      </c>
      <c r="E2027" s="2">
        <v>45890</v>
      </c>
      <c r="F2027" s="1">
        <v>302624</v>
      </c>
      <c r="G2027" s="1">
        <v>1</v>
      </c>
      <c r="H2027" s="1">
        <v>1</v>
      </c>
      <c r="I2027" s="1">
        <v>0</v>
      </c>
      <c r="J2027" s="1" t="str">
        <v>Delhi</v>
      </c>
      <c r="K2027" s="1">
        <v>0</v>
      </c>
      <c r="L2027" s="1">
        <f t="shared" si="93"/>
        <v>11580.8</v>
      </c>
      <c r="M2027" s="1">
        <f t="shared" si="94"/>
        <v>11580.8</v>
      </c>
      <c r="N2027" s="1">
        <f t="shared" si="95"/>
        <v>0</v>
      </c>
    </row>
    <row r="2028" spans="1:14" x14ac:dyDescent="0.25">
      <c r="A2028" s="1" t="str">
        <v>BioLegend</v>
      </c>
      <c r="B2028" s="1">
        <v>4435.2</v>
      </c>
      <c r="C2028" s="1" t="str">
        <v>EED118206</v>
      </c>
      <c r="D2028" s="2">
        <v>45884</v>
      </c>
      <c r="E2028" s="2">
        <v>45890</v>
      </c>
      <c r="F2028" s="1">
        <v>304006</v>
      </c>
      <c r="G2028" s="1">
        <v>1</v>
      </c>
      <c r="H2028" s="1">
        <v>1</v>
      </c>
      <c r="I2028" s="1">
        <v>0</v>
      </c>
      <c r="J2028" s="1" t="str">
        <v>Mumbai</v>
      </c>
      <c r="K2028" s="1">
        <v>0</v>
      </c>
      <c r="L2028" s="1">
        <f t="shared" si="93"/>
        <v>4435.2</v>
      </c>
      <c r="M2028" s="1">
        <f t="shared" si="94"/>
        <v>4435.2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304024</v>
      </c>
      <c r="G2029" s="1">
        <v>2</v>
      </c>
      <c r="H2029" s="1">
        <v>2</v>
      </c>
      <c r="I2029" s="1">
        <v>0</v>
      </c>
      <c r="J2029" s="1" t="str">
        <v>Banglore</v>
      </c>
      <c r="K2029" s="1">
        <v>0</v>
      </c>
      <c r="L2029" s="1">
        <f t="shared" si="93"/>
        <v>32648</v>
      </c>
      <c r="M2029" s="1">
        <f t="shared" si="94"/>
        <v>32648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304120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5790.4</v>
      </c>
      <c r="C2031" s="1" t="str">
        <v>EED118206</v>
      </c>
      <c r="D2031" s="2">
        <v>45884</v>
      </c>
      <c r="E2031" s="2">
        <v>45890</v>
      </c>
      <c r="F2031" s="1">
        <v>304220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5790.4</v>
      </c>
      <c r="M2031" s="1">
        <f t="shared" si="94"/>
        <v>5790.4</v>
      </c>
      <c r="N2031" s="1">
        <f t="shared" si="95"/>
        <v>0</v>
      </c>
    </row>
    <row r="2032" spans="1:14" x14ac:dyDescent="0.25">
      <c r="A2032" s="1" t="str">
        <v>BioLegend</v>
      </c>
      <c r="B2032" s="1">
        <v>16324</v>
      </c>
      <c r="C2032" s="1" t="str">
        <v>EED118206</v>
      </c>
      <c r="D2032" s="2">
        <v>45884</v>
      </c>
      <c r="E2032" s="2">
        <v>45890</v>
      </c>
      <c r="F2032" s="1">
        <v>304820</v>
      </c>
      <c r="G2032" s="1">
        <v>1</v>
      </c>
      <c r="H2032" s="1">
        <v>1</v>
      </c>
      <c r="I2032" s="1">
        <v>0</v>
      </c>
      <c r="J2032" s="1" t="str">
        <v>Lucknow</v>
      </c>
      <c r="K2032" s="1">
        <v>0</v>
      </c>
      <c r="L2032" s="1">
        <f t="shared" si="93"/>
        <v>16324</v>
      </c>
      <c r="M2032" s="1">
        <f t="shared" si="94"/>
        <v>16324</v>
      </c>
      <c r="N2032" s="1">
        <f t="shared" si="95"/>
        <v>0</v>
      </c>
    </row>
    <row r="2033" spans="1:14" x14ac:dyDescent="0.25">
      <c r="A2033" s="1" t="str">
        <v>BioLegend</v>
      </c>
      <c r="B2033" s="1">
        <v>13464</v>
      </c>
      <c r="C2033" s="1" t="str">
        <v>EED118206</v>
      </c>
      <c r="D2033" s="2">
        <v>45884</v>
      </c>
      <c r="E2033" s="2">
        <v>45890</v>
      </c>
      <c r="F2033" s="1">
        <v>305425</v>
      </c>
      <c r="G2033" s="1">
        <v>1</v>
      </c>
      <c r="H2033" s="1">
        <v>1</v>
      </c>
      <c r="I2033" s="1">
        <v>0</v>
      </c>
      <c r="J2033" s="1" t="str">
        <v>Kolkata</v>
      </c>
      <c r="K2033" s="1">
        <v>0</v>
      </c>
      <c r="L2033" s="1">
        <f t="shared" si="93"/>
        <v>13464</v>
      </c>
      <c r="M2033" s="1">
        <f t="shared" si="94"/>
        <v>13464</v>
      </c>
      <c r="N2033" s="1">
        <f t="shared" si="95"/>
        <v>0</v>
      </c>
    </row>
    <row r="2034" spans="1:14" x14ac:dyDescent="0.25">
      <c r="A2034" s="1" t="str">
        <v>BioLegend</v>
      </c>
      <c r="B2034" s="1">
        <v>10841.6</v>
      </c>
      <c r="C2034" s="1" t="str">
        <v>EED118206</v>
      </c>
      <c r="D2034" s="2">
        <v>45884</v>
      </c>
      <c r="E2034" s="2">
        <v>45890</v>
      </c>
      <c r="F2034" s="1">
        <v>306004</v>
      </c>
      <c r="G2034" s="1">
        <v>1</v>
      </c>
      <c r="H2034" s="1">
        <v>1</v>
      </c>
      <c r="I2034" s="1">
        <v>0</v>
      </c>
      <c r="J2034" s="1" t="str">
        <v>Delhi</v>
      </c>
      <c r="K2034" s="1">
        <v>0</v>
      </c>
      <c r="L2034" s="1">
        <f t="shared" si="93"/>
        <v>10841.6</v>
      </c>
      <c r="M2034" s="1">
        <f t="shared" si="94"/>
        <v>10841.6</v>
      </c>
      <c r="N2034" s="1">
        <f t="shared" si="95"/>
        <v>0</v>
      </c>
    </row>
    <row r="2035" spans="1:14" x14ac:dyDescent="0.25">
      <c r="A2035" s="1" t="str">
        <v>BioLegend</v>
      </c>
      <c r="B2035" s="1">
        <v>9055.2000000000007</v>
      </c>
      <c r="C2035" s="1" t="str">
        <v>EED118206</v>
      </c>
      <c r="D2035" s="2">
        <v>45884</v>
      </c>
      <c r="E2035" s="2">
        <v>45890</v>
      </c>
      <c r="F2035" s="1">
        <v>306014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9055.2000000000007</v>
      </c>
      <c r="M2035" s="1">
        <f t="shared" si="94"/>
        <v>9055.2000000000007</v>
      </c>
      <c r="N2035" s="1">
        <f t="shared" si="95"/>
        <v>0</v>
      </c>
    </row>
    <row r="2036" spans="1:14" x14ac:dyDescent="0.25">
      <c r="A2036" s="1" t="str">
        <v>BioLegend</v>
      </c>
      <c r="B2036" s="1">
        <v>11580.8</v>
      </c>
      <c r="C2036" s="1" t="str">
        <v>EED118206</v>
      </c>
      <c r="D2036" s="2">
        <v>45884</v>
      </c>
      <c r="E2036" s="2">
        <v>45890</v>
      </c>
      <c r="F2036" s="1">
        <v>306706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11580.8</v>
      </c>
      <c r="M2036" s="1">
        <f t="shared" si="94"/>
        <v>11580.8</v>
      </c>
      <c r="N2036" s="1">
        <f t="shared" si="95"/>
        <v>0</v>
      </c>
    </row>
    <row r="2037" spans="1:14" x14ac:dyDescent="0.25">
      <c r="A2037" s="1" t="str">
        <v>BioLegend</v>
      </c>
      <c r="B2037" s="1">
        <v>24090</v>
      </c>
      <c r="C2037" s="1" t="str">
        <v>EED118206</v>
      </c>
      <c r="D2037" s="2">
        <v>45884</v>
      </c>
      <c r="E2037" s="2">
        <v>45890</v>
      </c>
      <c r="F2037" s="1">
        <v>310938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24090</v>
      </c>
      <c r="M2037" s="1">
        <f t="shared" si="94"/>
        <v>24090</v>
      </c>
      <c r="N2037" s="1">
        <f t="shared" si="95"/>
        <v>0</v>
      </c>
    </row>
    <row r="2038" spans="1:14" x14ac:dyDescent="0.25">
      <c r="A2038" s="1" t="str">
        <v>BioLegend</v>
      </c>
      <c r="B2038" s="1">
        <v>15769.599999999999</v>
      </c>
      <c r="C2038" s="1" t="str">
        <v>EED118206</v>
      </c>
      <c r="D2038" s="2">
        <v>45884</v>
      </c>
      <c r="E2038" s="2">
        <v>45890</v>
      </c>
      <c r="F2038" s="1">
        <v>313404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15769.599999999999</v>
      </c>
      <c r="M2038" s="1">
        <f t="shared" si="94"/>
        <v>15769.599999999999</v>
      </c>
      <c r="N2038" s="1">
        <f t="shared" si="95"/>
        <v>0</v>
      </c>
    </row>
    <row r="2039" spans="1:14" x14ac:dyDescent="0.25">
      <c r="A2039" s="1" t="str">
        <v>BioLegend</v>
      </c>
      <c r="B2039" s="1">
        <v>22484</v>
      </c>
      <c r="C2039" s="1" t="str">
        <v>EED118206</v>
      </c>
      <c r="D2039" s="2">
        <v>45884</v>
      </c>
      <c r="E2039" s="2">
        <v>45890</v>
      </c>
      <c r="F2039" s="1">
        <v>313566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22484</v>
      </c>
      <c r="M2039" s="1">
        <f t="shared" si="94"/>
        <v>22484</v>
      </c>
      <c r="N2039" s="1">
        <f t="shared" si="95"/>
        <v>0</v>
      </c>
    </row>
    <row r="2040" spans="1:14" x14ac:dyDescent="0.25">
      <c r="A2040" s="1" t="str">
        <v>BioLegend</v>
      </c>
      <c r="B2040" s="1">
        <v>24090</v>
      </c>
      <c r="C2040" s="1" t="str">
        <v>EED118206</v>
      </c>
      <c r="D2040" s="2">
        <v>45884</v>
      </c>
      <c r="E2040" s="2">
        <v>45890</v>
      </c>
      <c r="F2040" s="1">
        <v>317332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24090</v>
      </c>
      <c r="M2040" s="1">
        <f t="shared" si="94"/>
        <v>24090</v>
      </c>
      <c r="N2040" s="1">
        <f t="shared" si="95"/>
        <v>0</v>
      </c>
    </row>
    <row r="2041" spans="1:14" x14ac:dyDescent="0.25">
      <c r="A2041" s="1" t="str">
        <v>BioLegend</v>
      </c>
      <c r="B2041" s="1">
        <v>5112.8</v>
      </c>
      <c r="C2041" s="1" t="str">
        <v>EED118206</v>
      </c>
      <c r="D2041" s="2">
        <v>45884</v>
      </c>
      <c r="E2041" s="2">
        <v>45890</v>
      </c>
      <c r="F2041" s="1">
        <v>317406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5112.8</v>
      </c>
      <c r="M2041" s="1">
        <f t="shared" si="94"/>
        <v>5112.8</v>
      </c>
      <c r="N2041" s="1">
        <f t="shared" si="95"/>
        <v>0</v>
      </c>
    </row>
    <row r="2042" spans="1:14" x14ac:dyDescent="0.25">
      <c r="A2042" s="1" t="str">
        <v>BioLegend</v>
      </c>
      <c r="B2042" s="1">
        <v>27984</v>
      </c>
      <c r="C2042" s="1" t="str">
        <v>EED118206</v>
      </c>
      <c r="D2042" s="2">
        <v>45884</v>
      </c>
      <c r="E2042" s="2">
        <v>45890</v>
      </c>
      <c r="F2042" s="1">
        <v>317438</v>
      </c>
      <c r="G2042" s="1">
        <v>1</v>
      </c>
      <c r="H2042" s="1">
        <v>1</v>
      </c>
      <c r="I2042" s="1">
        <v>0</v>
      </c>
      <c r="J2042" s="1" t="str">
        <v>Banglore</v>
      </c>
      <c r="K2042" s="1">
        <v>0</v>
      </c>
      <c r="L2042" s="1">
        <f t="shared" si="93"/>
        <v>27984</v>
      </c>
      <c r="M2042" s="1">
        <f t="shared" si="94"/>
        <v>27984</v>
      </c>
      <c r="N2042" s="1">
        <f t="shared" si="95"/>
        <v>0</v>
      </c>
    </row>
    <row r="2043" spans="1:14" x14ac:dyDescent="0.25">
      <c r="A2043" s="1" t="str">
        <v>BioLegend</v>
      </c>
      <c r="B2043" s="1">
        <v>12997.599999999999</v>
      </c>
      <c r="C2043" s="1" t="str">
        <v>EED118206</v>
      </c>
      <c r="D2043" s="2">
        <v>45884</v>
      </c>
      <c r="E2043" s="2">
        <v>45890</v>
      </c>
      <c r="F2043" s="1">
        <v>318320</v>
      </c>
      <c r="G2043" s="1">
        <v>1</v>
      </c>
      <c r="H2043" s="1">
        <v>1</v>
      </c>
      <c r="I2043" s="1">
        <v>0</v>
      </c>
      <c r="J2043" s="1" t="str">
        <v>Delhi</v>
      </c>
      <c r="K2043" s="1">
        <v>0</v>
      </c>
      <c r="L2043" s="1">
        <f t="shared" si="93"/>
        <v>12997.599999999999</v>
      </c>
      <c r="M2043" s="1">
        <f t="shared" si="94"/>
        <v>12997.599999999999</v>
      </c>
      <c r="N2043" s="1">
        <f t="shared" si="95"/>
        <v>0</v>
      </c>
    </row>
    <row r="2044" spans="1:14" x14ac:dyDescent="0.25">
      <c r="A2044" s="1" t="str">
        <v>BioLegend</v>
      </c>
      <c r="B2044" s="1">
        <v>9178.4</v>
      </c>
      <c r="C2044" s="1" t="str">
        <v>EED118206</v>
      </c>
      <c r="D2044" s="2">
        <v>45884</v>
      </c>
      <c r="E2044" s="2">
        <v>45890</v>
      </c>
      <c r="F2044" s="1">
        <v>321109</v>
      </c>
      <c r="G2044" s="1">
        <v>1</v>
      </c>
      <c r="H2044" s="1">
        <v>1</v>
      </c>
      <c r="I2044" s="1">
        <v>0</v>
      </c>
      <c r="J2044" s="1" t="str">
        <v>Kolkata</v>
      </c>
      <c r="K2044" s="1">
        <v>0</v>
      </c>
      <c r="L2044" s="1">
        <f t="shared" si="93"/>
        <v>9178.4</v>
      </c>
      <c r="M2044" s="1">
        <f t="shared" si="94"/>
        <v>9178.4</v>
      </c>
      <c r="N2044" s="1">
        <f t="shared" si="95"/>
        <v>0</v>
      </c>
    </row>
    <row r="2045" spans="1:14" x14ac:dyDescent="0.25">
      <c r="A2045" s="1" t="str">
        <v>BioLegend</v>
      </c>
      <c r="B2045" s="1">
        <v>27588</v>
      </c>
      <c r="C2045" s="1" t="str">
        <v>EED118206</v>
      </c>
      <c r="D2045" s="2">
        <v>45884</v>
      </c>
      <c r="E2045" s="2">
        <v>45890</v>
      </c>
      <c r="F2045" s="1">
        <v>321142</v>
      </c>
      <c r="G2045" s="1">
        <v>1</v>
      </c>
      <c r="H2045" s="1">
        <v>1</v>
      </c>
      <c r="I2045" s="1">
        <v>0</v>
      </c>
      <c r="J2045" s="1" t="str">
        <v>Banglore</v>
      </c>
      <c r="K2045" s="1">
        <v>0</v>
      </c>
      <c r="L2045" s="1">
        <f t="shared" si="93"/>
        <v>27588</v>
      </c>
      <c r="M2045" s="1">
        <f t="shared" si="94"/>
        <v>27588</v>
      </c>
      <c r="N2045" s="1">
        <f t="shared" si="95"/>
        <v>0</v>
      </c>
    </row>
    <row r="2046" spans="1:14" x14ac:dyDescent="0.25">
      <c r="A2046" s="1" t="str">
        <v>BioLegend</v>
      </c>
      <c r="B2046" s="1">
        <v>14352.8</v>
      </c>
      <c r="C2046" s="1" t="str">
        <v>EED118206</v>
      </c>
      <c r="D2046" s="2">
        <v>45884</v>
      </c>
      <c r="E2046" s="2">
        <v>45890</v>
      </c>
      <c r="F2046" s="1">
        <v>321306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14352.8</v>
      </c>
      <c r="M2046" s="1">
        <f t="shared" si="94"/>
        <v>14352.8</v>
      </c>
      <c r="N2046" s="1">
        <f t="shared" si="95"/>
        <v>0</v>
      </c>
    </row>
    <row r="2047" spans="1:14" x14ac:dyDescent="0.25">
      <c r="A2047" s="1" t="str">
        <v>BioLegend</v>
      </c>
      <c r="B2047" s="1">
        <v>12689.599999999999</v>
      </c>
      <c r="C2047" s="1" t="str">
        <v>EED118206</v>
      </c>
      <c r="D2047" s="2">
        <v>45884</v>
      </c>
      <c r="E2047" s="2">
        <v>45890</v>
      </c>
      <c r="F2047" s="1">
        <v>325504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12689.599999999999</v>
      </c>
      <c r="M2047" s="1">
        <f t="shared" si="94"/>
        <v>12689.599999999999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12997.599999999999</v>
      </c>
      <c r="C2048" s="1" t="str">
        <v>EED118206</v>
      </c>
      <c r="D2048" s="2">
        <v>45884</v>
      </c>
      <c r="E2048" s="2">
        <v>45890</v>
      </c>
      <c r="F2048" s="1">
        <v>325604</v>
      </c>
      <c r="G2048" s="1">
        <v>1</v>
      </c>
      <c r="H2048" s="1">
        <v>1</v>
      </c>
      <c r="I2048" s="1">
        <v>0</v>
      </c>
      <c r="J2048" s="1" t="str">
        <v>Banglore</v>
      </c>
      <c r="K2048" s="1">
        <v>0</v>
      </c>
      <c r="L2048" s="1">
        <f t="shared" si="93"/>
        <v>12997.599999999999</v>
      </c>
      <c r="M2048" s="1">
        <f t="shared" si="94"/>
        <v>12997.599999999999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9055.2000000000007</v>
      </c>
      <c r="C2049" s="1" t="str">
        <v>EED118206</v>
      </c>
      <c r="D2049" s="2">
        <v>45884</v>
      </c>
      <c r="E2049" s="2">
        <v>45890</v>
      </c>
      <c r="F2049" s="1">
        <v>329951</v>
      </c>
      <c r="G2049" s="1">
        <v>1</v>
      </c>
      <c r="H2049" s="1">
        <v>1</v>
      </c>
      <c r="I2049" s="1">
        <v>0</v>
      </c>
      <c r="J2049" s="1" t="str">
        <v>Lucknow</v>
      </c>
      <c r="K2049" s="1">
        <v>0</v>
      </c>
      <c r="L2049" s="1">
        <f t="shared" si="93"/>
        <v>9055.2000000000007</v>
      </c>
      <c r="M2049" s="1">
        <f t="shared" si="94"/>
        <v>9055.2000000000007</v>
      </c>
      <c r="N2049" s="1">
        <f t="shared" si="95"/>
        <v>0</v>
      </c>
    </row>
    <row r="2050" spans="1:14" x14ac:dyDescent="0.25">
      <c r="A2050" s="1" t="str">
        <v>BioLegend</v>
      </c>
      <c r="B2050" s="1">
        <v>12689.599999999999</v>
      </c>
      <c r="C2050" s="1" t="str">
        <v>EED118206</v>
      </c>
      <c r="D2050" s="2">
        <v>45884</v>
      </c>
      <c r="E2050" s="2">
        <v>45890</v>
      </c>
      <c r="F2050" s="1">
        <v>331206</v>
      </c>
      <c r="G2050" s="1">
        <v>1</v>
      </c>
      <c r="H2050" s="1">
        <v>1</v>
      </c>
      <c r="I2050" s="1">
        <v>0</v>
      </c>
      <c r="J2050" s="1" t="str">
        <v>Delhi</v>
      </c>
      <c r="K2050" s="1">
        <v>0</v>
      </c>
      <c r="L2050" s="1">
        <f t="shared" si="93"/>
        <v>12689.599999999999</v>
      </c>
      <c r="M2050" s="1">
        <f t="shared" si="94"/>
        <v>12689.599999999999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12997.599999999999</v>
      </c>
      <c r="C2051" s="1" t="str">
        <v>EED118206</v>
      </c>
      <c r="D2051" s="2">
        <v>45884</v>
      </c>
      <c r="E2051" s="2">
        <v>45890</v>
      </c>
      <c r="F2051" s="1">
        <v>331208</v>
      </c>
      <c r="G2051" s="1">
        <v>1</v>
      </c>
      <c r="H2051" s="1">
        <v>1</v>
      </c>
      <c r="I2051" s="1">
        <v>0</v>
      </c>
      <c r="J2051" s="1" t="str">
        <v>Banglore</v>
      </c>
      <c r="K2051" s="1">
        <v>0</v>
      </c>
      <c r="L2051" s="1">
        <f t="shared" ref="L2051:L2114" si="96">G2051*B2051</f>
        <v>12997.599999999999</v>
      </c>
      <c r="M2051" s="1">
        <f t="shared" ref="M2051:M2114" si="97">H2051*B2051</f>
        <v>12997.599999999999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28710</v>
      </c>
      <c r="C2052" s="1" t="str">
        <v>EED118206</v>
      </c>
      <c r="D2052" s="2">
        <v>45884</v>
      </c>
      <c r="E2052" s="2">
        <v>45890</v>
      </c>
      <c r="F2052" s="1">
        <v>331246</v>
      </c>
      <c r="G2052" s="1">
        <v>1</v>
      </c>
      <c r="H2052" s="1">
        <v>1</v>
      </c>
      <c r="I2052" s="1">
        <v>0</v>
      </c>
      <c r="J2052" s="1" t="str">
        <v>Faridabad</v>
      </c>
      <c r="K2052" s="1">
        <v>0</v>
      </c>
      <c r="L2052" s="1">
        <f t="shared" si="96"/>
        <v>28710</v>
      </c>
      <c r="M2052" s="1">
        <f t="shared" si="97"/>
        <v>28710</v>
      </c>
      <c r="N2052" s="1">
        <f t="shared" si="98"/>
        <v>0</v>
      </c>
    </row>
    <row r="2053" spans="1:14" x14ac:dyDescent="0.25">
      <c r="A2053" s="1" t="str">
        <v>BioLegend</v>
      </c>
      <c r="B2053" s="1">
        <v>9794.4</v>
      </c>
      <c r="C2053" s="1" t="str">
        <v>EED118206</v>
      </c>
      <c r="D2053" s="2">
        <v>45884</v>
      </c>
      <c r="E2053" s="2">
        <v>45890</v>
      </c>
      <c r="F2053" s="1">
        <v>333625</v>
      </c>
      <c r="G2053" s="1">
        <v>1</v>
      </c>
      <c r="H2053" s="1">
        <v>1</v>
      </c>
      <c r="I2053" s="1">
        <v>0</v>
      </c>
      <c r="J2053" s="1" t="str">
        <v>Kolkata</v>
      </c>
      <c r="K2053" s="1">
        <v>0</v>
      </c>
      <c r="L2053" s="1">
        <f t="shared" si="96"/>
        <v>9794.4</v>
      </c>
      <c r="M2053" s="1">
        <f t="shared" si="97"/>
        <v>9794.4</v>
      </c>
      <c r="N2053" s="1">
        <f t="shared" si="98"/>
        <v>0</v>
      </c>
    </row>
    <row r="2054" spans="1:14" x14ac:dyDescent="0.25">
      <c r="A2054" s="1" t="str">
        <v>BioLegend</v>
      </c>
      <c r="B2054" s="1">
        <v>16632</v>
      </c>
      <c r="C2054" s="1" t="str">
        <v>EED118206</v>
      </c>
      <c r="D2054" s="2">
        <v>45884</v>
      </c>
      <c r="E2054" s="2">
        <v>45890</v>
      </c>
      <c r="F2054" s="1">
        <v>334606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16632</v>
      </c>
      <c r="M2054" s="1">
        <f t="shared" si="97"/>
        <v>16632</v>
      </c>
      <c r="N2054" s="1">
        <f t="shared" si="98"/>
        <v>0</v>
      </c>
    </row>
    <row r="2055" spans="1:14" x14ac:dyDescent="0.25">
      <c r="A2055" s="1" t="str">
        <v>BioLegend</v>
      </c>
      <c r="B2055" s="1">
        <v>17371.2</v>
      </c>
      <c r="C2055" s="1" t="str">
        <v>EED118206</v>
      </c>
      <c r="D2055" s="2">
        <v>45884</v>
      </c>
      <c r="E2055" s="2">
        <v>45890</v>
      </c>
      <c r="F2055" s="1">
        <v>334608</v>
      </c>
      <c r="G2055" s="1">
        <v>1</v>
      </c>
      <c r="H2055" s="1">
        <v>1</v>
      </c>
      <c r="I2055" s="1">
        <v>0</v>
      </c>
      <c r="J2055" s="1" t="str">
        <v>Banglore</v>
      </c>
      <c r="K2055" s="1">
        <v>0</v>
      </c>
      <c r="L2055" s="1">
        <f t="shared" si="96"/>
        <v>17371.2</v>
      </c>
      <c r="M2055" s="1">
        <f t="shared" si="97"/>
        <v>17371.2</v>
      </c>
      <c r="N2055" s="1">
        <f t="shared" si="98"/>
        <v>0</v>
      </c>
    </row>
    <row r="2056" spans="1:14" x14ac:dyDescent="0.25">
      <c r="A2056" s="1" t="str">
        <v>BioLegend</v>
      </c>
      <c r="B2056" s="1">
        <v>11272.8</v>
      </c>
      <c r="C2056" s="1" t="str">
        <v>EED118206</v>
      </c>
      <c r="D2056" s="2">
        <v>45884</v>
      </c>
      <c r="E2056" s="2">
        <v>45890</v>
      </c>
      <c r="F2056" s="1">
        <v>336218</v>
      </c>
      <c r="G2056" s="1">
        <v>1</v>
      </c>
      <c r="H2056" s="1">
        <v>1</v>
      </c>
      <c r="I2056" s="1">
        <v>0</v>
      </c>
      <c r="J2056" s="1" t="str">
        <v>Delhi</v>
      </c>
      <c r="K2056" s="1">
        <v>0</v>
      </c>
      <c r="L2056" s="1">
        <f t="shared" si="96"/>
        <v>11272.8</v>
      </c>
      <c r="M2056" s="1">
        <f t="shared" si="97"/>
        <v>11272.8</v>
      </c>
      <c r="N2056" s="1">
        <f t="shared" si="98"/>
        <v>0</v>
      </c>
    </row>
    <row r="2057" spans="1:14" x14ac:dyDescent="0.25">
      <c r="A2057" s="1" t="str">
        <v>BioLegend</v>
      </c>
      <c r="B2057" s="1">
        <v>7946.4</v>
      </c>
      <c r="C2057" s="1" t="str">
        <v>EED118206</v>
      </c>
      <c r="D2057" s="2">
        <v>45884</v>
      </c>
      <c r="E2057" s="2">
        <v>45890</v>
      </c>
      <c r="F2057" s="1">
        <v>339811</v>
      </c>
      <c r="G2057" s="1">
        <v>1</v>
      </c>
      <c r="H2057" s="1">
        <v>1</v>
      </c>
      <c r="I2057" s="1">
        <v>0</v>
      </c>
      <c r="J2057" s="1" t="str">
        <v>BANGALORE</v>
      </c>
      <c r="K2057" s="1">
        <v>0</v>
      </c>
      <c r="L2057" s="1">
        <f t="shared" si="96"/>
        <v>7946.4</v>
      </c>
      <c r="M2057" s="1">
        <f t="shared" si="97"/>
        <v>7946.4</v>
      </c>
      <c r="N2057" s="1">
        <f t="shared" si="98"/>
        <v>0</v>
      </c>
    </row>
    <row r="2058" spans="1:14" x14ac:dyDescent="0.25">
      <c r="A2058" s="1" t="str">
        <v>BioLegend</v>
      </c>
      <c r="B2058" s="1">
        <v>13921.599999999999</v>
      </c>
      <c r="C2058" s="1" t="str">
        <v>EED118206</v>
      </c>
      <c r="D2058" s="2">
        <v>45884</v>
      </c>
      <c r="E2058" s="2">
        <v>45890</v>
      </c>
      <c r="F2058" s="1">
        <v>343504</v>
      </c>
      <c r="G2058" s="1">
        <v>1</v>
      </c>
      <c r="H2058" s="1">
        <v>1</v>
      </c>
      <c r="I2058" s="1">
        <v>0</v>
      </c>
      <c r="J2058" s="1" t="str">
        <v>Banglore</v>
      </c>
      <c r="K2058" s="1">
        <v>0</v>
      </c>
      <c r="L2058" s="1">
        <f t="shared" si="96"/>
        <v>13921.599999999999</v>
      </c>
      <c r="M2058" s="1">
        <f t="shared" si="97"/>
        <v>13921.599999999999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12381.599999999999</v>
      </c>
      <c r="C2059" s="1" t="str">
        <v>EED118206</v>
      </c>
      <c r="D2059" s="2">
        <v>45884</v>
      </c>
      <c r="E2059" s="2">
        <v>45890</v>
      </c>
      <c r="F2059" s="1">
        <v>343524</v>
      </c>
      <c r="G2059" s="1">
        <v>1</v>
      </c>
      <c r="H2059" s="1">
        <v>1</v>
      </c>
      <c r="I2059" s="1">
        <v>0</v>
      </c>
      <c r="J2059" s="1" t="str">
        <v>Delhi</v>
      </c>
      <c r="K2059" s="1">
        <v>0</v>
      </c>
      <c r="L2059" s="1">
        <f t="shared" si="96"/>
        <v>12381.599999999999</v>
      </c>
      <c r="M2059" s="1">
        <f t="shared" si="97"/>
        <v>12381.599999999999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5112.8</v>
      </c>
      <c r="C2060" s="1" t="str">
        <v>EED118206</v>
      </c>
      <c r="D2060" s="2">
        <v>45884</v>
      </c>
      <c r="E2060" s="2">
        <v>45890</v>
      </c>
      <c r="F2060" s="1">
        <v>344606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25564</v>
      </c>
      <c r="M2060" s="1">
        <f t="shared" si="97"/>
        <v>25564</v>
      </c>
      <c r="N2060" s="1">
        <f t="shared" si="98"/>
        <v>0</v>
      </c>
    </row>
    <row r="2061" spans="1:14" x14ac:dyDescent="0.25">
      <c r="A2061" s="1" t="str">
        <v>BioLegend</v>
      </c>
      <c r="B2061" s="1">
        <v>20020</v>
      </c>
      <c r="C2061" s="1" t="str">
        <v>EED118206</v>
      </c>
      <c r="D2061" s="2">
        <v>45884</v>
      </c>
      <c r="E2061" s="2">
        <v>45890</v>
      </c>
      <c r="F2061" s="1">
        <v>344712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100100</v>
      </c>
      <c r="M2061" s="1">
        <f t="shared" si="97"/>
        <v>100100</v>
      </c>
      <c r="N2061" s="1">
        <f t="shared" si="98"/>
        <v>0</v>
      </c>
    </row>
    <row r="2062" spans="1:14" x14ac:dyDescent="0.25">
      <c r="A2062" s="1" t="str">
        <v>BioLegend</v>
      </c>
      <c r="B2062" s="1">
        <v>11888.8</v>
      </c>
      <c r="C2062" s="1" t="str">
        <v>EED118206</v>
      </c>
      <c r="D2062" s="2">
        <v>45884</v>
      </c>
      <c r="E2062" s="2">
        <v>45890</v>
      </c>
      <c r="F2062" s="1">
        <v>344720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11888.8</v>
      </c>
      <c r="M2062" s="1">
        <f t="shared" si="97"/>
        <v>11888.8</v>
      </c>
      <c r="N2062" s="1">
        <f t="shared" si="98"/>
        <v>0</v>
      </c>
    </row>
    <row r="2063" spans="1:14" x14ac:dyDescent="0.25">
      <c r="A2063" s="1" t="str">
        <v>BioLegend</v>
      </c>
      <c r="B2063" s="1">
        <v>17925.599999999999</v>
      </c>
      <c r="C2063" s="1" t="str">
        <v>EED118206</v>
      </c>
      <c r="D2063" s="2">
        <v>45884</v>
      </c>
      <c r="E2063" s="2">
        <v>45890</v>
      </c>
      <c r="F2063" s="1">
        <v>350216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17925.599999999999</v>
      </c>
      <c r="M2063" s="1">
        <f t="shared" si="97"/>
        <v>17925.599999999999</v>
      </c>
      <c r="N2063" s="1">
        <f t="shared" si="98"/>
        <v>0</v>
      </c>
    </row>
    <row r="2064" spans="1:14" x14ac:dyDescent="0.25">
      <c r="A2064" s="1" t="str">
        <v>BioLegend</v>
      </c>
      <c r="B2064" s="1">
        <v>16324</v>
      </c>
      <c r="C2064" s="1" t="str">
        <v>EED118206</v>
      </c>
      <c r="D2064" s="2">
        <v>45884</v>
      </c>
      <c r="E2064" s="2">
        <v>45890</v>
      </c>
      <c r="F2064" s="1">
        <v>354220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16324</v>
      </c>
      <c r="M2064" s="1">
        <f t="shared" si="97"/>
        <v>16324</v>
      </c>
      <c r="N2064" s="1">
        <f t="shared" si="98"/>
        <v>0</v>
      </c>
    </row>
    <row r="2065" spans="1:14" x14ac:dyDescent="0.25">
      <c r="A2065" s="1" t="str">
        <v>BioLegend</v>
      </c>
      <c r="B2065" s="1">
        <v>9178.4</v>
      </c>
      <c r="C2065" s="1" t="str">
        <v>EED118206</v>
      </c>
      <c r="D2065" s="2">
        <v>45884</v>
      </c>
      <c r="E2065" s="2">
        <v>45890</v>
      </c>
      <c r="F2065" s="1">
        <v>357905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9178.4</v>
      </c>
      <c r="M2065" s="1">
        <f t="shared" si="97"/>
        <v>9178.4</v>
      </c>
      <c r="N2065" s="1">
        <f t="shared" si="98"/>
        <v>0</v>
      </c>
    </row>
    <row r="2066" spans="1:14" x14ac:dyDescent="0.25">
      <c r="A2066" s="1" t="str">
        <v>BioLegend</v>
      </c>
      <c r="B2066" s="1">
        <v>10164</v>
      </c>
      <c r="C2066" s="1" t="str">
        <v>EED118206</v>
      </c>
      <c r="D2066" s="2">
        <v>45884</v>
      </c>
      <c r="E2066" s="2">
        <v>45890</v>
      </c>
      <c r="F2066" s="1">
        <v>362805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10164</v>
      </c>
      <c r="M2066" s="1">
        <f t="shared" si="97"/>
        <v>10164</v>
      </c>
      <c r="N2066" s="1">
        <f t="shared" si="98"/>
        <v>0</v>
      </c>
    </row>
    <row r="2067" spans="1:14" x14ac:dyDescent="0.25">
      <c r="A2067" s="1" t="str">
        <v>BioLegend</v>
      </c>
      <c r="B2067" s="1">
        <v>8500.7999999999993</v>
      </c>
      <c r="C2067" s="1" t="str">
        <v>EED118206</v>
      </c>
      <c r="D2067" s="2">
        <v>45884</v>
      </c>
      <c r="E2067" s="2">
        <v>45890</v>
      </c>
      <c r="F2067" s="1">
        <v>364805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8500.7999999999993</v>
      </c>
      <c r="M2067" s="1">
        <f t="shared" si="97"/>
        <v>8500.7999999999993</v>
      </c>
      <c r="N2067" s="1">
        <f t="shared" si="98"/>
        <v>0</v>
      </c>
    </row>
    <row r="2068" spans="1:14" x14ac:dyDescent="0.25">
      <c r="A2068" s="1" t="str">
        <v>BioLegend</v>
      </c>
      <c r="B2068" s="1">
        <v>12689.599999999999</v>
      </c>
      <c r="C2068" s="1" t="str">
        <v>EED118206</v>
      </c>
      <c r="D2068" s="2">
        <v>45884</v>
      </c>
      <c r="E2068" s="2">
        <v>45890</v>
      </c>
      <c r="F2068" s="1">
        <v>367106</v>
      </c>
      <c r="G2068" s="1">
        <v>1</v>
      </c>
      <c r="H2068" s="1">
        <v>1</v>
      </c>
      <c r="I2068" s="1">
        <v>0</v>
      </c>
      <c r="J2068" s="1" t="str">
        <v>Delhi</v>
      </c>
      <c r="K2068" s="1">
        <v>0</v>
      </c>
      <c r="L2068" s="1">
        <f t="shared" si="96"/>
        <v>12689.599999999999</v>
      </c>
      <c r="M2068" s="1">
        <f t="shared" si="97"/>
        <v>12689.599999999999</v>
      </c>
      <c r="N2068" s="1">
        <f t="shared" si="98"/>
        <v>0</v>
      </c>
    </row>
    <row r="2069" spans="1:14" x14ac:dyDescent="0.25">
      <c r="A2069" s="1" t="str">
        <v>BioLegend</v>
      </c>
      <c r="B2069" s="1">
        <v>7207.2000000000007</v>
      </c>
      <c r="C2069" s="1" t="str">
        <v>EED118206</v>
      </c>
      <c r="D2069" s="2">
        <v>45884</v>
      </c>
      <c r="E2069" s="2">
        <v>45890</v>
      </c>
      <c r="F2069" s="1">
        <v>376804</v>
      </c>
      <c r="G2069" s="1">
        <v>1</v>
      </c>
      <c r="H2069" s="1">
        <v>1</v>
      </c>
      <c r="I2069" s="1">
        <v>0</v>
      </c>
      <c r="J2069" s="1" t="str">
        <v>Lucknow</v>
      </c>
      <c r="K2069" s="1">
        <v>0</v>
      </c>
      <c r="L2069" s="1">
        <f t="shared" si="96"/>
        <v>7207.2000000000007</v>
      </c>
      <c r="M2069" s="1">
        <f t="shared" si="97"/>
        <v>7207.2000000000007</v>
      </c>
      <c r="N2069" s="1">
        <f t="shared" si="98"/>
        <v>0</v>
      </c>
    </row>
    <row r="2070" spans="1:14" x14ac:dyDescent="0.25">
      <c r="A2070" s="1" t="str">
        <v>BioLegend</v>
      </c>
      <c r="B2070" s="1">
        <v>9424.7999999999993</v>
      </c>
      <c r="C2070" s="1" t="str">
        <v>EED118206</v>
      </c>
      <c r="D2070" s="2">
        <v>45884</v>
      </c>
      <c r="E2070" s="2">
        <v>45890</v>
      </c>
      <c r="F2070" s="1">
        <v>393607</v>
      </c>
      <c r="G2070" s="1">
        <v>1</v>
      </c>
      <c r="H2070" s="1">
        <v>1</v>
      </c>
      <c r="I2070" s="1">
        <v>0</v>
      </c>
      <c r="J2070" s="1" t="str">
        <v>Kolkata</v>
      </c>
      <c r="K2070" s="1">
        <v>0</v>
      </c>
      <c r="L2070" s="1">
        <f t="shared" si="96"/>
        <v>9424.7999999999993</v>
      </c>
      <c r="M2070" s="1">
        <f t="shared" si="97"/>
        <v>9424.7999999999993</v>
      </c>
      <c r="N2070" s="1">
        <f t="shared" si="98"/>
        <v>0</v>
      </c>
    </row>
    <row r="2071" spans="1:14" x14ac:dyDescent="0.25">
      <c r="A2071" s="1" t="str">
        <v>BioLegend</v>
      </c>
      <c r="B2071" s="1">
        <v>11888.8</v>
      </c>
      <c r="C2071" s="1" t="str">
        <v>EED118206</v>
      </c>
      <c r="D2071" s="2">
        <v>45884</v>
      </c>
      <c r="E2071" s="2">
        <v>45890</v>
      </c>
      <c r="F2071" s="1">
        <v>399711</v>
      </c>
      <c r="G2071" s="1">
        <v>0</v>
      </c>
      <c r="H2071" s="1">
        <v>0</v>
      </c>
      <c r="I2071" s="1">
        <v>0</v>
      </c>
      <c r="J2071" s="1" t="str">
        <v>Kolkata</v>
      </c>
      <c r="K2071" s="1">
        <v>0</v>
      </c>
      <c r="L2071" s="1">
        <f t="shared" si="96"/>
        <v>0</v>
      </c>
      <c r="M2071" s="1">
        <f t="shared" si="97"/>
        <v>0</v>
      </c>
      <c r="N2071" s="1">
        <f t="shared" si="98"/>
        <v>0</v>
      </c>
    </row>
    <row r="2072" spans="1:14" x14ac:dyDescent="0.25">
      <c r="A2072" s="1" t="str">
        <v>BioLegend</v>
      </c>
      <c r="B2072" s="1">
        <v>41703.199999999997</v>
      </c>
      <c r="C2072" s="1" t="str">
        <v>EED118206</v>
      </c>
      <c r="D2072" s="2">
        <v>45884</v>
      </c>
      <c r="E2072" s="2">
        <v>45890</v>
      </c>
      <c r="F2072" s="1">
        <v>403602</v>
      </c>
      <c r="G2072" s="1">
        <v>10</v>
      </c>
      <c r="H2072" s="1">
        <v>10</v>
      </c>
      <c r="I2072" s="1">
        <v>0</v>
      </c>
      <c r="J2072" s="1" t="str">
        <v>Banglore</v>
      </c>
      <c r="K2072" s="1">
        <v>0</v>
      </c>
      <c r="L2072" s="1">
        <f t="shared" si="96"/>
        <v>417032</v>
      </c>
      <c r="M2072" s="1">
        <f t="shared" si="97"/>
        <v>417032</v>
      </c>
      <c r="N2072" s="1">
        <f t="shared" si="98"/>
        <v>0</v>
      </c>
    </row>
    <row r="2073" spans="1:14" x14ac:dyDescent="0.25">
      <c r="A2073" s="1" t="str">
        <v>BioLegend</v>
      </c>
      <c r="B2073" s="1">
        <v>4004</v>
      </c>
      <c r="C2073" s="1" t="str">
        <v>EED118206</v>
      </c>
      <c r="D2073" s="2">
        <v>45884</v>
      </c>
      <c r="E2073" s="2">
        <v>45890</v>
      </c>
      <c r="F2073" s="1">
        <v>420301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8008</v>
      </c>
      <c r="M2073" s="1">
        <f t="shared" si="97"/>
        <v>8008</v>
      </c>
      <c r="N2073" s="1">
        <f t="shared" si="98"/>
        <v>0</v>
      </c>
    </row>
    <row r="2074" spans="1:14" x14ac:dyDescent="0.25">
      <c r="A2074" s="1" t="str">
        <v>BioLegend</v>
      </c>
      <c r="B2074" s="1">
        <v>2587.1999999999998</v>
      </c>
      <c r="C2074" s="1" t="str">
        <v>EED118206</v>
      </c>
      <c r="D2074" s="2">
        <v>45884</v>
      </c>
      <c r="E2074" s="2">
        <v>45890</v>
      </c>
      <c r="F2074" s="1">
        <v>421101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5174.3999999999996</v>
      </c>
      <c r="M2074" s="1">
        <f t="shared" si="97"/>
        <v>5174.3999999999996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3326.3999999999996</v>
      </c>
      <c r="C2075" s="1" t="str">
        <v>EED118206</v>
      </c>
      <c r="D2075" s="2">
        <v>45884</v>
      </c>
      <c r="E2075" s="2">
        <v>45890</v>
      </c>
      <c r="F2075" s="1">
        <v>421301</v>
      </c>
      <c r="G2075" s="1">
        <v>1</v>
      </c>
      <c r="H2075" s="1">
        <v>1</v>
      </c>
      <c r="I2075" s="1">
        <v>0</v>
      </c>
      <c r="J2075" s="1" t="str">
        <v>Lucknow</v>
      </c>
      <c r="K2075" s="1">
        <v>0</v>
      </c>
      <c r="L2075" s="1">
        <f t="shared" si="96"/>
        <v>3326.3999999999996</v>
      </c>
      <c r="M2075" s="1">
        <f t="shared" si="97"/>
        <v>3326.3999999999996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22594</v>
      </c>
      <c r="C2076" s="1" t="str">
        <v>EED118206</v>
      </c>
      <c r="D2076" s="2">
        <v>45884</v>
      </c>
      <c r="E2076" s="2">
        <v>45890</v>
      </c>
      <c r="F2076" s="1">
        <v>422304</v>
      </c>
      <c r="G2076" s="1">
        <v>3</v>
      </c>
      <c r="H2076" s="1">
        <v>3</v>
      </c>
      <c r="I2076" s="1">
        <v>0</v>
      </c>
      <c r="J2076" s="1" t="str">
        <v>Hyderabad</v>
      </c>
      <c r="K2076" s="1">
        <v>0</v>
      </c>
      <c r="L2076" s="1">
        <f t="shared" si="96"/>
        <v>67782</v>
      </c>
      <c r="M2076" s="1">
        <f t="shared" si="97"/>
        <v>67782</v>
      </c>
      <c r="N2076" s="1">
        <f t="shared" si="98"/>
        <v>0</v>
      </c>
    </row>
    <row r="2077" spans="1:14" x14ac:dyDescent="0.25">
      <c r="A2077" s="1" t="str">
        <v>BioLegend</v>
      </c>
      <c r="B2077" s="1">
        <v>16759.599999999999</v>
      </c>
      <c r="C2077" s="1" t="str">
        <v>EED118206</v>
      </c>
      <c r="D2077" s="2">
        <v>45884</v>
      </c>
      <c r="E2077" s="2">
        <v>45890</v>
      </c>
      <c r="F2077" s="1">
        <v>423114</v>
      </c>
      <c r="G2077" s="1">
        <v>1</v>
      </c>
      <c r="H2077" s="1">
        <v>1</v>
      </c>
      <c r="I2077" s="1">
        <v>0</v>
      </c>
      <c r="J2077" s="1" t="str">
        <v>Hyderabad</v>
      </c>
      <c r="K2077" s="1">
        <v>0</v>
      </c>
      <c r="L2077" s="1">
        <f t="shared" si="96"/>
        <v>16759.599999999999</v>
      </c>
      <c r="M2077" s="1">
        <f t="shared" si="97"/>
        <v>16759.599999999999</v>
      </c>
      <c r="N2077" s="1">
        <f t="shared" si="98"/>
        <v>0</v>
      </c>
    </row>
    <row r="2078" spans="1:14" x14ac:dyDescent="0.25">
      <c r="A2078" s="1" t="str">
        <v>BioLegend</v>
      </c>
      <c r="B2078" s="1">
        <v>2587.1999999999998</v>
      </c>
      <c r="C2078" s="1" t="str">
        <v>EED118206</v>
      </c>
      <c r="D2078" s="2">
        <v>45884</v>
      </c>
      <c r="E2078" s="2">
        <v>45890</v>
      </c>
      <c r="F2078" s="1">
        <v>423501</v>
      </c>
      <c r="G2078" s="1">
        <v>1</v>
      </c>
      <c r="H2078" s="1">
        <v>1</v>
      </c>
      <c r="I2078" s="1">
        <v>0</v>
      </c>
      <c r="J2078" s="1" t="str">
        <v>Kolkata</v>
      </c>
      <c r="K2078" s="1">
        <v>0</v>
      </c>
      <c r="L2078" s="1">
        <f t="shared" si="96"/>
        <v>2587.1999999999998</v>
      </c>
      <c r="M2078" s="1">
        <f t="shared" si="97"/>
        <v>2587.1999999999998</v>
      </c>
      <c r="N2078" s="1">
        <f t="shared" si="98"/>
        <v>0</v>
      </c>
    </row>
    <row r="2079" spans="1:14" x14ac:dyDescent="0.25">
      <c r="A2079" s="1" t="str">
        <v>BioLegend</v>
      </c>
      <c r="B2079" s="1">
        <v>14476</v>
      </c>
      <c r="C2079" s="1" t="str">
        <v>EED118206</v>
      </c>
      <c r="D2079" s="2">
        <v>45884</v>
      </c>
      <c r="E2079" s="2">
        <v>45890</v>
      </c>
      <c r="F2079" s="1">
        <v>424602</v>
      </c>
      <c r="G2079" s="1">
        <v>2</v>
      </c>
      <c r="H2079" s="1">
        <v>2</v>
      </c>
      <c r="I2079" s="1">
        <v>0</v>
      </c>
      <c r="J2079" s="1" t="str">
        <v>Delhi</v>
      </c>
      <c r="K2079" s="1">
        <v>0</v>
      </c>
      <c r="L2079" s="1">
        <f t="shared" si="96"/>
        <v>28952</v>
      </c>
      <c r="M2079" s="1">
        <f t="shared" si="97"/>
        <v>28952</v>
      </c>
      <c r="N2079" s="1">
        <f t="shared" si="98"/>
        <v>0</v>
      </c>
    </row>
    <row r="2080" spans="1:14" x14ac:dyDescent="0.25">
      <c r="A2080" s="1" t="str">
        <v>BioLegend</v>
      </c>
      <c r="B2080" s="1">
        <v>7700</v>
      </c>
      <c r="C2080" s="1" t="str">
        <v>EED118206</v>
      </c>
      <c r="D2080" s="2">
        <v>45884</v>
      </c>
      <c r="E2080" s="2">
        <v>45890</v>
      </c>
      <c r="F2080" s="1">
        <v>426105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7700</v>
      </c>
      <c r="M2080" s="1">
        <f t="shared" si="97"/>
        <v>7700</v>
      </c>
      <c r="N2080" s="1">
        <f t="shared" si="98"/>
        <v>0</v>
      </c>
    </row>
    <row r="2081" spans="1:14" x14ac:dyDescent="0.25">
      <c r="A2081" s="1" t="str">
        <v>BioLegend</v>
      </c>
      <c r="B2081" s="1">
        <v>21560</v>
      </c>
      <c r="C2081" s="1" t="str">
        <v>EED118206</v>
      </c>
      <c r="D2081" s="2">
        <v>45884</v>
      </c>
      <c r="E2081" s="2">
        <v>45890</v>
      </c>
      <c r="F2081" s="1">
        <v>449504</v>
      </c>
      <c r="G2081" s="1">
        <v>1</v>
      </c>
      <c r="H2081" s="1">
        <v>1</v>
      </c>
      <c r="I2081" s="1">
        <v>0</v>
      </c>
      <c r="J2081" s="1" t="str">
        <v>Kolkata</v>
      </c>
      <c r="K2081" s="1">
        <v>0</v>
      </c>
      <c r="L2081" s="1">
        <f t="shared" si="96"/>
        <v>21560</v>
      </c>
      <c r="M2081" s="1">
        <f t="shared" si="97"/>
        <v>21560</v>
      </c>
      <c r="N2081" s="1">
        <f t="shared" si="98"/>
        <v>0</v>
      </c>
    </row>
    <row r="2082" spans="1:14" x14ac:dyDescent="0.25">
      <c r="A2082" s="1" t="str">
        <v>BioLegend</v>
      </c>
      <c r="B2082" s="1">
        <v>21780</v>
      </c>
      <c r="C2082" s="1" t="str">
        <v>EED118206</v>
      </c>
      <c r="D2082" s="2">
        <v>45884</v>
      </c>
      <c r="E2082" s="2">
        <v>45890</v>
      </c>
      <c r="F2082" s="1">
        <v>480016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21780</v>
      </c>
      <c r="M2082" s="1">
        <f t="shared" si="97"/>
        <v>21780</v>
      </c>
      <c r="N2082" s="1">
        <f t="shared" si="98"/>
        <v>0</v>
      </c>
    </row>
    <row r="2083" spans="1:14" x14ac:dyDescent="0.25">
      <c r="A2083" s="1" t="str">
        <v>BioLegend</v>
      </c>
      <c r="B2083" s="1">
        <v>36762</v>
      </c>
      <c r="C2083" s="1" t="str">
        <v>EED118206</v>
      </c>
      <c r="D2083" s="2">
        <v>45884</v>
      </c>
      <c r="E2083" s="2">
        <v>45890</v>
      </c>
      <c r="F2083" s="1">
        <v>480019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36762</v>
      </c>
      <c r="M2083" s="1">
        <f t="shared" si="97"/>
        <v>36762</v>
      </c>
      <c r="N2083" s="1">
        <f t="shared" si="98"/>
        <v>0</v>
      </c>
    </row>
    <row r="2084" spans="1:14" x14ac:dyDescent="0.25">
      <c r="A2084" s="1" t="str">
        <v>BioLegend</v>
      </c>
      <c r="B2084" s="1">
        <v>12584</v>
      </c>
      <c r="C2084" s="1" t="str">
        <v>EED118206</v>
      </c>
      <c r="D2084" s="2">
        <v>45884</v>
      </c>
      <c r="E2084" s="2">
        <v>45890</v>
      </c>
      <c r="F2084" s="1">
        <v>503808</v>
      </c>
      <c r="G2084" s="1">
        <v>1</v>
      </c>
      <c r="H2084" s="1">
        <v>1</v>
      </c>
      <c r="I2084" s="1">
        <v>0</v>
      </c>
      <c r="J2084" s="1" t="str">
        <v>Hyderabad</v>
      </c>
      <c r="K2084" s="1">
        <v>0</v>
      </c>
      <c r="L2084" s="1">
        <f t="shared" si="96"/>
        <v>12584</v>
      </c>
      <c r="M2084" s="1">
        <f t="shared" si="97"/>
        <v>12584</v>
      </c>
      <c r="N2084" s="1">
        <f t="shared" si="98"/>
        <v>0</v>
      </c>
    </row>
    <row r="2085" spans="1:14" x14ac:dyDescent="0.25">
      <c r="A2085" s="1" t="str">
        <v>BioLegend</v>
      </c>
      <c r="B2085" s="1">
        <v>18150</v>
      </c>
      <c r="C2085" s="1" t="str">
        <v>EED118206</v>
      </c>
      <c r="D2085" s="2">
        <v>45884</v>
      </c>
      <c r="E2085" s="2">
        <v>45890</v>
      </c>
      <c r="F2085" s="1">
        <v>505039</v>
      </c>
      <c r="G2085" s="1">
        <v>1</v>
      </c>
      <c r="H2085" s="1">
        <v>1</v>
      </c>
      <c r="I2085" s="1">
        <v>0</v>
      </c>
      <c r="J2085" s="1" t="str">
        <v>Delhi</v>
      </c>
      <c r="K2085" s="1">
        <v>0</v>
      </c>
      <c r="L2085" s="1">
        <f t="shared" si="96"/>
        <v>18150</v>
      </c>
      <c r="M2085" s="1">
        <f t="shared" si="97"/>
        <v>18150</v>
      </c>
      <c r="N2085" s="1">
        <f t="shared" si="98"/>
        <v>0</v>
      </c>
    </row>
    <row r="2086" spans="1:14" x14ac:dyDescent="0.25">
      <c r="A2086" s="1" t="str">
        <v>BioLegend</v>
      </c>
      <c r="B2086" s="1">
        <v>14414.400000000001</v>
      </c>
      <c r="C2086" s="1" t="str">
        <v>EED118206</v>
      </c>
      <c r="D2086" s="2">
        <v>45884</v>
      </c>
      <c r="E2086" s="2">
        <v>45890</v>
      </c>
      <c r="F2086" s="1">
        <v>505814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57657.600000000006</v>
      </c>
      <c r="M2086" s="1">
        <f t="shared" si="97"/>
        <v>57657.600000000006</v>
      </c>
      <c r="N2086" s="1">
        <f t="shared" si="98"/>
        <v>0</v>
      </c>
    </row>
    <row r="2087" spans="1:14" x14ac:dyDescent="0.25">
      <c r="A2087" s="1" t="str">
        <v>BioLegend</v>
      </c>
      <c r="B2087" s="1">
        <v>15329.599999999999</v>
      </c>
      <c r="C2087" s="1" t="str">
        <v>EED118206</v>
      </c>
      <c r="D2087" s="2">
        <v>45884</v>
      </c>
      <c r="E2087" s="2">
        <v>45890</v>
      </c>
      <c r="F2087" s="1">
        <v>506313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61318.399999999994</v>
      </c>
      <c r="M2087" s="1">
        <f t="shared" si="97"/>
        <v>61318.399999999994</v>
      </c>
      <c r="N2087" s="1">
        <f t="shared" si="98"/>
        <v>0</v>
      </c>
    </row>
    <row r="2088" spans="1:14" x14ac:dyDescent="0.25">
      <c r="A2088" s="1" t="str">
        <v>BioLegend</v>
      </c>
      <c r="B2088" s="1">
        <v>7638.4</v>
      </c>
      <c r="C2088" s="1" t="str">
        <v>EED118206</v>
      </c>
      <c r="D2088" s="2">
        <v>45884</v>
      </c>
      <c r="E2088" s="2">
        <v>45890</v>
      </c>
      <c r="F2088" s="1">
        <v>506907</v>
      </c>
      <c r="G2088" s="1">
        <v>1</v>
      </c>
      <c r="H2088" s="1">
        <v>1</v>
      </c>
      <c r="I2088" s="1">
        <v>0</v>
      </c>
      <c r="J2088" s="1" t="str">
        <v>BANGALORE</v>
      </c>
      <c r="K2088" s="1">
        <v>0</v>
      </c>
      <c r="L2088" s="1">
        <f t="shared" si="96"/>
        <v>7638.4</v>
      </c>
      <c r="M2088" s="1">
        <f t="shared" si="97"/>
        <v>7638.4</v>
      </c>
      <c r="N2088" s="1">
        <f t="shared" si="98"/>
        <v>0</v>
      </c>
    </row>
    <row r="2089" spans="1:14" x14ac:dyDescent="0.25">
      <c r="A2089" s="1" t="str">
        <v>BioLegend</v>
      </c>
      <c r="B2089" s="1">
        <v>25995.199999999997</v>
      </c>
      <c r="C2089" s="1" t="str">
        <v>EED118206</v>
      </c>
      <c r="D2089" s="2">
        <v>45884</v>
      </c>
      <c r="E2089" s="2">
        <v>45890</v>
      </c>
      <c r="F2089" s="1">
        <v>512314</v>
      </c>
      <c r="G2089" s="1">
        <v>1</v>
      </c>
      <c r="H2089" s="1">
        <v>1</v>
      </c>
      <c r="I2089" s="1">
        <v>0</v>
      </c>
      <c r="J2089" s="1" t="str">
        <v>Delhi</v>
      </c>
      <c r="K2089" s="1">
        <v>0</v>
      </c>
      <c r="L2089" s="1">
        <f t="shared" si="96"/>
        <v>25995.199999999997</v>
      </c>
      <c r="M2089" s="1">
        <f t="shared" si="97"/>
        <v>25995.199999999997</v>
      </c>
      <c r="N2089" s="1">
        <f t="shared" si="98"/>
        <v>0</v>
      </c>
    </row>
    <row r="2090" spans="1:14" x14ac:dyDescent="0.25">
      <c r="A2090" s="1" t="str">
        <v>BioLegend</v>
      </c>
      <c r="B2090" s="1">
        <v>22792</v>
      </c>
      <c r="C2090" s="1" t="str">
        <v>EED118206</v>
      </c>
      <c r="D2090" s="2">
        <v>45884</v>
      </c>
      <c r="E2090" s="2">
        <v>45890</v>
      </c>
      <c r="F2090" s="1">
        <v>626812</v>
      </c>
      <c r="G2090" s="1">
        <v>3</v>
      </c>
      <c r="H2090" s="1">
        <v>3</v>
      </c>
      <c r="I2090" s="1">
        <v>0</v>
      </c>
      <c r="J2090" s="1" t="str">
        <v>Banglore</v>
      </c>
      <c r="K2090" s="1">
        <v>0</v>
      </c>
      <c r="L2090" s="1">
        <f t="shared" si="96"/>
        <v>68376</v>
      </c>
      <c r="M2090" s="1">
        <f t="shared" si="97"/>
        <v>68376</v>
      </c>
      <c r="N2090" s="1">
        <f t="shared" si="98"/>
        <v>0</v>
      </c>
    </row>
    <row r="2091" spans="1:14" x14ac:dyDescent="0.25">
      <c r="A2091" s="1" t="str">
        <v>BioLegend</v>
      </c>
      <c r="B2091" s="1">
        <v>10164</v>
      </c>
      <c r="C2091" s="1" t="str">
        <v>EED118206</v>
      </c>
      <c r="D2091" s="2">
        <v>45884</v>
      </c>
      <c r="E2091" s="2">
        <v>45890</v>
      </c>
      <c r="F2091" s="1">
        <v>648003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10164</v>
      </c>
      <c r="M2091" s="1">
        <f t="shared" si="97"/>
        <v>10164</v>
      </c>
      <c r="N2091" s="1">
        <f t="shared" si="98"/>
        <v>0</v>
      </c>
    </row>
    <row r="2092" spans="1:14" x14ac:dyDescent="0.25">
      <c r="A2092" s="1" t="str">
        <v>BioLegend</v>
      </c>
      <c r="B2092" s="1">
        <v>8685.6</v>
      </c>
      <c r="C2092" s="1" t="str">
        <v>EED118206</v>
      </c>
      <c r="D2092" s="2">
        <v>45884</v>
      </c>
      <c r="E2092" s="2">
        <v>45890</v>
      </c>
      <c r="F2092" s="1">
        <v>651403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8685.6</v>
      </c>
      <c r="M2092" s="1">
        <f t="shared" si="97"/>
        <v>8685.6</v>
      </c>
      <c r="N2092" s="1">
        <f t="shared" si="98"/>
        <v>0</v>
      </c>
    </row>
    <row r="2093" spans="1:14" x14ac:dyDescent="0.25">
      <c r="A2093" s="1" t="str">
        <v>BioLegend</v>
      </c>
      <c r="B2093" s="1">
        <v>7268.7999999999993</v>
      </c>
      <c r="C2093" s="1" t="str">
        <v>EED118206</v>
      </c>
      <c r="D2093" s="2">
        <v>45884</v>
      </c>
      <c r="E2093" s="2">
        <v>45890</v>
      </c>
      <c r="F2093" s="1">
        <v>740992</v>
      </c>
      <c r="G2093" s="1">
        <v>1</v>
      </c>
      <c r="H2093" s="1">
        <v>1</v>
      </c>
      <c r="I2093" s="1">
        <v>0</v>
      </c>
      <c r="J2093" s="1" t="str">
        <v>Mumbai</v>
      </c>
      <c r="K2093" s="1">
        <v>0</v>
      </c>
      <c r="L2093" s="1">
        <f t="shared" si="96"/>
        <v>7268.7999999999993</v>
      </c>
      <c r="M2093" s="1">
        <f t="shared" si="97"/>
        <v>7268.7999999999993</v>
      </c>
      <c r="N2093" s="1">
        <f t="shared" si="98"/>
        <v>0</v>
      </c>
    </row>
    <row r="2094" spans="1:14" x14ac:dyDescent="0.25">
      <c r="A2094" s="1" t="str">
        <v>BioLegend</v>
      </c>
      <c r="B2094" s="1">
        <v>101270.39999999999</v>
      </c>
      <c r="C2094" s="1" t="str">
        <v>EED118206</v>
      </c>
      <c r="D2094" s="2">
        <v>45884</v>
      </c>
      <c r="E2094" s="2">
        <v>45890</v>
      </c>
      <c r="F2094" s="1">
        <v>741028</v>
      </c>
      <c r="G2094" s="1">
        <v>6</v>
      </c>
      <c r="H2094" s="1">
        <v>6</v>
      </c>
      <c r="I2094" s="1">
        <v>0</v>
      </c>
      <c r="J2094" s="1" t="str">
        <v>Banglore</v>
      </c>
      <c r="K2094" s="1">
        <v>0</v>
      </c>
      <c r="L2094" s="1">
        <f t="shared" si="96"/>
        <v>607622.39999999991</v>
      </c>
      <c r="M2094" s="1">
        <f t="shared" si="97"/>
        <v>607622.39999999991</v>
      </c>
      <c r="N2094" s="1">
        <f t="shared" si="98"/>
        <v>0</v>
      </c>
    </row>
    <row r="2095" spans="1:14" x14ac:dyDescent="0.25">
      <c r="A2095" s="1" t="str">
        <v>TOPCLASS ENTERPRISES</v>
      </c>
      <c r="B2095" s="1">
        <v>15540</v>
      </c>
      <c r="C2095" s="1" t="str">
        <v>TPC/25-26/00483</v>
      </c>
      <c r="D2095" s="2">
        <v>45923</v>
      </c>
      <c r="E2095" s="2">
        <v>45925</v>
      </c>
      <c r="F2095" s="1" t="str">
        <v>S1714</v>
      </c>
      <c r="G2095" s="1">
        <v>2</v>
      </c>
      <c r="H2095" s="1">
        <v>2</v>
      </c>
      <c r="I2095" s="1">
        <v>0</v>
      </c>
      <c r="J2095" s="1" t="str">
        <v>Banglore</v>
      </c>
      <c r="K2095" s="1" t="str">
        <v>On Hold</v>
      </c>
      <c r="L2095" s="1">
        <f t="shared" si="96"/>
        <v>31080</v>
      </c>
      <c r="M2095" s="1">
        <f t="shared" si="97"/>
        <v>31080</v>
      </c>
      <c r="N2095" s="1">
        <f t="shared" si="98"/>
        <v>0</v>
      </c>
    </row>
    <row r="2096" spans="1:14" x14ac:dyDescent="0.25">
      <c r="A2096" s="1" t="str">
        <v>Biotium</v>
      </c>
      <c r="B2096" s="1">
        <v>3942.3999999999996</v>
      </c>
      <c r="C2096" s="1" t="str">
        <v>I239351-IN</v>
      </c>
      <c r="D2096" s="2">
        <v>45888</v>
      </c>
      <c r="E2096" s="2">
        <v>45891</v>
      </c>
      <c r="F2096" s="1">
        <v>31000</v>
      </c>
      <c r="G2096" s="1">
        <v>1</v>
      </c>
      <c r="H2096" s="1">
        <v>1</v>
      </c>
      <c r="I2096" s="1">
        <v>0</v>
      </c>
      <c r="J2096" s="1" t="e">
        <v>#N/A</v>
      </c>
      <c r="K2096" s="1">
        <v>0</v>
      </c>
      <c r="L2096" s="1">
        <f t="shared" si="96"/>
        <v>3942.3999999999996</v>
      </c>
      <c r="M2096" s="1">
        <f t="shared" si="97"/>
        <v>3942.3999999999996</v>
      </c>
      <c r="N2096" s="1">
        <f t="shared" si="98"/>
        <v>0</v>
      </c>
    </row>
    <row r="2097" spans="1:14" x14ac:dyDescent="0.25">
      <c r="A2097" s="1" t="str">
        <v>Biotium</v>
      </c>
      <c r="B2097" s="1">
        <v>2393.6</v>
      </c>
      <c r="C2097" s="1" t="str">
        <v>I239351-IN</v>
      </c>
      <c r="D2097" s="2">
        <v>45888</v>
      </c>
      <c r="E2097" s="2">
        <v>45891</v>
      </c>
      <c r="F2097" s="1" t="str">
        <v>41003-T</v>
      </c>
      <c r="G2097" s="1">
        <v>1</v>
      </c>
      <c r="H2097" s="1">
        <v>1</v>
      </c>
      <c r="I2097" s="1">
        <v>0</v>
      </c>
      <c r="J2097" s="1" t="str">
        <v>Chennai</v>
      </c>
      <c r="K2097" s="1">
        <v>0</v>
      </c>
      <c r="L2097" s="1">
        <f t="shared" si="96"/>
        <v>2393.6</v>
      </c>
      <c r="M2097" s="1">
        <f t="shared" si="97"/>
        <v>2393.6</v>
      </c>
      <c r="N2097" s="1">
        <f t="shared" si="98"/>
        <v>0</v>
      </c>
    </row>
    <row r="2098" spans="1:14" x14ac:dyDescent="0.25">
      <c r="A2098" s="1" t="str">
        <v>Biotium</v>
      </c>
      <c r="B2098" s="1">
        <v>14432</v>
      </c>
      <c r="C2098" s="1" t="str">
        <v>I239351-IN</v>
      </c>
      <c r="D2098" s="2">
        <v>45888</v>
      </c>
      <c r="E2098" s="2">
        <v>45891</v>
      </c>
      <c r="F2098" s="1" t="str">
        <v>30090-T</v>
      </c>
      <c r="G2098" s="1">
        <v>1</v>
      </c>
      <c r="H2098" s="1">
        <v>1</v>
      </c>
      <c r="I2098" s="1">
        <v>0</v>
      </c>
      <c r="J2098" s="1" t="str">
        <v>Kolkata</v>
      </c>
      <c r="K2098" s="1">
        <v>0</v>
      </c>
      <c r="L2098" s="1">
        <f t="shared" si="96"/>
        <v>14432</v>
      </c>
      <c r="M2098" s="1">
        <f t="shared" si="97"/>
        <v>14432</v>
      </c>
      <c r="N2098" s="1">
        <f t="shared" si="98"/>
        <v>0</v>
      </c>
    </row>
    <row r="2099" spans="1:14" x14ac:dyDescent="0.25">
      <c r="A2099" s="1" t="str">
        <v>Dharmacon</v>
      </c>
      <c r="B2099" s="1">
        <v>22739.199999999997</v>
      </c>
      <c r="C2099" s="1" t="str">
        <v>O081425IN3312028G</v>
      </c>
      <c r="D2099" s="2">
        <v>45884</v>
      </c>
      <c r="E2099" s="2">
        <v>45891</v>
      </c>
      <c r="F2099" s="1" t="str">
        <v>CTM-1169117</v>
      </c>
      <c r="G2099" s="1">
        <v>1</v>
      </c>
      <c r="H2099" s="1">
        <v>1</v>
      </c>
      <c r="I2099" s="1">
        <v>0</v>
      </c>
      <c r="J2099" s="1" t="str">
        <v>Kalyani</v>
      </c>
      <c r="K2099" s="1">
        <v>0</v>
      </c>
      <c r="L2099" s="1">
        <f t="shared" si="96"/>
        <v>22739.199999999997</v>
      </c>
      <c r="M2099" s="1">
        <f t="shared" si="97"/>
        <v>22739.199999999997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L-005567-00-0005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L-084857-02-0005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L-043574-00-0005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L-056597-01-0005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L-042268-01-0005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CTM-1172669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CTM-1172670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29593.52</v>
      </c>
      <c r="C2107" s="1" t="str">
        <v>O081425IN3312028G</v>
      </c>
      <c r="D2107" s="2">
        <v>45884</v>
      </c>
      <c r="E2107" s="2">
        <v>45891</v>
      </c>
      <c r="F2107" s="1" t="str">
        <v>CTM-1172671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29593.52</v>
      </c>
      <c r="M2107" s="1">
        <f t="shared" si="97"/>
        <v>29593.52</v>
      </c>
      <c r="N2107" s="1">
        <f t="shared" si="98"/>
        <v>0</v>
      </c>
    </row>
    <row r="2108" spans="1:14" x14ac:dyDescent="0.25">
      <c r="A2108" s="1" t="str">
        <v>Dharmacon</v>
      </c>
      <c r="B2108" s="1">
        <v>28776.879999999997</v>
      </c>
      <c r="C2108" s="1" t="str">
        <v>O081425IN3312028G</v>
      </c>
      <c r="D2108" s="2">
        <v>45884</v>
      </c>
      <c r="E2108" s="2">
        <v>45891</v>
      </c>
      <c r="F2108" s="1" t="str">
        <v>CTM-1172672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28776.879999999997</v>
      </c>
      <c r="M2108" s="1">
        <f t="shared" si="97"/>
        <v>28776.879999999997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L-005464-00-0005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L-010854-00-0005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31768</v>
      </c>
      <c r="C2111" s="1" t="str">
        <v>O081425IN3312028G</v>
      </c>
      <c r="D2111" s="2">
        <v>45884</v>
      </c>
      <c r="E2111" s="2">
        <v>45891</v>
      </c>
      <c r="F2111" s="1" t="str">
        <v>RMM4532-EG71774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31768</v>
      </c>
      <c r="M2111" s="1">
        <f t="shared" si="97"/>
        <v>31768</v>
      </c>
      <c r="N2111" s="1">
        <f t="shared" si="98"/>
        <v>0</v>
      </c>
    </row>
    <row r="2112" spans="1:14" x14ac:dyDescent="0.25">
      <c r="A2112" s="1" t="str">
        <v>Genexis Biotech</v>
      </c>
      <c r="B2112" s="1">
        <v>0</v>
      </c>
      <c r="C2112" s="1" t="str">
        <v>Invoice Not Available</v>
      </c>
      <c r="D2112" s="2" t="str">
        <v>n/a</v>
      </c>
      <c r="E2112" s="2">
        <v>45892</v>
      </c>
      <c r="F2112" s="1" t="str">
        <v>LSM 1077</v>
      </c>
      <c r="G2112" s="1">
        <v>3</v>
      </c>
      <c r="H2112" s="1">
        <v>0</v>
      </c>
      <c r="I2112" s="1">
        <v>3</v>
      </c>
      <c r="J2112" s="1" t="str">
        <v>STOCK</v>
      </c>
      <c r="K2112" s="1" t="str">
        <v>Stock</v>
      </c>
      <c r="L2112" s="1">
        <f t="shared" si="96"/>
        <v>0</v>
      </c>
      <c r="M2112" s="1">
        <f t="shared" si="97"/>
        <v>0</v>
      </c>
      <c r="N2112" s="1">
        <f t="shared" si="98"/>
        <v>0</v>
      </c>
    </row>
    <row r="2113" spans="1:14" x14ac:dyDescent="0.25">
      <c r="A2113" s="1" t="str">
        <v>bethyl</v>
      </c>
      <c r="B2113" s="1">
        <v>8377.6</v>
      </c>
      <c r="C2113" s="1">
        <v>90231174</v>
      </c>
      <c r="D2113" s="2">
        <v>45891</v>
      </c>
      <c r="E2113" s="2">
        <v>45894</v>
      </c>
      <c r="F2113" s="1" t="str">
        <v>A190-122A</v>
      </c>
      <c r="G2113" s="1">
        <v>1</v>
      </c>
      <c r="H2113" s="1">
        <v>1</v>
      </c>
      <c r="I2113" s="1">
        <v>0</v>
      </c>
      <c r="J2113" s="1" t="str">
        <v>Kolkata</v>
      </c>
      <c r="K2113" s="1">
        <v>0</v>
      </c>
      <c r="L2113" s="1">
        <f t="shared" si="96"/>
        <v>8377.6</v>
      </c>
      <c r="M2113" s="1">
        <f t="shared" si="97"/>
        <v>8377.6</v>
      </c>
      <c r="N2113" s="1">
        <f t="shared" si="98"/>
        <v>0</v>
      </c>
    </row>
    <row r="2114" spans="1:14" x14ac:dyDescent="0.25">
      <c r="A2114" s="1" t="str">
        <v>bethyl</v>
      </c>
      <c r="B2114" s="1">
        <v>28582.400000000001</v>
      </c>
      <c r="C2114" s="1">
        <v>90231174</v>
      </c>
      <c r="D2114" s="2">
        <v>45891</v>
      </c>
      <c r="E2114" s="2">
        <v>45894</v>
      </c>
      <c r="F2114" s="1" t="str">
        <v>A303-936A</v>
      </c>
      <c r="G2114" s="1">
        <v>1</v>
      </c>
      <c r="H2114" s="1">
        <v>1</v>
      </c>
      <c r="I2114" s="1">
        <v>0</v>
      </c>
      <c r="J2114" s="1" t="str">
        <v>Mumbai</v>
      </c>
      <c r="K2114" s="1">
        <v>0</v>
      </c>
      <c r="L2114" s="1">
        <f t="shared" si="96"/>
        <v>28582.400000000001</v>
      </c>
      <c r="M2114" s="1">
        <f t="shared" si="97"/>
        <v>28582.400000000001</v>
      </c>
      <c r="N2114" s="1">
        <f t="shared" si="98"/>
        <v>0</v>
      </c>
    </row>
    <row r="2115" spans="1:14" x14ac:dyDescent="0.25">
      <c r="A2115" s="1" t="str">
        <v>bethyl</v>
      </c>
      <c r="B2115" s="1">
        <v>7823.2000000000007</v>
      </c>
      <c r="C2115" s="1">
        <v>90231174</v>
      </c>
      <c r="D2115" s="2">
        <v>45891</v>
      </c>
      <c r="E2115" s="2">
        <v>45894</v>
      </c>
      <c r="F2115" s="1" t="str">
        <v>A100-105P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7823.2000000000007</v>
      </c>
      <c r="M2115" s="1">
        <f t="shared" ref="M2115:M2178" si="100">H2115*B2115</f>
        <v>7823.2000000000007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10225.6</v>
      </c>
      <c r="C2116" s="1">
        <v>90231174</v>
      </c>
      <c r="D2116" s="2">
        <v>45891</v>
      </c>
      <c r="E2116" s="2">
        <v>45894</v>
      </c>
      <c r="F2116" s="1" t="str">
        <v>A100-117P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10225.6</v>
      </c>
      <c r="M2116" s="1">
        <f t="shared" si="100"/>
        <v>10225.6</v>
      </c>
      <c r="N2116" s="1">
        <f t="shared" si="101"/>
        <v>0</v>
      </c>
    </row>
    <row r="2117" spans="1:14" x14ac:dyDescent="0.25">
      <c r="A2117" s="1" t="str">
        <v>MyBioSource</v>
      </c>
      <c r="B2117" s="1">
        <v>44132</v>
      </c>
      <c r="C2117" s="1">
        <v>921468</v>
      </c>
      <c r="D2117" s="2">
        <v>45891</v>
      </c>
      <c r="E2117" s="2">
        <v>45894</v>
      </c>
      <c r="F2117" s="1" t="str">
        <v>MBS35586</v>
      </c>
      <c r="G2117" s="1">
        <v>1</v>
      </c>
      <c r="H2117" s="1">
        <v>1</v>
      </c>
      <c r="I2117" s="1">
        <v>0</v>
      </c>
      <c r="J2117" s="1" t="str">
        <v>Lucknow</v>
      </c>
      <c r="K2117" s="1">
        <v>0</v>
      </c>
      <c r="L2117" s="1">
        <f t="shared" si="99"/>
        <v>44132</v>
      </c>
      <c r="M2117" s="1">
        <f t="shared" si="100"/>
        <v>44132</v>
      </c>
      <c r="N2117" s="1">
        <f t="shared" si="101"/>
        <v>0</v>
      </c>
    </row>
    <row r="2118" spans="1:14" x14ac:dyDescent="0.25">
      <c r="A2118" s="1" t="str">
        <v>BioXcell</v>
      </c>
      <c r="B2118" s="1">
        <v>33264</v>
      </c>
      <c r="C2118" s="1">
        <v>177846</v>
      </c>
      <c r="D2118" s="2">
        <v>45891</v>
      </c>
      <c r="E2118" s="2">
        <v>45894</v>
      </c>
      <c r="F2118" s="1" t="str">
        <v>BE0095</v>
      </c>
      <c r="G2118" s="1">
        <v>1</v>
      </c>
      <c r="H2118" s="1">
        <v>1</v>
      </c>
      <c r="I2118" s="1">
        <v>0</v>
      </c>
      <c r="J2118" s="1" t="str">
        <v>Banglore</v>
      </c>
      <c r="K2118" s="1">
        <v>0</v>
      </c>
      <c r="L2118" s="1">
        <f t="shared" si="99"/>
        <v>33264</v>
      </c>
      <c r="M2118" s="1">
        <f t="shared" si="100"/>
        <v>33264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60</v>
      </c>
      <c r="H2119" s="1">
        <v>60</v>
      </c>
      <c r="I2119" s="1">
        <v>0</v>
      </c>
      <c r="J2119" s="1" t="str">
        <v>Delhi</v>
      </c>
      <c r="K2119" s="1">
        <v>0</v>
      </c>
      <c r="L2119" s="1">
        <f t="shared" si="99"/>
        <v>105600</v>
      </c>
      <c r="M2119" s="1">
        <f t="shared" si="100"/>
        <v>105600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10</v>
      </c>
      <c r="H2120" s="1">
        <v>0</v>
      </c>
      <c r="I2120" s="1">
        <v>10</v>
      </c>
      <c r="J2120" s="1" t="str">
        <v>STOCK</v>
      </c>
      <c r="K2120" s="1" t="str">
        <v>Stock</v>
      </c>
      <c r="L2120" s="1">
        <f t="shared" si="99"/>
        <v>17600</v>
      </c>
      <c r="M2120" s="1">
        <f t="shared" si="100"/>
        <v>0</v>
      </c>
      <c r="N2120" s="1">
        <f t="shared" si="101"/>
        <v>17600</v>
      </c>
    </row>
    <row r="2121" spans="1:14" x14ac:dyDescent="0.25">
      <c r="A2121" s="1" t="str">
        <v>Intron</v>
      </c>
      <c r="B2121" s="1">
        <v>8.8000000000000007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7</v>
      </c>
      <c r="H2121" s="1">
        <v>0</v>
      </c>
      <c r="I2121" s="1">
        <v>7</v>
      </c>
      <c r="J2121" s="1" t="str">
        <v>STOCK</v>
      </c>
      <c r="K2121" s="1" t="str">
        <v>Stock</v>
      </c>
      <c r="L2121" s="1">
        <f t="shared" si="99"/>
        <v>61.600000000000009</v>
      </c>
      <c r="M2121" s="1">
        <f t="shared" si="100"/>
        <v>0</v>
      </c>
      <c r="N2121" s="1">
        <f t="shared" si="101"/>
        <v>61.600000000000009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</v>
      </c>
      <c r="H2122" s="1">
        <v>2</v>
      </c>
      <c r="I2122" s="1">
        <v>0</v>
      </c>
      <c r="J2122" s="1" t="e">
        <v>#N/A</v>
      </c>
      <c r="K2122" s="1">
        <v>0</v>
      </c>
      <c r="L2122" s="1">
        <f t="shared" si="99"/>
        <v>4700</v>
      </c>
      <c r="M2122" s="1">
        <f t="shared" si="100"/>
        <v>4700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3</v>
      </c>
      <c r="H2123" s="1">
        <v>3</v>
      </c>
      <c r="I2123" s="1">
        <v>0</v>
      </c>
      <c r="J2123" s="1" t="str">
        <v>Delhi</v>
      </c>
      <c r="K2123" s="1">
        <v>0</v>
      </c>
      <c r="L2123" s="1">
        <f t="shared" si="99"/>
        <v>7050</v>
      </c>
      <c r="M2123" s="1">
        <f t="shared" si="100"/>
        <v>7050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23</v>
      </c>
      <c r="H2124" s="1">
        <v>0</v>
      </c>
      <c r="I2124" s="1">
        <v>23</v>
      </c>
      <c r="J2124" s="1" t="str">
        <v>STOCK</v>
      </c>
      <c r="K2124" s="1" t="str">
        <v>Stock</v>
      </c>
      <c r="L2124" s="1">
        <f t="shared" si="99"/>
        <v>54050</v>
      </c>
      <c r="M2124" s="1">
        <f t="shared" si="100"/>
        <v>0</v>
      </c>
      <c r="N2124" s="1">
        <f t="shared" si="101"/>
        <v>54050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4</v>
      </c>
      <c r="H2125" s="1">
        <v>4</v>
      </c>
      <c r="I2125" s="1">
        <v>0</v>
      </c>
      <c r="J2125" s="1" t="str">
        <v>Delhi</v>
      </c>
      <c r="K2125" s="1">
        <v>0</v>
      </c>
      <c r="L2125" s="1">
        <f t="shared" si="99"/>
        <v>9400</v>
      </c>
      <c r="M2125" s="1">
        <f t="shared" si="100"/>
        <v>9400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7</v>
      </c>
      <c r="H2126" s="1">
        <v>7</v>
      </c>
      <c r="I2126" s="1">
        <v>0</v>
      </c>
      <c r="J2126" s="1" t="e">
        <v>#N/A</v>
      </c>
      <c r="K2126" s="1">
        <v>0</v>
      </c>
      <c r="L2126" s="1">
        <f t="shared" si="99"/>
        <v>16450</v>
      </c>
      <c r="M2126" s="1">
        <f t="shared" si="100"/>
        <v>16450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2</v>
      </c>
      <c r="H2127" s="1">
        <v>2</v>
      </c>
      <c r="I2127" s="1">
        <v>0</v>
      </c>
      <c r="J2127" s="1" t="str">
        <v>Delhi</v>
      </c>
      <c r="K2127" s="1">
        <v>0</v>
      </c>
      <c r="L2127" s="1">
        <f t="shared" si="99"/>
        <v>4700</v>
      </c>
      <c r="M2127" s="1">
        <f t="shared" si="100"/>
        <v>4700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15</v>
      </c>
      <c r="H2128" s="1">
        <v>0</v>
      </c>
      <c r="I2128" s="1">
        <v>15</v>
      </c>
      <c r="J2128" s="1" t="str">
        <v>STOCK</v>
      </c>
      <c r="K2128" s="1" t="str">
        <v>Stock</v>
      </c>
      <c r="L2128" s="1">
        <f t="shared" si="99"/>
        <v>35250</v>
      </c>
      <c r="M2128" s="1">
        <f t="shared" si="100"/>
        <v>0</v>
      </c>
      <c r="N2128" s="1">
        <f t="shared" si="101"/>
        <v>35250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str">
        <v>Delhi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e">
        <v>#N/A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Lucknow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>
        <v>0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18</v>
      </c>
      <c r="H2161" s="1">
        <v>0</v>
      </c>
      <c r="I2161" s="1">
        <v>18</v>
      </c>
      <c r="J2161" s="1" t="str">
        <v>STOCK</v>
      </c>
      <c r="K2161" s="1" t="str">
        <v>Stock</v>
      </c>
      <c r="L2161" s="1">
        <f t="shared" si="99"/>
        <v>43020</v>
      </c>
      <c r="M2161" s="1">
        <f t="shared" si="100"/>
        <v>0</v>
      </c>
      <c r="N2161" s="1">
        <f t="shared" si="101"/>
        <v>43020</v>
      </c>
    </row>
    <row r="2162" spans="1:14" x14ac:dyDescent="0.25">
      <c r="A2162" s="1" t="str">
        <v>Sartorius</v>
      </c>
      <c r="B2162" s="1">
        <v>2390</v>
      </c>
      <c r="C2162" s="1" t="str">
        <v>251519301930</v>
      </c>
      <c r="D2162" s="2">
        <v>45877</v>
      </c>
      <c r="E2162" s="2">
        <v>45883</v>
      </c>
      <c r="F2162" s="1">
        <v>16532</v>
      </c>
      <c r="G2162" s="1">
        <v>2</v>
      </c>
      <c r="H2162" s="1">
        <v>2</v>
      </c>
      <c r="I2162" s="1">
        <v>0</v>
      </c>
      <c r="J2162" s="1" t="str">
        <v>Delhi</v>
      </c>
      <c r="K2162" s="1">
        <v>0</v>
      </c>
      <c r="L2162" s="1">
        <f t="shared" si="99"/>
        <v>4780</v>
      </c>
      <c r="M2162" s="1">
        <f t="shared" si="100"/>
        <v>4780</v>
      </c>
      <c r="N2162" s="1">
        <f t="shared" si="101"/>
        <v>0</v>
      </c>
    </row>
    <row r="2163" spans="1:14" x14ac:dyDescent="0.25">
      <c r="A2163" s="1" t="str">
        <v>Sartorius</v>
      </c>
      <c r="B2163" s="1">
        <v>6500</v>
      </c>
      <c r="C2163" s="1" t="str">
        <v>251519301930</v>
      </c>
      <c r="D2163" s="2">
        <v>45877</v>
      </c>
      <c r="E2163" s="2">
        <v>45883</v>
      </c>
      <c r="F2163" s="1" t="str">
        <v>VS15T21</v>
      </c>
      <c r="G2163" s="1">
        <v>4</v>
      </c>
      <c r="H2163" s="1">
        <v>0</v>
      </c>
      <c r="I2163" s="1">
        <v>4</v>
      </c>
      <c r="J2163" s="1" t="str">
        <v>STOCK</v>
      </c>
      <c r="K2163" s="1" t="str">
        <v>Stock</v>
      </c>
      <c r="L2163" s="1">
        <f t="shared" si="99"/>
        <v>26000</v>
      </c>
      <c r="M2163" s="1">
        <f t="shared" si="100"/>
        <v>0</v>
      </c>
      <c r="N2163" s="1">
        <f t="shared" si="101"/>
        <v>26000</v>
      </c>
    </row>
    <row r="2164" spans="1:14" x14ac:dyDescent="0.25">
      <c r="A2164" s="1" t="str">
        <v>Hansa Biomed</v>
      </c>
      <c r="B2164" s="1">
        <v>13728</v>
      </c>
      <c r="C2164" s="1" t="str">
        <v>25-3391</v>
      </c>
      <c r="D2164" s="2">
        <v>45888</v>
      </c>
      <c r="E2164" s="2">
        <v>45896</v>
      </c>
      <c r="F2164" s="1" t="str">
        <v>HBM-TFF-EVS-S</v>
      </c>
      <c r="G2164" s="1">
        <v>1</v>
      </c>
      <c r="H2164" s="1">
        <v>1</v>
      </c>
      <c r="I2164" s="1">
        <v>0</v>
      </c>
      <c r="J2164" s="1" t="str">
        <v>Pune</v>
      </c>
      <c r="K2164" s="1">
        <v>0</v>
      </c>
      <c r="L2164" s="1">
        <f t="shared" si="99"/>
        <v>13728</v>
      </c>
      <c r="M2164" s="1">
        <f t="shared" si="100"/>
        <v>13728</v>
      </c>
      <c r="N2164" s="1">
        <f t="shared" si="101"/>
        <v>0</v>
      </c>
    </row>
    <row r="2165" spans="1:14" x14ac:dyDescent="0.25">
      <c r="A2165" s="1" t="str">
        <v>Hansa Biomed</v>
      </c>
      <c r="B2165" s="1">
        <v>0</v>
      </c>
      <c r="C2165" s="1" t="str">
        <v>25-3391</v>
      </c>
      <c r="D2165" s="2">
        <v>45888</v>
      </c>
      <c r="E2165" s="2">
        <v>45896</v>
      </c>
      <c r="F2165" s="1" t="str">
        <v>HBM-EXP-B2.5</v>
      </c>
      <c r="G2165" s="1">
        <v>5</v>
      </c>
      <c r="H2165" s="1">
        <v>0</v>
      </c>
      <c r="I2165" s="1">
        <v>5</v>
      </c>
      <c r="J2165" s="1" t="str">
        <v>delhi</v>
      </c>
      <c r="K2165" s="1" t="str">
        <v>Priyanka Madam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0</v>
      </c>
      <c r="C2166" s="1" t="str">
        <v>Opening Stock</v>
      </c>
      <c r="D2166" s="2">
        <v>45808</v>
      </c>
      <c r="E2166" s="2">
        <v>45808</v>
      </c>
      <c r="F2166" s="1">
        <v>814326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1320</v>
      </c>
      <c r="C2167" s="1" t="str">
        <v>Opening Stock</v>
      </c>
      <c r="D2167" s="2">
        <v>45808</v>
      </c>
      <c r="E2167" s="2">
        <v>45808</v>
      </c>
      <c r="F2167" s="1">
        <v>194825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2640</v>
      </c>
      <c r="M2167" s="1">
        <f t="shared" si="100"/>
        <v>0</v>
      </c>
      <c r="N2167" s="1">
        <f t="shared" si="101"/>
        <v>2640</v>
      </c>
    </row>
    <row r="2168" spans="1:14" x14ac:dyDescent="0.25">
      <c r="A2168" s="1" t="str">
        <v>Mp Bio</v>
      </c>
      <c r="B2168" s="1">
        <v>3266.4</v>
      </c>
      <c r="C2168" s="1" t="str">
        <v>Opening Stock</v>
      </c>
      <c r="D2168" s="2">
        <v>45808</v>
      </c>
      <c r="E2168" s="2">
        <v>45808</v>
      </c>
      <c r="F2168" s="1">
        <v>104772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6532.8</v>
      </c>
      <c r="M2168" s="1">
        <f t="shared" si="100"/>
        <v>0</v>
      </c>
      <c r="N2168" s="1">
        <f t="shared" si="101"/>
        <v>6532.8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100570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0</v>
      </c>
      <c r="C2170" s="1" t="str">
        <v>Opening Stock</v>
      </c>
      <c r="D2170" s="2">
        <v>45808</v>
      </c>
      <c r="E2170" s="2">
        <v>45808</v>
      </c>
      <c r="F2170" s="1">
        <v>152574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0</v>
      </c>
      <c r="M2170" s="1">
        <f t="shared" si="100"/>
        <v>0</v>
      </c>
      <c r="N2170" s="1">
        <f t="shared" si="101"/>
        <v>0</v>
      </c>
    </row>
    <row r="2171" spans="1:14" x14ac:dyDescent="0.25">
      <c r="A2171" s="1" t="str">
        <v>Mp Bio</v>
      </c>
      <c r="B2171" s="1">
        <v>3811.2</v>
      </c>
      <c r="C2171" s="1" t="str">
        <v>Opening Stock</v>
      </c>
      <c r="D2171" s="2">
        <v>45808</v>
      </c>
      <c r="E2171" s="2">
        <v>45808</v>
      </c>
      <c r="F2171" s="1">
        <v>193982</v>
      </c>
      <c r="G2171" s="1">
        <v>4</v>
      </c>
      <c r="H2171" s="1">
        <v>0</v>
      </c>
      <c r="I2171" s="1">
        <v>4</v>
      </c>
      <c r="J2171" s="1" t="str">
        <v>STOCK</v>
      </c>
      <c r="K2171" s="1" t="str">
        <v>Stock</v>
      </c>
      <c r="L2171" s="1">
        <f t="shared" si="99"/>
        <v>15244.8</v>
      </c>
      <c r="M2171" s="1">
        <f t="shared" si="100"/>
        <v>0</v>
      </c>
      <c r="N2171" s="1">
        <f t="shared" si="101"/>
        <v>15244.8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1</v>
      </c>
      <c r="I2172" s="1">
        <v>0</v>
      </c>
      <c r="J2172" s="1" t="str">
        <v>DELHI</v>
      </c>
      <c r="K2172" s="1">
        <v>0</v>
      </c>
      <c r="L2172" s="1">
        <f t="shared" si="99"/>
        <v>1252.3</v>
      </c>
      <c r="M2172" s="1">
        <f t="shared" si="100"/>
        <v>1252.3</v>
      </c>
      <c r="N2172" s="1">
        <f t="shared" si="101"/>
        <v>0</v>
      </c>
    </row>
    <row r="2173" spans="1:14" x14ac:dyDescent="0.25">
      <c r="A2173" s="1" t="str">
        <v>Mp Bio</v>
      </c>
      <c r="B2173" s="1">
        <v>1252.3</v>
      </c>
      <c r="C2173" s="1" t="str">
        <v>Opening Stock</v>
      </c>
      <c r="D2173" s="2">
        <v>45808</v>
      </c>
      <c r="E2173" s="2">
        <v>45808</v>
      </c>
      <c r="F2173" s="1">
        <v>1860454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1252.3</v>
      </c>
      <c r="M2173" s="1">
        <f t="shared" si="100"/>
        <v>0</v>
      </c>
      <c r="N2173" s="1">
        <f t="shared" si="101"/>
        <v>1252.3</v>
      </c>
    </row>
    <row r="2174" spans="1:14" x14ac:dyDescent="0.25">
      <c r="A2174" s="1" t="str">
        <v>Mp Bio</v>
      </c>
      <c r="B2174" s="1">
        <v>4397.6000000000004</v>
      </c>
      <c r="C2174" s="1" t="str">
        <v>Opening Stock</v>
      </c>
      <c r="D2174" s="2">
        <v>45808</v>
      </c>
      <c r="E2174" s="2">
        <v>45808</v>
      </c>
      <c r="F2174" s="1">
        <v>6552050</v>
      </c>
      <c r="G2174" s="1">
        <v>5</v>
      </c>
      <c r="H2174" s="1">
        <v>5</v>
      </c>
      <c r="I2174" s="1">
        <v>0</v>
      </c>
      <c r="J2174" s="1" t="e">
        <v>#N/A</v>
      </c>
      <c r="K2174" s="1">
        <v>0</v>
      </c>
      <c r="L2174" s="1">
        <f t="shared" si="99"/>
        <v>21988</v>
      </c>
      <c r="M2174" s="1">
        <f t="shared" si="100"/>
        <v>21988</v>
      </c>
      <c r="N2174" s="1">
        <f t="shared" si="101"/>
        <v>0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13155</v>
      </c>
      <c r="M2175" s="1">
        <f t="shared" si="100"/>
        <v>0</v>
      </c>
      <c r="N2175" s="1">
        <f t="shared" si="101"/>
        <v>13155</v>
      </c>
    </row>
    <row r="2176" spans="1:14" x14ac:dyDescent="0.25">
      <c r="A2176" s="1" t="str">
        <v>Mp Bio</v>
      </c>
      <c r="B2176" s="1">
        <v>13155</v>
      </c>
      <c r="C2176" s="1" t="str">
        <v>Opening Stock</v>
      </c>
      <c r="D2176" s="2">
        <v>45808</v>
      </c>
      <c r="E2176" s="2">
        <v>45808</v>
      </c>
      <c r="F2176" s="1">
        <v>6553050</v>
      </c>
      <c r="G2176" s="1">
        <v>1</v>
      </c>
      <c r="H2176" s="1">
        <v>1</v>
      </c>
      <c r="I2176" s="1">
        <v>0</v>
      </c>
      <c r="J2176" s="1" t="e">
        <v>#N/A</v>
      </c>
      <c r="K2176" s="1">
        <v>0</v>
      </c>
      <c r="L2176" s="1">
        <f t="shared" si="99"/>
        <v>13155</v>
      </c>
      <c r="M2176" s="1">
        <f t="shared" si="100"/>
        <v>13155</v>
      </c>
      <c r="N2176" s="1">
        <f t="shared" si="101"/>
        <v>0</v>
      </c>
    </row>
    <row r="2177" spans="1:14" x14ac:dyDescent="0.25">
      <c r="A2177" s="1" t="str">
        <v>Mp Bio</v>
      </c>
      <c r="B2177" s="1">
        <v>1912</v>
      </c>
      <c r="C2177" s="1" t="str">
        <v>Opening Stock</v>
      </c>
      <c r="D2177" s="2">
        <v>45808</v>
      </c>
      <c r="E2177" s="2">
        <v>45808</v>
      </c>
      <c r="F2177" s="1">
        <v>194002</v>
      </c>
      <c r="G2177" s="1">
        <v>2</v>
      </c>
      <c r="H2177" s="1">
        <v>0</v>
      </c>
      <c r="I2177" s="1">
        <v>2</v>
      </c>
      <c r="J2177" s="1" t="str">
        <v>STOCK</v>
      </c>
      <c r="K2177" s="1" t="str">
        <v>Stock</v>
      </c>
      <c r="L2177" s="1">
        <f t="shared" si="99"/>
        <v>3824</v>
      </c>
      <c r="M2177" s="1">
        <f t="shared" si="100"/>
        <v>0</v>
      </c>
      <c r="N2177" s="1">
        <f t="shared" si="101"/>
        <v>3824</v>
      </c>
    </row>
    <row r="2178" spans="1:14" x14ac:dyDescent="0.25">
      <c r="A2178" s="1" t="str">
        <v>Mp Bio</v>
      </c>
      <c r="B2178" s="1">
        <v>0</v>
      </c>
      <c r="C2178" s="1" t="str">
        <v>MP/LS/25-26/0617</v>
      </c>
      <c r="D2178" s="2">
        <v>45825</v>
      </c>
      <c r="E2178" s="2">
        <v>45828</v>
      </c>
      <c r="F2178" s="1">
        <v>2100201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0</v>
      </c>
      <c r="M2178" s="1">
        <f t="shared" si="100"/>
        <v>0</v>
      </c>
      <c r="N2178" s="1">
        <f t="shared" si="101"/>
        <v>0</v>
      </c>
    </row>
    <row r="2179" spans="1:14" x14ac:dyDescent="0.25">
      <c r="A2179" s="1" t="str">
        <v>Mp Bio</v>
      </c>
      <c r="B2179" s="1">
        <v>12906.08</v>
      </c>
      <c r="C2179" s="1" t="str">
        <v>MP/LS/25-26/0530</v>
      </c>
      <c r="D2179" s="2">
        <v>45817</v>
      </c>
      <c r="E2179" s="2">
        <v>45821</v>
      </c>
      <c r="F2179" s="1" t="str">
        <v>092921154</v>
      </c>
      <c r="G2179" s="1">
        <v>1</v>
      </c>
      <c r="H2179" s="1">
        <v>1</v>
      </c>
      <c r="I2179" s="1">
        <v>0</v>
      </c>
      <c r="J2179" s="1" t="str">
        <v>Gujrat</v>
      </c>
      <c r="K2179" s="1">
        <v>0</v>
      </c>
      <c r="L2179" s="1">
        <f t="shared" ref="L2179:L2242" si="102">G2179*B2179</f>
        <v>12906.08</v>
      </c>
      <c r="M2179" s="1">
        <f t="shared" ref="M2179:M2242" si="103">H2179*B2179</f>
        <v>12906.08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20000</v>
      </c>
      <c r="C2180" s="1" t="str">
        <v>MP/LS/25-26/0530</v>
      </c>
      <c r="D2180" s="2">
        <v>45817</v>
      </c>
      <c r="E2180" s="2">
        <v>45821</v>
      </c>
      <c r="F2180" s="1" t="str">
        <v>0210057005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20000</v>
      </c>
      <c r="M2180" s="1">
        <f t="shared" si="103"/>
        <v>20000</v>
      </c>
      <c r="N2180" s="1">
        <f t="shared" si="104"/>
        <v>0</v>
      </c>
    </row>
    <row r="2181" spans="1:14" x14ac:dyDescent="0.25">
      <c r="A2181" s="1" t="str">
        <v>Mp Bio</v>
      </c>
      <c r="B2181" s="1">
        <v>9925.69</v>
      </c>
      <c r="C2181" s="1" t="str">
        <v>MP/LS/25-26/0530</v>
      </c>
      <c r="D2181" s="2">
        <v>45817</v>
      </c>
      <c r="E2181" s="2">
        <v>45821</v>
      </c>
      <c r="F2181" s="1" t="str">
        <v>08320922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9925.69</v>
      </c>
      <c r="M2181" s="1">
        <f t="shared" si="103"/>
        <v>9925.69</v>
      </c>
      <c r="N2181" s="1">
        <f t="shared" si="104"/>
        <v>0</v>
      </c>
    </row>
    <row r="2182" spans="1:14" x14ac:dyDescent="0.25">
      <c r="A2182" s="1" t="str">
        <v>Mp Bio</v>
      </c>
      <c r="B2182" s="1">
        <v>8000</v>
      </c>
      <c r="C2182" s="1" t="str">
        <v>MP/LS/25-26/0601</v>
      </c>
      <c r="D2182" s="2">
        <v>45824</v>
      </c>
      <c r="E2182" s="2">
        <v>45828</v>
      </c>
      <c r="F2182" s="1">
        <v>903050853</v>
      </c>
      <c r="G2182" s="1">
        <v>1</v>
      </c>
      <c r="H2182" s="1">
        <v>1</v>
      </c>
      <c r="I2182" s="1">
        <v>0</v>
      </c>
      <c r="J2182" s="1" t="e">
        <v>#N/A</v>
      </c>
      <c r="K2182" s="1">
        <v>0</v>
      </c>
      <c r="L2182" s="1">
        <f t="shared" si="102"/>
        <v>8000</v>
      </c>
      <c r="M2182" s="1">
        <f t="shared" si="103"/>
        <v>8000</v>
      </c>
      <c r="N2182" s="1">
        <f t="shared" si="104"/>
        <v>0</v>
      </c>
    </row>
    <row r="2183" spans="1:14" x14ac:dyDescent="0.25">
      <c r="A2183" s="1" t="str">
        <v>Mp Bio</v>
      </c>
      <c r="B2183" s="1">
        <v>2688.75</v>
      </c>
      <c r="C2183" s="1" t="str">
        <v>MP/LS/25-26/0617</v>
      </c>
      <c r="D2183" s="2">
        <v>45825</v>
      </c>
      <c r="E2183" s="2">
        <v>45828</v>
      </c>
      <c r="F2183" s="1" t="str">
        <v>0210054310</v>
      </c>
      <c r="G2183" s="1">
        <v>5</v>
      </c>
      <c r="H2183" s="1">
        <v>5</v>
      </c>
      <c r="I2183" s="1">
        <v>0</v>
      </c>
      <c r="J2183" s="1" t="str">
        <v>Delhi</v>
      </c>
      <c r="K2183" s="1">
        <v>0</v>
      </c>
      <c r="L2183" s="1">
        <f t="shared" si="102"/>
        <v>13443.75</v>
      </c>
      <c r="M2183" s="1">
        <f t="shared" si="103"/>
        <v>13443.75</v>
      </c>
      <c r="N2183" s="1">
        <f t="shared" si="104"/>
        <v>0</v>
      </c>
    </row>
    <row r="2184" spans="1:14" x14ac:dyDescent="0.25">
      <c r="A2184" s="1" t="str">
        <v>Mp Bio</v>
      </c>
      <c r="B2184" s="1">
        <v>9097.7999999999993</v>
      </c>
      <c r="C2184" s="1" t="str">
        <v>MP/LS/25-26/0617</v>
      </c>
      <c r="D2184" s="2">
        <v>45825</v>
      </c>
      <c r="E2184" s="2">
        <v>45828</v>
      </c>
      <c r="F2184" s="1">
        <v>114511012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9097.7999999999993</v>
      </c>
      <c r="M2184" s="1">
        <f t="shared" si="103"/>
        <v>9097.7999999999993</v>
      </c>
      <c r="N2184" s="1">
        <f t="shared" si="104"/>
        <v>0</v>
      </c>
    </row>
    <row r="2185" spans="1:14" x14ac:dyDescent="0.25">
      <c r="A2185" s="1" t="str">
        <v>Mp Bio</v>
      </c>
      <c r="B2185" s="1">
        <v>5200.26</v>
      </c>
      <c r="C2185" s="1" t="str">
        <v>MP/LS/25-26/0617</v>
      </c>
      <c r="D2185" s="2">
        <v>45825</v>
      </c>
      <c r="E2185" s="2">
        <v>45828</v>
      </c>
      <c r="F2185" s="1">
        <v>112100200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5200.26</v>
      </c>
      <c r="M2185" s="1">
        <f t="shared" si="103"/>
        <v>5200.26</v>
      </c>
      <c r="N2185" s="1">
        <f t="shared" si="104"/>
        <v>0</v>
      </c>
    </row>
    <row r="2186" spans="1:14" x14ac:dyDescent="0.25">
      <c r="A2186" s="1" t="str">
        <v>Mp Bio</v>
      </c>
      <c r="B2186" s="1">
        <v>5384.34</v>
      </c>
      <c r="C2186" s="1" t="str">
        <v>MP/LS/25-26/0644</v>
      </c>
      <c r="D2186" s="2">
        <v>45827</v>
      </c>
      <c r="E2186" s="2">
        <v>45834</v>
      </c>
      <c r="F2186" s="1">
        <v>154210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5384.34</v>
      </c>
      <c r="M2186" s="1">
        <f t="shared" si="103"/>
        <v>5384.34</v>
      </c>
      <c r="N2186" s="1">
        <f t="shared" si="104"/>
        <v>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10</v>
      </c>
      <c r="H2187" s="1">
        <v>0</v>
      </c>
      <c r="I2187" s="1">
        <v>10</v>
      </c>
      <c r="J2187" s="1" t="str">
        <v>STOCK</v>
      </c>
      <c r="K2187" s="1" t="str">
        <v>Stock</v>
      </c>
      <c r="L2187" s="1">
        <f t="shared" si="102"/>
        <v>160000</v>
      </c>
      <c r="M2187" s="1">
        <f t="shared" si="103"/>
        <v>0</v>
      </c>
      <c r="N2187" s="1">
        <f t="shared" si="104"/>
        <v>160000</v>
      </c>
    </row>
    <row r="2188" spans="1:14" x14ac:dyDescent="0.25">
      <c r="A2188" s="1" t="str">
        <v>Mp Bio</v>
      </c>
      <c r="B2188" s="1">
        <v>16000</v>
      </c>
      <c r="C2188" s="1" t="str">
        <v>MP/LS/25-26/0658</v>
      </c>
      <c r="D2188" s="2">
        <v>45828</v>
      </c>
      <c r="E2188" s="2">
        <v>45834</v>
      </c>
      <c r="F2188" s="1" t="str">
        <v>092913726</v>
      </c>
      <c r="G2188" s="1">
        <v>7</v>
      </c>
      <c r="H2188" s="1">
        <v>7</v>
      </c>
      <c r="I2188" s="1">
        <v>0</v>
      </c>
      <c r="J2188" s="1" t="str">
        <v>Delhi</v>
      </c>
      <c r="K2188" s="1">
        <v>0</v>
      </c>
      <c r="L2188" s="1">
        <f t="shared" si="102"/>
        <v>112000</v>
      </c>
      <c r="M2188" s="1">
        <f t="shared" si="103"/>
        <v>112000</v>
      </c>
      <c r="N2188" s="1">
        <f t="shared" si="104"/>
        <v>0</v>
      </c>
    </row>
    <row r="2189" spans="1:14" x14ac:dyDescent="0.25">
      <c r="A2189" s="1" t="str">
        <v>Mp Bio</v>
      </c>
      <c r="B2189" s="1">
        <v>9414.86</v>
      </c>
      <c r="C2189" s="1" t="str">
        <v>MP/LS/25-26/0078</v>
      </c>
      <c r="D2189" s="2">
        <v>45845</v>
      </c>
      <c r="E2189" s="2">
        <v>45849</v>
      </c>
      <c r="F2189" s="1">
        <v>4520012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9414.86</v>
      </c>
      <c r="M2189" s="1">
        <f t="shared" si="103"/>
        <v>9414.86</v>
      </c>
      <c r="N2189" s="1">
        <f t="shared" si="104"/>
        <v>0</v>
      </c>
    </row>
    <row r="2190" spans="1:14" x14ac:dyDescent="0.25">
      <c r="A2190" s="1" t="str">
        <v>Mp Bio</v>
      </c>
      <c r="B2190" s="1">
        <v>29251.02</v>
      </c>
      <c r="C2190" s="1" t="str">
        <v>MP/LS/25-26/0078</v>
      </c>
      <c r="D2190" s="2">
        <v>45845</v>
      </c>
      <c r="E2190" s="2">
        <v>45849</v>
      </c>
      <c r="F2190" s="1">
        <v>4430022</v>
      </c>
      <c r="G2190" s="1">
        <v>1</v>
      </c>
      <c r="H2190" s="1">
        <v>1</v>
      </c>
      <c r="I2190" s="1">
        <v>0</v>
      </c>
      <c r="J2190" s="1" t="str">
        <v>Delhi</v>
      </c>
      <c r="K2190" s="1">
        <v>0</v>
      </c>
      <c r="L2190" s="1">
        <f t="shared" si="102"/>
        <v>29251.02</v>
      </c>
      <c r="M2190" s="1">
        <f t="shared" si="103"/>
        <v>29251.02</v>
      </c>
      <c r="N2190" s="1">
        <f t="shared" si="104"/>
        <v>0</v>
      </c>
    </row>
    <row r="2191" spans="1:14" x14ac:dyDescent="0.25">
      <c r="A2191" s="1" t="str">
        <v>Mp Bio</v>
      </c>
      <c r="B2191" s="1">
        <v>8450</v>
      </c>
      <c r="C2191" s="1" t="str">
        <v>MP/LS/25-26/0906</v>
      </c>
      <c r="D2191" s="2">
        <v>45856</v>
      </c>
      <c r="E2191" s="2">
        <v>45861</v>
      </c>
      <c r="F2191" s="1">
        <v>6542050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8450</v>
      </c>
      <c r="M2191" s="1">
        <f t="shared" si="103"/>
        <v>0</v>
      </c>
      <c r="N2191" s="1">
        <f t="shared" si="104"/>
        <v>8450</v>
      </c>
    </row>
    <row r="2192" spans="1:14" x14ac:dyDescent="0.25">
      <c r="A2192" s="1" t="str">
        <v>Mp Bio</v>
      </c>
      <c r="B2192" s="1">
        <v>16355</v>
      </c>
      <c r="C2192" s="1" t="str">
        <v>MP/LS/25-26/0906</v>
      </c>
      <c r="D2192" s="2">
        <v>45856</v>
      </c>
      <c r="E2192" s="2">
        <v>45861</v>
      </c>
      <c r="F2192" s="1">
        <v>6539025</v>
      </c>
      <c r="G2192" s="1">
        <v>1</v>
      </c>
      <c r="H2192" s="1">
        <v>0</v>
      </c>
      <c r="I2192" s="1">
        <v>1</v>
      </c>
      <c r="J2192" s="1" t="str">
        <v>STOCK</v>
      </c>
      <c r="K2192" s="1" t="str">
        <v>Stock</v>
      </c>
      <c r="L2192" s="1">
        <f t="shared" si="102"/>
        <v>16355</v>
      </c>
      <c r="M2192" s="1">
        <f t="shared" si="103"/>
        <v>0</v>
      </c>
      <c r="N2192" s="1">
        <f t="shared" si="104"/>
        <v>16355</v>
      </c>
    </row>
    <row r="2193" spans="1:14" x14ac:dyDescent="0.25">
      <c r="A2193" s="1" t="str">
        <v>Mp Bio</v>
      </c>
      <c r="B2193" s="1">
        <v>5225</v>
      </c>
      <c r="C2193" s="1" t="str">
        <v>MP/LS/25-26/0906</v>
      </c>
      <c r="D2193" s="2">
        <v>45856</v>
      </c>
      <c r="E2193" s="2">
        <v>45861</v>
      </c>
      <c r="F2193" s="1">
        <v>6552050</v>
      </c>
      <c r="G2193" s="1">
        <v>6</v>
      </c>
      <c r="H2193" s="1">
        <v>0</v>
      </c>
      <c r="I2193" s="1">
        <v>6</v>
      </c>
      <c r="J2193" s="1" t="str">
        <v>STOCK</v>
      </c>
      <c r="K2193" s="1" t="str">
        <v>Stock</v>
      </c>
      <c r="L2193" s="1">
        <f t="shared" si="102"/>
        <v>31350</v>
      </c>
      <c r="M2193" s="1">
        <f t="shared" si="103"/>
        <v>0</v>
      </c>
      <c r="N2193" s="1">
        <f t="shared" si="104"/>
        <v>31350</v>
      </c>
    </row>
    <row r="2194" spans="1:14" x14ac:dyDescent="0.25">
      <c r="A2194" s="1" t="str">
        <v>Mp Bio</v>
      </c>
      <c r="B2194" s="1">
        <v>2828.4600000000005</v>
      </c>
      <c r="C2194" s="1" t="str">
        <v>MP/LS/25-26/0895</v>
      </c>
      <c r="D2194" s="2">
        <v>45856</v>
      </c>
      <c r="E2194" s="2">
        <v>45863</v>
      </c>
      <c r="F2194" s="1">
        <v>2100201</v>
      </c>
      <c r="G2194" s="1">
        <v>3</v>
      </c>
      <c r="H2194" s="1">
        <v>3</v>
      </c>
      <c r="I2194" s="1">
        <v>0</v>
      </c>
      <c r="J2194" s="1" t="str">
        <v>Delhi</v>
      </c>
      <c r="K2194" s="1">
        <v>0</v>
      </c>
      <c r="L2194" s="1">
        <f t="shared" si="102"/>
        <v>8485.380000000001</v>
      </c>
      <c r="M2194" s="1">
        <f t="shared" si="103"/>
        <v>8485.380000000001</v>
      </c>
      <c r="N2194" s="1">
        <f t="shared" si="104"/>
        <v>0</v>
      </c>
    </row>
    <row r="2195" spans="1:14" x14ac:dyDescent="0.25">
      <c r="A2195" s="1" t="str">
        <v>Mp Bio</v>
      </c>
      <c r="B2195" s="1">
        <v>5930.33</v>
      </c>
      <c r="C2195" s="1" t="str">
        <v>MP/LS/25-26/0895</v>
      </c>
      <c r="D2195" s="2">
        <v>45856</v>
      </c>
      <c r="E2195" s="2">
        <v>45863</v>
      </c>
      <c r="F2195" s="1">
        <v>100575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5930.33</v>
      </c>
      <c r="M2195" s="1">
        <f t="shared" si="103"/>
        <v>5930.33</v>
      </c>
      <c r="N2195" s="1">
        <f t="shared" si="104"/>
        <v>0</v>
      </c>
    </row>
    <row r="2196" spans="1:14" x14ac:dyDescent="0.25">
      <c r="A2196" s="1" t="str">
        <v>Mp Bio</v>
      </c>
      <c r="B2196" s="1">
        <v>8995.14</v>
      </c>
      <c r="C2196" s="1" t="str">
        <v>MP/LS/25-26/0895</v>
      </c>
      <c r="D2196" s="2">
        <v>45856</v>
      </c>
      <c r="E2196" s="2">
        <v>45863</v>
      </c>
      <c r="F2196" s="1">
        <v>196055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8995.14</v>
      </c>
      <c r="M2196" s="1">
        <f t="shared" si="103"/>
        <v>8995.14</v>
      </c>
      <c r="N2196" s="1">
        <f t="shared" si="104"/>
        <v>0</v>
      </c>
    </row>
    <row r="2197" spans="1:14" x14ac:dyDescent="0.25">
      <c r="A2197" s="1" t="str">
        <v>Mp Bio</v>
      </c>
      <c r="B2197" s="1">
        <v>39000</v>
      </c>
      <c r="C2197" s="1" t="str">
        <v>MP/LS/25-26/0896</v>
      </c>
      <c r="D2197" s="2">
        <v>45856</v>
      </c>
      <c r="E2197" s="2">
        <v>45863</v>
      </c>
      <c r="F2197" s="1">
        <v>2916854</v>
      </c>
      <c r="G2197" s="1">
        <v>1</v>
      </c>
      <c r="H2197" s="1">
        <v>1</v>
      </c>
      <c r="I2197" s="1">
        <v>0</v>
      </c>
      <c r="J2197" s="1" t="str">
        <v>Hyderabad</v>
      </c>
      <c r="K2197" s="1">
        <v>0</v>
      </c>
      <c r="L2197" s="1">
        <f t="shared" si="102"/>
        <v>39000</v>
      </c>
      <c r="M2197" s="1">
        <f t="shared" si="103"/>
        <v>39000</v>
      </c>
      <c r="N2197" s="1">
        <f t="shared" si="104"/>
        <v>0</v>
      </c>
    </row>
    <row r="2198" spans="1:14" x14ac:dyDescent="0.25">
      <c r="A2198" s="1" t="str">
        <v>Mp Bio</v>
      </c>
      <c r="B2198" s="1">
        <v>5384.34</v>
      </c>
      <c r="C2198" s="1" t="str">
        <v>MP/LS/25-26/0915</v>
      </c>
      <c r="D2198" s="2">
        <v>45859</v>
      </c>
      <c r="E2198" s="2">
        <v>45863</v>
      </c>
      <c r="F2198" s="1">
        <v>154210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5384.34</v>
      </c>
      <c r="M2198" s="1">
        <f t="shared" si="103"/>
        <v>5384.34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116913001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0</v>
      </c>
      <c r="C2200" s="1" t="str">
        <v>Opening Stock</v>
      </c>
      <c r="D2200" s="2">
        <v>45870</v>
      </c>
      <c r="E2200" s="2">
        <v>45870</v>
      </c>
      <c r="F2200" s="1">
        <v>116910001</v>
      </c>
      <c r="G2200" s="1">
        <v>1</v>
      </c>
      <c r="H2200" s="1">
        <v>0</v>
      </c>
      <c r="I2200" s="1">
        <v>1</v>
      </c>
      <c r="J2200" s="1" t="str">
        <v>STOCK</v>
      </c>
      <c r="K2200" s="1" t="str">
        <v>Stock</v>
      </c>
      <c r="L2200" s="1">
        <f t="shared" si="102"/>
        <v>0</v>
      </c>
      <c r="M2200" s="1">
        <f t="shared" si="103"/>
        <v>0</v>
      </c>
      <c r="N2200" s="1">
        <f t="shared" si="104"/>
        <v>0</v>
      </c>
    </row>
    <row r="2201" spans="1:14" x14ac:dyDescent="0.25">
      <c r="A2201" s="1" t="str">
        <v>Mp Bio</v>
      </c>
      <c r="B2201" s="1">
        <v>25010.3</v>
      </c>
      <c r="C2201" s="1" t="str">
        <v>MP/LS/25-26/0960</v>
      </c>
      <c r="D2201" s="2">
        <v>45868</v>
      </c>
      <c r="E2201" s="2">
        <v>45871</v>
      </c>
      <c r="F2201" s="1">
        <v>194670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25010.3</v>
      </c>
      <c r="M2201" s="1">
        <f t="shared" si="103"/>
        <v>25010.3</v>
      </c>
      <c r="N2201" s="1">
        <f t="shared" si="104"/>
        <v>0</v>
      </c>
    </row>
    <row r="2202" spans="1:14" x14ac:dyDescent="0.25">
      <c r="A2202" s="1" t="str">
        <v>Mp Bio</v>
      </c>
      <c r="B2202" s="1">
        <v>3578.4</v>
      </c>
      <c r="C2202" s="1" t="str">
        <v>MP/LS/25-26/0960</v>
      </c>
      <c r="D2202" s="2">
        <v>45868</v>
      </c>
      <c r="E2202" s="2">
        <v>45871</v>
      </c>
      <c r="F2202" s="1">
        <v>103028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3578.4</v>
      </c>
      <c r="M2202" s="1">
        <f t="shared" si="103"/>
        <v>3578.4</v>
      </c>
      <c r="N2202" s="1">
        <f t="shared" si="104"/>
        <v>0</v>
      </c>
    </row>
    <row r="2203" spans="1:14" x14ac:dyDescent="0.25">
      <c r="A2203" s="1" t="str">
        <v>Mp Bio</v>
      </c>
      <c r="B2203" s="1">
        <v>3637.5</v>
      </c>
      <c r="C2203" s="1" t="str">
        <v>MP/L2526/206</v>
      </c>
      <c r="D2203" s="2">
        <v>45868</v>
      </c>
      <c r="E2203" s="2">
        <v>45871</v>
      </c>
      <c r="F2203" s="1">
        <v>116913050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3637.5</v>
      </c>
      <c r="M2203" s="1">
        <f t="shared" si="103"/>
        <v>3637.5</v>
      </c>
      <c r="N2203" s="1">
        <f t="shared" si="104"/>
        <v>0</v>
      </c>
    </row>
    <row r="2204" spans="1:14" x14ac:dyDescent="0.25">
      <c r="A2204" s="1" t="str">
        <v>Mp Bio</v>
      </c>
      <c r="B2204" s="1">
        <v>13825</v>
      </c>
      <c r="C2204" s="1" t="str">
        <v>MP/L2526/206</v>
      </c>
      <c r="D2204" s="2">
        <v>45868</v>
      </c>
      <c r="E2204" s="2">
        <v>45871</v>
      </c>
      <c r="F2204" s="1" t="str">
        <v>04800803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13825</v>
      </c>
      <c r="M2204" s="1">
        <f t="shared" si="103"/>
        <v>13825</v>
      </c>
      <c r="N2204" s="1">
        <f t="shared" si="104"/>
        <v>0</v>
      </c>
    </row>
    <row r="2205" spans="1:14" x14ac:dyDescent="0.25">
      <c r="A2205" s="1" t="str">
        <v>Mp Bio</v>
      </c>
      <c r="B2205" s="1">
        <v>4494</v>
      </c>
      <c r="C2205" s="1" t="str">
        <v>MP/LS/25-26/0959</v>
      </c>
      <c r="D2205" s="2">
        <v>45868</v>
      </c>
      <c r="E2205" s="2">
        <v>45871</v>
      </c>
      <c r="F2205" s="1" t="str">
        <v>04802536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4494</v>
      </c>
      <c r="M2205" s="1">
        <f t="shared" si="103"/>
        <v>4494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MP/L2526/223</v>
      </c>
      <c r="D2206" s="2">
        <v>45877</v>
      </c>
      <c r="E2206" s="2">
        <v>45883</v>
      </c>
      <c r="F2206" s="1" t="str">
        <v>04800803</v>
      </c>
      <c r="G2206" s="1">
        <v>2</v>
      </c>
      <c r="H2206" s="1">
        <v>2</v>
      </c>
      <c r="I2206" s="1">
        <v>0</v>
      </c>
      <c r="J2206" s="1" t="str">
        <v>Delhi</v>
      </c>
      <c r="K2206" s="1">
        <v>0</v>
      </c>
      <c r="L2206" s="1">
        <f t="shared" si="102"/>
        <v>27650</v>
      </c>
      <c r="M2206" s="1">
        <f t="shared" si="103"/>
        <v>27650</v>
      </c>
      <c r="N2206" s="1">
        <f t="shared" si="104"/>
        <v>0</v>
      </c>
    </row>
    <row r="2207" spans="1:14" x14ac:dyDescent="0.25">
      <c r="A2207" s="1" t="str">
        <v>Mp Bio</v>
      </c>
      <c r="B2207" s="1">
        <v>6675</v>
      </c>
      <c r="C2207" s="1" t="str">
        <v>MP/L2526/223</v>
      </c>
      <c r="D2207" s="2">
        <v>45877</v>
      </c>
      <c r="E2207" s="2">
        <v>45883</v>
      </c>
      <c r="F2207" s="1">
        <v>116913100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6675</v>
      </c>
      <c r="M2207" s="1">
        <f t="shared" si="103"/>
        <v>6675</v>
      </c>
      <c r="N2207" s="1">
        <f t="shared" si="104"/>
        <v>0</v>
      </c>
    </row>
    <row r="2208" spans="1:14" x14ac:dyDescent="0.25">
      <c r="A2208" s="1" t="str">
        <v>Mp Bio</v>
      </c>
      <c r="B2208" s="1">
        <v>6457.19</v>
      </c>
      <c r="C2208" s="1" t="str">
        <v>MP/LS/25-26/1015</v>
      </c>
      <c r="D2208" s="2">
        <v>45877</v>
      </c>
      <c r="E2208" s="2">
        <v>45883</v>
      </c>
      <c r="F2208" s="1">
        <v>114025022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6457.19</v>
      </c>
      <c r="M2208" s="1">
        <f t="shared" si="103"/>
        <v>6457.19</v>
      </c>
      <c r="N2208" s="1">
        <f t="shared" si="104"/>
        <v>0</v>
      </c>
    </row>
    <row r="2209" spans="1:14" x14ac:dyDescent="0.25">
      <c r="A2209" s="1" t="str">
        <v>Mp Bio</v>
      </c>
      <c r="B2209" s="1">
        <v>4491.2299999999996</v>
      </c>
      <c r="C2209" s="1" t="str">
        <v>MP/LS/25-26/1015</v>
      </c>
      <c r="D2209" s="2">
        <v>45877</v>
      </c>
      <c r="E2209" s="2">
        <v>45883</v>
      </c>
      <c r="F2209" s="1" t="str">
        <v>0210064710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4491.2299999999996</v>
      </c>
      <c r="M2209" s="1">
        <f t="shared" si="103"/>
        <v>0</v>
      </c>
      <c r="N2209" s="1">
        <f t="shared" si="104"/>
        <v>4491.2299999999996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2800</v>
      </c>
      <c r="M2210" s="1">
        <f t="shared" si="103"/>
        <v>2800</v>
      </c>
      <c r="N2210" s="1">
        <f t="shared" si="104"/>
        <v>0</v>
      </c>
    </row>
    <row r="2211" spans="1:14" x14ac:dyDescent="0.25">
      <c r="A2211" s="1" t="str">
        <v>Mp Bio</v>
      </c>
      <c r="B2211" s="1">
        <v>2800</v>
      </c>
      <c r="C2211" s="1" t="str">
        <v>MP/LS/25-26/1034</v>
      </c>
      <c r="D2211" s="2">
        <v>45880</v>
      </c>
      <c r="E2211" s="2">
        <v>45887</v>
      </c>
      <c r="F2211" s="1">
        <v>850494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2800</v>
      </c>
      <c r="M2211" s="1">
        <f t="shared" si="103"/>
        <v>0</v>
      </c>
      <c r="N2211" s="1">
        <f t="shared" si="104"/>
        <v>2800</v>
      </c>
    </row>
    <row r="2212" spans="1:14" x14ac:dyDescent="0.25">
      <c r="A2212" s="1" t="str">
        <v>Mp Bio</v>
      </c>
      <c r="B2212" s="1">
        <v>16767</v>
      </c>
      <c r="C2212" s="1" t="str">
        <v>MP/LS/25-26/1034</v>
      </c>
      <c r="D2212" s="2">
        <v>45880</v>
      </c>
      <c r="E2212" s="2">
        <v>45887</v>
      </c>
      <c r="F2212" s="1">
        <v>16006980</v>
      </c>
      <c r="G2212" s="1">
        <v>1</v>
      </c>
      <c r="H2212" s="1">
        <v>1</v>
      </c>
      <c r="I2212" s="1">
        <v>0</v>
      </c>
      <c r="J2212" s="1" t="str">
        <v>Delhi</v>
      </c>
      <c r="K2212" s="1" t="str">
        <v>Stock</v>
      </c>
      <c r="L2212" s="1">
        <f t="shared" si="102"/>
        <v>16767</v>
      </c>
      <c r="M2212" s="1">
        <f t="shared" si="103"/>
        <v>16767</v>
      </c>
      <c r="N2212" s="1">
        <f t="shared" si="104"/>
        <v>0</v>
      </c>
    </row>
    <row r="2213" spans="1:14" x14ac:dyDescent="0.25">
      <c r="A2213" s="1" t="str">
        <v>Mp Bio</v>
      </c>
      <c r="B2213" s="1">
        <v>1577.8</v>
      </c>
      <c r="C2213" s="1" t="str">
        <v>MP/LS/25-26/1109</v>
      </c>
      <c r="D2213" s="2">
        <v>45889</v>
      </c>
      <c r="E2213" s="2">
        <v>45892</v>
      </c>
      <c r="F2213" s="1">
        <v>102797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1577.8</v>
      </c>
      <c r="M2213" s="1">
        <f t="shared" si="103"/>
        <v>1577.8</v>
      </c>
      <c r="N2213" s="1">
        <f t="shared" si="104"/>
        <v>0</v>
      </c>
    </row>
    <row r="2214" spans="1:14" x14ac:dyDescent="0.25">
      <c r="A2214" s="1" t="str">
        <v>Mp Bio</v>
      </c>
      <c r="B2214" s="1">
        <v>6268.5</v>
      </c>
      <c r="C2214" s="1" t="str">
        <v>MP/LS/25-26/1109</v>
      </c>
      <c r="D2214" s="2">
        <v>45889</v>
      </c>
      <c r="E2214" s="2">
        <v>45892</v>
      </c>
      <c r="F2214" s="1">
        <v>152624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6268.5</v>
      </c>
      <c r="M2214" s="1">
        <f t="shared" si="103"/>
        <v>0</v>
      </c>
      <c r="N2214" s="1">
        <f t="shared" si="104"/>
        <v>6268.5</v>
      </c>
    </row>
    <row r="2215" spans="1:14" x14ac:dyDescent="0.25">
      <c r="A2215" s="1" t="str">
        <v>Genei Lab</v>
      </c>
      <c r="B2215" s="1">
        <v>9030.4</v>
      </c>
      <c r="C2215" s="1" t="str">
        <v>2025-26/969MFG</v>
      </c>
      <c r="D2215" s="2">
        <v>45891</v>
      </c>
      <c r="E2215" s="2">
        <v>45896</v>
      </c>
      <c r="F2215" s="1" t="str">
        <v>0602100031730</v>
      </c>
      <c r="G2215" s="1">
        <v>1</v>
      </c>
      <c r="H2215" s="1">
        <v>0</v>
      </c>
      <c r="I2215" s="1">
        <v>1</v>
      </c>
      <c r="J2215" s="1" t="str">
        <v>STOCK</v>
      </c>
      <c r="K2215" s="1" t="str">
        <v>Stock</v>
      </c>
      <c r="L2215" s="1">
        <f t="shared" si="102"/>
        <v>9030.4</v>
      </c>
      <c r="M2215" s="1">
        <f t="shared" si="103"/>
        <v>0</v>
      </c>
      <c r="N2215" s="1">
        <f t="shared" si="104"/>
        <v>9030.4</v>
      </c>
    </row>
    <row r="2216" spans="1:14" x14ac:dyDescent="0.25">
      <c r="A2216" s="1" t="str">
        <v>BioLegend</v>
      </c>
      <c r="B2216" s="1">
        <v>12865.599999999999</v>
      </c>
      <c r="C2216" s="1" t="str">
        <v>EED118440</v>
      </c>
      <c r="D2216" s="2">
        <v>45891</v>
      </c>
      <c r="E2216" s="2">
        <v>45897</v>
      </c>
      <c r="F2216" s="1">
        <v>100422</v>
      </c>
      <c r="G2216" s="1">
        <v>2</v>
      </c>
      <c r="H2216" s="1">
        <v>2</v>
      </c>
      <c r="I2216" s="1">
        <v>0</v>
      </c>
      <c r="J2216" s="1" t="str">
        <v>Delhi</v>
      </c>
      <c r="K2216" s="1">
        <v>0</v>
      </c>
      <c r="L2216" s="1">
        <f t="shared" si="102"/>
        <v>25731.199999999997</v>
      </c>
      <c r="M2216" s="1">
        <f t="shared" si="103"/>
        <v>25731.199999999997</v>
      </c>
      <c r="N2216" s="1">
        <f t="shared" si="104"/>
        <v>0</v>
      </c>
    </row>
    <row r="2217" spans="1:14" x14ac:dyDescent="0.25">
      <c r="A2217" s="1" t="str">
        <v>BioLegend</v>
      </c>
      <c r="B2217" s="1">
        <v>7268.7999999999993</v>
      </c>
      <c r="C2217" s="1" t="str">
        <v>EED118440</v>
      </c>
      <c r="D2217" s="2">
        <v>45891</v>
      </c>
      <c r="E2217" s="2">
        <v>45897</v>
      </c>
      <c r="F2217" s="1">
        <v>100433</v>
      </c>
      <c r="G2217" s="1">
        <v>2</v>
      </c>
      <c r="H2217" s="1">
        <v>2</v>
      </c>
      <c r="I2217" s="1">
        <v>0</v>
      </c>
      <c r="J2217" s="1" t="str">
        <v>MOHALI (PUNJAB)</v>
      </c>
      <c r="K2217" s="1">
        <v>0</v>
      </c>
      <c r="L2217" s="1">
        <f t="shared" si="102"/>
        <v>14537.599999999999</v>
      </c>
      <c r="M2217" s="1">
        <f t="shared" si="103"/>
        <v>14537.599999999999</v>
      </c>
      <c r="N2217" s="1">
        <f t="shared" si="104"/>
        <v>0</v>
      </c>
    </row>
    <row r="2218" spans="1:14" x14ac:dyDescent="0.25">
      <c r="A2218" s="1" t="str">
        <v>BioLegend</v>
      </c>
      <c r="B2218" s="1">
        <v>12196.8</v>
      </c>
      <c r="C2218" s="1" t="str">
        <v>EED118440</v>
      </c>
      <c r="D2218" s="2">
        <v>45891</v>
      </c>
      <c r="E2218" s="2">
        <v>45897</v>
      </c>
      <c r="F2218" s="1">
        <v>100526</v>
      </c>
      <c r="G2218" s="1">
        <v>1</v>
      </c>
      <c r="H2218" s="1">
        <v>1</v>
      </c>
      <c r="I2218" s="1">
        <v>0</v>
      </c>
      <c r="J2218" s="1" t="str">
        <v>Banglore</v>
      </c>
      <c r="K2218" s="1">
        <v>0</v>
      </c>
      <c r="L2218" s="1">
        <f t="shared" si="102"/>
        <v>12196.8</v>
      </c>
      <c r="M2218" s="1">
        <f t="shared" si="103"/>
        <v>12196.8</v>
      </c>
      <c r="N2218" s="1">
        <f t="shared" si="104"/>
        <v>0</v>
      </c>
    </row>
    <row r="2219" spans="1:14" x14ac:dyDescent="0.25">
      <c r="A2219" s="1" t="str">
        <v>BioLegend</v>
      </c>
      <c r="B2219" s="1">
        <v>5924.16</v>
      </c>
      <c r="C2219" s="1" t="str">
        <v>EED118440</v>
      </c>
      <c r="D2219" s="2">
        <v>45891</v>
      </c>
      <c r="E2219" s="2">
        <v>45897</v>
      </c>
      <c r="F2219" s="1">
        <v>100706</v>
      </c>
      <c r="G2219" s="1">
        <v>1</v>
      </c>
      <c r="H2219" s="1">
        <v>1</v>
      </c>
      <c r="I2219" s="1">
        <v>0</v>
      </c>
      <c r="J2219" s="1" t="str">
        <v>Delhi</v>
      </c>
      <c r="K2219" s="1">
        <v>0</v>
      </c>
      <c r="L2219" s="1">
        <f t="shared" si="102"/>
        <v>5924.16</v>
      </c>
      <c r="M2219" s="1">
        <f t="shared" si="103"/>
        <v>5924.16</v>
      </c>
      <c r="N2219" s="1">
        <f t="shared" si="104"/>
        <v>0</v>
      </c>
    </row>
    <row r="2220" spans="1:14" x14ac:dyDescent="0.25">
      <c r="A2220" s="1" t="str">
        <v>BioLegend</v>
      </c>
      <c r="B2220" s="1">
        <v>5359.2</v>
      </c>
      <c r="C2220" s="1" t="str">
        <v>EED118440</v>
      </c>
      <c r="D2220" s="2">
        <v>45891</v>
      </c>
      <c r="E2220" s="2">
        <v>45897</v>
      </c>
      <c r="F2220" s="1">
        <v>100733</v>
      </c>
      <c r="G2220" s="1">
        <v>2</v>
      </c>
      <c r="H2220" s="1">
        <v>2</v>
      </c>
      <c r="I2220" s="1">
        <v>0</v>
      </c>
      <c r="J2220" s="1" t="str">
        <v>MOHALI (PUNJAB)</v>
      </c>
      <c r="K2220" s="1">
        <v>0</v>
      </c>
      <c r="L2220" s="1">
        <f t="shared" si="102"/>
        <v>10718.4</v>
      </c>
      <c r="M2220" s="1">
        <f t="shared" si="103"/>
        <v>10718.4</v>
      </c>
      <c r="N2220" s="1">
        <f t="shared" si="104"/>
        <v>0</v>
      </c>
    </row>
    <row r="2221" spans="1:14" x14ac:dyDescent="0.25">
      <c r="A2221" s="1" t="str">
        <v>BioLegend</v>
      </c>
      <c r="B2221" s="1">
        <v>12925.439999999999</v>
      </c>
      <c r="C2221" s="1" t="str">
        <v>EED118440</v>
      </c>
      <c r="D2221" s="2">
        <v>45891</v>
      </c>
      <c r="E2221" s="2">
        <v>45897</v>
      </c>
      <c r="F2221" s="1">
        <v>101226</v>
      </c>
      <c r="G2221" s="1">
        <v>2</v>
      </c>
      <c r="H2221" s="1">
        <v>2</v>
      </c>
      <c r="I2221" s="1">
        <v>0</v>
      </c>
      <c r="J2221" s="1" t="str">
        <v>Delhi</v>
      </c>
      <c r="K2221" s="1">
        <v>0</v>
      </c>
      <c r="L2221" s="1">
        <f t="shared" si="102"/>
        <v>25850.879999999997</v>
      </c>
      <c r="M2221" s="1">
        <f t="shared" si="103"/>
        <v>25850.879999999997</v>
      </c>
      <c r="N2221" s="1">
        <f t="shared" si="104"/>
        <v>0</v>
      </c>
    </row>
    <row r="2222" spans="1:14" x14ac:dyDescent="0.25">
      <c r="A2222" s="1" t="str">
        <v>BioLegend</v>
      </c>
      <c r="B2222" s="1">
        <v>5544</v>
      </c>
      <c r="C2222" s="1" t="str">
        <v>EED118440</v>
      </c>
      <c r="D2222" s="2">
        <v>45891</v>
      </c>
      <c r="E2222" s="2">
        <v>45897</v>
      </c>
      <c r="F2222" s="1">
        <v>101227</v>
      </c>
      <c r="G2222" s="1">
        <v>1</v>
      </c>
      <c r="H2222" s="1">
        <v>1</v>
      </c>
      <c r="I2222" s="1">
        <v>0</v>
      </c>
      <c r="J2222" s="1" t="str">
        <v>Hyderabad</v>
      </c>
      <c r="K2222" s="1">
        <v>0</v>
      </c>
      <c r="L2222" s="1">
        <f t="shared" si="102"/>
        <v>5544</v>
      </c>
      <c r="M2222" s="1">
        <f t="shared" si="103"/>
        <v>5544</v>
      </c>
      <c r="N2222" s="1">
        <f t="shared" si="104"/>
        <v>0</v>
      </c>
    </row>
    <row r="2223" spans="1:14" x14ac:dyDescent="0.25">
      <c r="A2223" s="1" t="str">
        <v>BioLegend</v>
      </c>
      <c r="B2223" s="1">
        <v>14106.400000000001</v>
      </c>
      <c r="C2223" s="1" t="str">
        <v>EED118440</v>
      </c>
      <c r="D2223" s="2">
        <v>45891</v>
      </c>
      <c r="E2223" s="2">
        <v>45897</v>
      </c>
      <c r="F2223" s="1">
        <v>101320</v>
      </c>
      <c r="G2223" s="1">
        <v>1</v>
      </c>
      <c r="H2223" s="1">
        <v>1</v>
      </c>
      <c r="I2223" s="1">
        <v>0</v>
      </c>
      <c r="J2223" s="1" t="str">
        <v>Pune</v>
      </c>
      <c r="K2223" s="1">
        <v>0</v>
      </c>
      <c r="L2223" s="1">
        <f t="shared" si="102"/>
        <v>14106.400000000001</v>
      </c>
      <c r="M2223" s="1">
        <f t="shared" si="103"/>
        <v>14106.400000000001</v>
      </c>
      <c r="N2223" s="1">
        <f t="shared" si="104"/>
        <v>0</v>
      </c>
    </row>
    <row r="2224" spans="1:14" x14ac:dyDescent="0.25">
      <c r="A2224" s="1" t="str">
        <v>BioLegend</v>
      </c>
      <c r="B2224" s="1">
        <v>5297.6</v>
      </c>
      <c r="C2224" s="1" t="str">
        <v>EED118440</v>
      </c>
      <c r="D2224" s="2">
        <v>45891</v>
      </c>
      <c r="E2224" s="2">
        <v>45897</v>
      </c>
      <c r="F2224" s="1">
        <v>101903</v>
      </c>
      <c r="G2224" s="1">
        <v>1</v>
      </c>
      <c r="H2224" s="1">
        <v>1</v>
      </c>
      <c r="I2224" s="1">
        <v>0</v>
      </c>
      <c r="J2224" s="1" t="str">
        <v>MOHALI (PUNJAB)</v>
      </c>
      <c r="K2224" s="1">
        <v>0</v>
      </c>
      <c r="L2224" s="1">
        <f t="shared" si="102"/>
        <v>5297.6</v>
      </c>
      <c r="M2224" s="1">
        <f t="shared" si="103"/>
        <v>5297.6</v>
      </c>
      <c r="N2224" s="1">
        <f t="shared" si="104"/>
        <v>0</v>
      </c>
    </row>
    <row r="2225" spans="1:14" x14ac:dyDescent="0.25">
      <c r="A2225" s="1" t="str">
        <v>BioLegend</v>
      </c>
      <c r="B2225" s="1">
        <v>9609.6</v>
      </c>
      <c r="C2225" s="1" t="str">
        <v>EED118440</v>
      </c>
      <c r="D2225" s="2">
        <v>45891</v>
      </c>
      <c r="E2225" s="2">
        <v>45897</v>
      </c>
      <c r="F2225" s="1">
        <v>102012</v>
      </c>
      <c r="G2225" s="1">
        <v>1</v>
      </c>
      <c r="H2225" s="1">
        <v>1</v>
      </c>
      <c r="I2225" s="1">
        <v>0</v>
      </c>
      <c r="J2225" s="1" t="str">
        <v>Banglore</v>
      </c>
      <c r="K2225" s="1">
        <v>0</v>
      </c>
      <c r="L2225" s="1">
        <f t="shared" si="102"/>
        <v>9609.6</v>
      </c>
      <c r="M2225" s="1">
        <f t="shared" si="103"/>
        <v>9609.6</v>
      </c>
      <c r="N2225" s="1">
        <f t="shared" si="104"/>
        <v>0</v>
      </c>
    </row>
    <row r="2226" spans="1:14" x14ac:dyDescent="0.25">
      <c r="A2226" s="1" t="str">
        <v>BioLegend</v>
      </c>
      <c r="B2226" s="1">
        <v>14106.400000000001</v>
      </c>
      <c r="C2226" s="1" t="str">
        <v>EED118440</v>
      </c>
      <c r="D2226" s="2">
        <v>45891</v>
      </c>
      <c r="E2226" s="2">
        <v>45897</v>
      </c>
      <c r="F2226" s="1">
        <v>102714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14106.400000000001</v>
      </c>
      <c r="M2226" s="1">
        <f t="shared" si="103"/>
        <v>14106.400000000001</v>
      </c>
      <c r="N2226" s="1">
        <f t="shared" si="104"/>
        <v>0</v>
      </c>
    </row>
    <row r="2227" spans="1:14" x14ac:dyDescent="0.25">
      <c r="A2227" s="1" t="str">
        <v>BioLegend</v>
      </c>
      <c r="B2227" s="1">
        <v>2587.1999999999998</v>
      </c>
      <c r="C2227" s="1" t="str">
        <v>EED118440</v>
      </c>
      <c r="D2227" s="2">
        <v>45891</v>
      </c>
      <c r="E2227" s="2">
        <v>45897</v>
      </c>
      <c r="F2227" s="1">
        <v>103021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2587.1999999999998</v>
      </c>
      <c r="M2227" s="1">
        <f t="shared" si="103"/>
        <v>2587.1999999999998</v>
      </c>
      <c r="N2227" s="1">
        <f t="shared" si="104"/>
        <v>0</v>
      </c>
    </row>
    <row r="2228" spans="1:14" x14ac:dyDescent="0.25">
      <c r="A2228" s="1" t="str">
        <v>BioLegend</v>
      </c>
      <c r="B2228" s="1">
        <v>2710.4</v>
      </c>
      <c r="C2228" s="1" t="str">
        <v>EED118440</v>
      </c>
      <c r="D2228" s="2">
        <v>45891</v>
      </c>
      <c r="E2228" s="2">
        <v>45897</v>
      </c>
      <c r="F2228" s="1">
        <v>103105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2710.4</v>
      </c>
      <c r="M2228" s="1">
        <f t="shared" si="103"/>
        <v>2710.4</v>
      </c>
      <c r="N2228" s="1">
        <f t="shared" si="104"/>
        <v>0</v>
      </c>
    </row>
    <row r="2229" spans="1:14" x14ac:dyDescent="0.25">
      <c r="A2229" s="1" t="str">
        <v>BioLegend</v>
      </c>
      <c r="B2229" s="1">
        <v>6283.2000000000007</v>
      </c>
      <c r="C2229" s="1" t="str">
        <v>EED118440</v>
      </c>
      <c r="D2229" s="2">
        <v>45891</v>
      </c>
      <c r="E2229" s="2">
        <v>45897</v>
      </c>
      <c r="F2229" s="1">
        <v>103108</v>
      </c>
      <c r="G2229" s="1">
        <v>1</v>
      </c>
      <c r="H2229" s="1">
        <v>1</v>
      </c>
      <c r="I2229" s="1">
        <v>0</v>
      </c>
      <c r="J2229" s="1" t="str">
        <v>Delhi</v>
      </c>
      <c r="K2229" s="1">
        <v>0</v>
      </c>
      <c r="L2229" s="1">
        <f t="shared" si="102"/>
        <v>6283.2000000000007</v>
      </c>
      <c r="M2229" s="1">
        <f t="shared" si="103"/>
        <v>6283.2000000000007</v>
      </c>
      <c r="N2229" s="1">
        <f t="shared" si="104"/>
        <v>0</v>
      </c>
    </row>
    <row r="2230" spans="1:14" x14ac:dyDescent="0.25">
      <c r="A2230" s="1" t="str">
        <v>BioLegend</v>
      </c>
      <c r="B2230" s="1">
        <v>13224.64</v>
      </c>
      <c r="C2230" s="1" t="str">
        <v>EED118440</v>
      </c>
      <c r="D2230" s="2">
        <v>45891</v>
      </c>
      <c r="E2230" s="2">
        <v>45897</v>
      </c>
      <c r="F2230" s="1">
        <v>103132</v>
      </c>
      <c r="G2230" s="1">
        <v>2</v>
      </c>
      <c r="H2230" s="1">
        <v>2</v>
      </c>
      <c r="I2230" s="1">
        <v>0</v>
      </c>
      <c r="J2230" s="1" t="str">
        <v>Delhi</v>
      </c>
      <c r="K2230" s="1">
        <v>0</v>
      </c>
      <c r="L2230" s="1">
        <f t="shared" si="102"/>
        <v>26449.279999999999</v>
      </c>
      <c r="M2230" s="1">
        <f t="shared" si="103"/>
        <v>26449.279999999999</v>
      </c>
      <c r="N2230" s="1">
        <f t="shared" si="104"/>
        <v>0</v>
      </c>
    </row>
    <row r="2231" spans="1:14" x14ac:dyDescent="0.25">
      <c r="A2231" s="1" t="str">
        <v>BioLegend</v>
      </c>
      <c r="B2231" s="1">
        <v>6776</v>
      </c>
      <c r="C2231" s="1" t="str">
        <v>EED118440</v>
      </c>
      <c r="D2231" s="2">
        <v>45891</v>
      </c>
      <c r="E2231" s="2">
        <v>45897</v>
      </c>
      <c r="F2231" s="1">
        <v>104407</v>
      </c>
      <c r="G2231" s="1">
        <v>1</v>
      </c>
      <c r="H2231" s="1">
        <v>1</v>
      </c>
      <c r="I2231" s="1">
        <v>0</v>
      </c>
      <c r="J2231" s="1" t="str">
        <v>Banglore</v>
      </c>
      <c r="K2231" s="1">
        <v>0</v>
      </c>
      <c r="L2231" s="1">
        <f t="shared" si="102"/>
        <v>6776</v>
      </c>
      <c r="M2231" s="1">
        <f t="shared" si="103"/>
        <v>6776</v>
      </c>
      <c r="N2231" s="1">
        <f t="shared" si="104"/>
        <v>0</v>
      </c>
    </row>
    <row r="2232" spans="1:14" x14ac:dyDescent="0.25">
      <c r="A2232" s="1" t="str">
        <v>BioLegend</v>
      </c>
      <c r="B2232" s="1">
        <v>17987.2</v>
      </c>
      <c r="C2232" s="1" t="str">
        <v>EED118440</v>
      </c>
      <c r="D2232" s="2">
        <v>45891</v>
      </c>
      <c r="E2232" s="2">
        <v>45897</v>
      </c>
      <c r="F2232" s="1">
        <v>104734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17987.2</v>
      </c>
      <c r="M2232" s="1">
        <f t="shared" si="103"/>
        <v>17987.2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19602</v>
      </c>
      <c r="C2233" s="1" t="str">
        <v>EED118440</v>
      </c>
      <c r="D2233" s="2">
        <v>45891</v>
      </c>
      <c r="E2233" s="2">
        <v>45897</v>
      </c>
      <c r="F2233" s="1">
        <v>105125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19602</v>
      </c>
      <c r="M2233" s="1">
        <f t="shared" si="103"/>
        <v>19602</v>
      </c>
      <c r="N2233" s="1">
        <f t="shared" si="104"/>
        <v>0</v>
      </c>
    </row>
    <row r="2234" spans="1:14" x14ac:dyDescent="0.25">
      <c r="A2234" s="1" t="str">
        <v>BioLegend</v>
      </c>
      <c r="B2234" s="1">
        <v>19687.36</v>
      </c>
      <c r="C2234" s="1" t="str">
        <v>EED118440</v>
      </c>
      <c r="D2234" s="2">
        <v>45891</v>
      </c>
      <c r="E2234" s="2">
        <v>45897</v>
      </c>
      <c r="F2234" s="1">
        <v>106306</v>
      </c>
      <c r="G2234" s="1">
        <v>1</v>
      </c>
      <c r="H2234" s="1">
        <v>1</v>
      </c>
      <c r="I2234" s="1">
        <v>0</v>
      </c>
      <c r="J2234" s="1" t="str">
        <v>Delhi</v>
      </c>
      <c r="K2234" s="1">
        <v>0</v>
      </c>
      <c r="L2234" s="1">
        <f t="shared" si="102"/>
        <v>19687.36</v>
      </c>
      <c r="M2234" s="1">
        <f t="shared" si="103"/>
        <v>19687.36</v>
      </c>
      <c r="N2234" s="1">
        <f t="shared" si="104"/>
        <v>0</v>
      </c>
    </row>
    <row r="2235" spans="1:14" x14ac:dyDescent="0.25">
      <c r="A2235" s="1" t="str">
        <v>BioLegend</v>
      </c>
      <c r="B2235" s="1">
        <v>5790.4</v>
      </c>
      <c r="C2235" s="1" t="str">
        <v>EED118440</v>
      </c>
      <c r="D2235" s="2">
        <v>45891</v>
      </c>
      <c r="E2235" s="2">
        <v>45897</v>
      </c>
      <c r="F2235" s="1">
        <v>107627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5790.4</v>
      </c>
      <c r="M2235" s="1">
        <f t="shared" si="103"/>
        <v>5790.4</v>
      </c>
      <c r="N2235" s="1">
        <f t="shared" si="104"/>
        <v>0</v>
      </c>
    </row>
    <row r="2236" spans="1:14" x14ac:dyDescent="0.25">
      <c r="A2236" s="1" t="str">
        <v>BioLegend</v>
      </c>
      <c r="B2236" s="1">
        <v>14106.400000000001</v>
      </c>
      <c r="C2236" s="1" t="str">
        <v>EED118440</v>
      </c>
      <c r="D2236" s="2">
        <v>45891</v>
      </c>
      <c r="E2236" s="2">
        <v>45897</v>
      </c>
      <c r="F2236" s="1">
        <v>108417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14106.400000000001</v>
      </c>
      <c r="M2236" s="1">
        <f t="shared" si="103"/>
        <v>14106.400000000001</v>
      </c>
      <c r="N2236" s="1">
        <f t="shared" si="104"/>
        <v>0</v>
      </c>
    </row>
    <row r="2237" spans="1:14" x14ac:dyDescent="0.25">
      <c r="A2237" s="1" t="str">
        <v>BioLegend</v>
      </c>
      <c r="B2237" s="1">
        <v>19272</v>
      </c>
      <c r="C2237" s="1" t="str">
        <v>EED118440</v>
      </c>
      <c r="D2237" s="2">
        <v>45891</v>
      </c>
      <c r="E2237" s="2">
        <v>45897</v>
      </c>
      <c r="F2237" s="1">
        <v>117339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19272</v>
      </c>
      <c r="M2237" s="1">
        <f t="shared" si="103"/>
        <v>19272</v>
      </c>
      <c r="N2237" s="1">
        <f t="shared" si="104"/>
        <v>0</v>
      </c>
    </row>
    <row r="2238" spans="1:14" x14ac:dyDescent="0.25">
      <c r="A2238" s="1" t="str">
        <v>BioLegend</v>
      </c>
      <c r="B2238" s="1">
        <v>16698</v>
      </c>
      <c r="C2238" s="1" t="str">
        <v>EED118440</v>
      </c>
      <c r="D2238" s="2">
        <v>45891</v>
      </c>
      <c r="E2238" s="2">
        <v>45897</v>
      </c>
      <c r="F2238" s="1">
        <v>123137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16698</v>
      </c>
      <c r="M2238" s="1">
        <f t="shared" si="103"/>
        <v>16698</v>
      </c>
      <c r="N2238" s="1">
        <f t="shared" si="104"/>
        <v>0</v>
      </c>
    </row>
    <row r="2239" spans="1:14" x14ac:dyDescent="0.25">
      <c r="A2239" s="1" t="str">
        <v>BioLegend</v>
      </c>
      <c r="B2239" s="1">
        <v>22792</v>
      </c>
      <c r="C2239" s="1" t="str">
        <v>EED118440</v>
      </c>
      <c r="D2239" s="2">
        <v>45891</v>
      </c>
      <c r="E2239" s="2">
        <v>45897</v>
      </c>
      <c r="F2239" s="1">
        <v>126410</v>
      </c>
      <c r="G2239" s="1">
        <v>1</v>
      </c>
      <c r="H2239" s="1">
        <v>1</v>
      </c>
      <c r="I2239" s="1">
        <v>0</v>
      </c>
      <c r="J2239" s="1" t="str">
        <v>Banglore</v>
      </c>
      <c r="K2239" s="1">
        <v>0</v>
      </c>
      <c r="L2239" s="1">
        <f t="shared" si="102"/>
        <v>22792</v>
      </c>
      <c r="M2239" s="1">
        <f t="shared" si="103"/>
        <v>22792</v>
      </c>
      <c r="N2239" s="1">
        <f t="shared" si="104"/>
        <v>0</v>
      </c>
    </row>
    <row r="2240" spans="1:14" x14ac:dyDescent="0.25">
      <c r="A2240" s="1" t="str">
        <v>BioLegend</v>
      </c>
      <c r="B2240" s="1">
        <v>20764.48</v>
      </c>
      <c r="C2240" s="1" t="str">
        <v>EED118440</v>
      </c>
      <c r="D2240" s="2">
        <v>45891</v>
      </c>
      <c r="E2240" s="2">
        <v>45897</v>
      </c>
      <c r="F2240" s="1">
        <v>127616</v>
      </c>
      <c r="G2240" s="1">
        <v>1</v>
      </c>
      <c r="H2240" s="1">
        <v>1</v>
      </c>
      <c r="I2240" s="1">
        <v>0</v>
      </c>
      <c r="J2240" s="1" t="str">
        <v>Delhi</v>
      </c>
      <c r="K2240" s="1">
        <v>0</v>
      </c>
      <c r="L2240" s="1">
        <f t="shared" si="102"/>
        <v>20764.48</v>
      </c>
      <c r="M2240" s="1">
        <f t="shared" si="103"/>
        <v>20764.48</v>
      </c>
      <c r="N2240" s="1">
        <f t="shared" si="104"/>
        <v>0</v>
      </c>
    </row>
    <row r="2241" spans="1:14" x14ac:dyDescent="0.25">
      <c r="A2241" s="1" t="str">
        <v>BioLegend</v>
      </c>
      <c r="B2241" s="1">
        <v>19602</v>
      </c>
      <c r="C2241" s="1" t="str">
        <v>EED118440</v>
      </c>
      <c r="D2241" s="2">
        <v>45891</v>
      </c>
      <c r="E2241" s="2">
        <v>45897</v>
      </c>
      <c r="F2241" s="1">
        <v>127633</v>
      </c>
      <c r="G2241" s="1">
        <v>1</v>
      </c>
      <c r="H2241" s="1">
        <v>1</v>
      </c>
      <c r="I2241" s="1">
        <v>0</v>
      </c>
      <c r="J2241" s="1" t="str">
        <v>Hyderabad</v>
      </c>
      <c r="K2241" s="1">
        <v>0</v>
      </c>
      <c r="L2241" s="1">
        <f t="shared" si="102"/>
        <v>19602</v>
      </c>
      <c r="M2241" s="1">
        <f t="shared" si="103"/>
        <v>19602</v>
      </c>
      <c r="N2241" s="1">
        <f t="shared" si="104"/>
        <v>0</v>
      </c>
    </row>
    <row r="2242" spans="1:14" x14ac:dyDescent="0.25">
      <c r="A2242" s="1" t="str">
        <v>BioLegend</v>
      </c>
      <c r="B2242" s="1">
        <v>17413.439999999999</v>
      </c>
      <c r="C2242" s="1" t="str">
        <v>EED118440</v>
      </c>
      <c r="D2242" s="2">
        <v>45891</v>
      </c>
      <c r="E2242" s="2">
        <v>45897</v>
      </c>
      <c r="F2242" s="1">
        <v>134008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17413.439999999999</v>
      </c>
      <c r="M2242" s="1">
        <f t="shared" si="103"/>
        <v>17413.439999999999</v>
      </c>
      <c r="N2242" s="1">
        <f t="shared" si="104"/>
        <v>0</v>
      </c>
    </row>
    <row r="2243" spans="1:14" x14ac:dyDescent="0.25">
      <c r="A2243" s="1" t="str">
        <v>BioLegend</v>
      </c>
      <c r="B2243" s="1">
        <v>5790.4</v>
      </c>
      <c r="C2243" s="1" t="str">
        <v>EED118440</v>
      </c>
      <c r="D2243" s="2">
        <v>45891</v>
      </c>
      <c r="E2243" s="2">
        <v>45897</v>
      </c>
      <c r="F2243" s="1">
        <v>135007</v>
      </c>
      <c r="G2243" s="1">
        <v>1</v>
      </c>
      <c r="H2243" s="1">
        <v>1</v>
      </c>
      <c r="I2243" s="1">
        <v>0</v>
      </c>
      <c r="J2243" s="1" t="str">
        <v>Banglore</v>
      </c>
      <c r="K2243" s="1">
        <v>0</v>
      </c>
      <c r="L2243" s="1">
        <f t="shared" ref="L2243:L2306" si="105">G2243*B2243</f>
        <v>5790.4</v>
      </c>
      <c r="M2243" s="1">
        <f t="shared" ref="M2243:M2306" si="106">H2243*B2243</f>
        <v>5790.4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7330.4</v>
      </c>
      <c r="C2244" s="1" t="str">
        <v>EED118440</v>
      </c>
      <c r="D2244" s="2">
        <v>45891</v>
      </c>
      <c r="E2244" s="2">
        <v>45897</v>
      </c>
      <c r="F2244" s="1">
        <v>135205</v>
      </c>
      <c r="G2244" s="1">
        <v>1</v>
      </c>
      <c r="H2244" s="1">
        <v>1</v>
      </c>
      <c r="I2244" s="1">
        <v>0</v>
      </c>
      <c r="J2244" s="1" t="str">
        <v>MOHALI (PUNJAB)</v>
      </c>
      <c r="K2244" s="1">
        <v>0</v>
      </c>
      <c r="L2244" s="1">
        <f t="shared" si="105"/>
        <v>7330.4</v>
      </c>
      <c r="M2244" s="1">
        <f t="shared" si="106"/>
        <v>7330.4</v>
      </c>
      <c r="N2244" s="1">
        <f t="shared" si="107"/>
        <v>0</v>
      </c>
    </row>
    <row r="2245" spans="1:14" x14ac:dyDescent="0.25">
      <c r="A2245" s="1" t="str">
        <v>BioLegend</v>
      </c>
      <c r="B2245" s="1">
        <v>20764.48</v>
      </c>
      <c r="C2245" s="1" t="str">
        <v>EED118440</v>
      </c>
      <c r="D2245" s="2">
        <v>45891</v>
      </c>
      <c r="E2245" s="2">
        <v>45897</v>
      </c>
      <c r="F2245" s="1">
        <v>135224</v>
      </c>
      <c r="G2245" s="1">
        <v>1</v>
      </c>
      <c r="H2245" s="1">
        <v>1</v>
      </c>
      <c r="I2245" s="1">
        <v>0</v>
      </c>
      <c r="J2245" s="1" t="str">
        <v>Delhi</v>
      </c>
      <c r="K2245" s="1">
        <v>0</v>
      </c>
      <c r="L2245" s="1">
        <f t="shared" si="105"/>
        <v>20764.48</v>
      </c>
      <c r="M2245" s="1">
        <f t="shared" si="106"/>
        <v>20764.48</v>
      </c>
      <c r="N2245" s="1">
        <f t="shared" si="107"/>
        <v>0</v>
      </c>
    </row>
    <row r="2246" spans="1:14" x14ac:dyDescent="0.25">
      <c r="A2246" s="1" t="str">
        <v>BioLegend</v>
      </c>
      <c r="B2246" s="1">
        <v>4004</v>
      </c>
      <c r="C2246" s="1" t="str">
        <v>EED118440</v>
      </c>
      <c r="D2246" s="2">
        <v>45891</v>
      </c>
      <c r="E2246" s="2">
        <v>45897</v>
      </c>
      <c r="F2246" s="1">
        <v>156603</v>
      </c>
      <c r="G2246" s="1">
        <v>1</v>
      </c>
      <c r="H2246" s="1">
        <v>1</v>
      </c>
      <c r="I2246" s="1">
        <v>0</v>
      </c>
      <c r="J2246" s="1" t="str">
        <v>Banglore</v>
      </c>
      <c r="K2246" s="1">
        <v>0</v>
      </c>
      <c r="L2246" s="1">
        <f t="shared" si="105"/>
        <v>4004</v>
      </c>
      <c r="M2246" s="1">
        <f t="shared" si="106"/>
        <v>4004</v>
      </c>
      <c r="N2246" s="1">
        <f t="shared" si="107"/>
        <v>0</v>
      </c>
    </row>
    <row r="2247" spans="1:14" x14ac:dyDescent="0.25">
      <c r="A2247" s="1" t="str">
        <v>BioLegend</v>
      </c>
      <c r="B2247" s="1">
        <v>9215.36</v>
      </c>
      <c r="C2247" s="1" t="str">
        <v>EED118440</v>
      </c>
      <c r="D2247" s="2">
        <v>45891</v>
      </c>
      <c r="E2247" s="2">
        <v>45897</v>
      </c>
      <c r="F2247" s="1">
        <v>157306</v>
      </c>
      <c r="G2247" s="1">
        <v>2</v>
      </c>
      <c r="H2247" s="1">
        <v>2</v>
      </c>
      <c r="I2247" s="1">
        <v>0</v>
      </c>
      <c r="J2247" s="1" t="str">
        <v>Delhi</v>
      </c>
      <c r="K2247" s="1">
        <v>0</v>
      </c>
      <c r="L2247" s="1">
        <f t="shared" si="105"/>
        <v>18430.72</v>
      </c>
      <c r="M2247" s="1">
        <f t="shared" si="106"/>
        <v>18430.72</v>
      </c>
      <c r="N2247" s="1">
        <f t="shared" si="107"/>
        <v>0</v>
      </c>
    </row>
    <row r="2248" spans="1:14" x14ac:dyDescent="0.25">
      <c r="A2248" s="1" t="str">
        <v>BioLegend</v>
      </c>
      <c r="B2248" s="1">
        <v>19096</v>
      </c>
      <c r="C2248" s="1" t="str">
        <v>EED118440</v>
      </c>
      <c r="D2248" s="2">
        <v>45891</v>
      </c>
      <c r="E2248" s="2">
        <v>45897</v>
      </c>
      <c r="F2248" s="1">
        <v>161220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19096</v>
      </c>
      <c r="M2248" s="1">
        <f t="shared" si="106"/>
        <v>19096</v>
      </c>
      <c r="N2248" s="1">
        <f t="shared" si="107"/>
        <v>0</v>
      </c>
    </row>
    <row r="2249" spans="1:14" x14ac:dyDescent="0.25">
      <c r="A2249" s="1" t="str">
        <v>BioLegend</v>
      </c>
      <c r="B2249" s="1">
        <v>16635.52</v>
      </c>
      <c r="C2249" s="1" t="str">
        <v>EED118440</v>
      </c>
      <c r="D2249" s="2">
        <v>45891</v>
      </c>
      <c r="E2249" s="2">
        <v>45897</v>
      </c>
      <c r="F2249" s="1">
        <v>300420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16635.52</v>
      </c>
      <c r="M2249" s="1">
        <f t="shared" si="106"/>
        <v>16635.52</v>
      </c>
      <c r="N2249" s="1">
        <f t="shared" si="107"/>
        <v>0</v>
      </c>
    </row>
    <row r="2250" spans="1:14" x14ac:dyDescent="0.25">
      <c r="A2250" s="1" t="str">
        <v>BioLegend</v>
      </c>
      <c r="B2250" s="1">
        <v>12566.400000000001</v>
      </c>
      <c r="C2250" s="1" t="str">
        <v>EED118440</v>
      </c>
      <c r="D2250" s="2">
        <v>45891</v>
      </c>
      <c r="E2250" s="2">
        <v>45897</v>
      </c>
      <c r="F2250" s="1">
        <v>300440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12566.400000000001</v>
      </c>
      <c r="M2250" s="1">
        <f t="shared" si="106"/>
        <v>12566.400000000001</v>
      </c>
      <c r="N2250" s="1">
        <f t="shared" si="107"/>
        <v>0</v>
      </c>
    </row>
    <row r="2251" spans="1:14" x14ac:dyDescent="0.25">
      <c r="A2251" s="1" t="str">
        <v>BioLegend</v>
      </c>
      <c r="B2251" s="1">
        <v>17473.28</v>
      </c>
      <c r="C2251" s="1" t="str">
        <v>EED118440</v>
      </c>
      <c r="D2251" s="2">
        <v>45891</v>
      </c>
      <c r="E2251" s="2">
        <v>45897</v>
      </c>
      <c r="F2251" s="1">
        <v>300518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17473.28</v>
      </c>
      <c r="M2251" s="1">
        <f t="shared" si="106"/>
        <v>17473.28</v>
      </c>
      <c r="N2251" s="1">
        <f t="shared" si="107"/>
        <v>0</v>
      </c>
    </row>
    <row r="2252" spans="1:14" x14ac:dyDescent="0.25">
      <c r="A2252" s="1" t="str">
        <v>BioLegend</v>
      </c>
      <c r="B2252" s="1">
        <v>2992</v>
      </c>
      <c r="C2252" s="1" t="str">
        <v>EED118440</v>
      </c>
      <c r="D2252" s="2">
        <v>45891</v>
      </c>
      <c r="E2252" s="2">
        <v>45897</v>
      </c>
      <c r="F2252" s="1">
        <v>301006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2992</v>
      </c>
      <c r="M2252" s="1">
        <f t="shared" si="106"/>
        <v>2992</v>
      </c>
      <c r="N2252" s="1">
        <f t="shared" si="107"/>
        <v>0</v>
      </c>
    </row>
    <row r="2253" spans="1:14" x14ac:dyDescent="0.25">
      <c r="A2253" s="1" t="str">
        <v>BioLegend</v>
      </c>
      <c r="B2253" s="1">
        <v>6776</v>
      </c>
      <c r="C2253" s="1" t="str">
        <v>EED118440</v>
      </c>
      <c r="D2253" s="2">
        <v>45891</v>
      </c>
      <c r="E2253" s="2">
        <v>45897</v>
      </c>
      <c r="F2253" s="1">
        <v>301306</v>
      </c>
      <c r="G2253" s="1">
        <v>1</v>
      </c>
      <c r="H2253" s="1">
        <v>1</v>
      </c>
      <c r="I2253" s="1">
        <v>0</v>
      </c>
      <c r="J2253" s="1" t="str">
        <v>Pune</v>
      </c>
      <c r="K2253" s="1">
        <v>0</v>
      </c>
      <c r="L2253" s="1">
        <f t="shared" si="105"/>
        <v>6776</v>
      </c>
      <c r="M2253" s="1">
        <f t="shared" si="106"/>
        <v>6776</v>
      </c>
      <c r="N2253" s="1">
        <f t="shared" si="107"/>
        <v>0</v>
      </c>
    </row>
    <row r="2254" spans="1:14" x14ac:dyDescent="0.25">
      <c r="A2254" s="1" t="str">
        <v>BioLegend</v>
      </c>
      <c r="B2254" s="1">
        <v>15642</v>
      </c>
      <c r="C2254" s="1" t="str">
        <v>EED118440</v>
      </c>
      <c r="D2254" s="2">
        <v>45891</v>
      </c>
      <c r="E2254" s="2">
        <v>45897</v>
      </c>
      <c r="F2254" s="1">
        <v>301833</v>
      </c>
      <c r="G2254" s="1">
        <v>2</v>
      </c>
      <c r="H2254" s="1">
        <v>2</v>
      </c>
      <c r="I2254" s="1">
        <v>0</v>
      </c>
      <c r="J2254" s="1" t="str">
        <v>Delhi</v>
      </c>
      <c r="K2254" s="1">
        <v>0</v>
      </c>
      <c r="L2254" s="1">
        <f t="shared" si="105"/>
        <v>31284</v>
      </c>
      <c r="M2254" s="1">
        <f t="shared" si="106"/>
        <v>31284</v>
      </c>
      <c r="N2254" s="1">
        <f t="shared" si="107"/>
        <v>0</v>
      </c>
    </row>
    <row r="2255" spans="1:14" x14ac:dyDescent="0.25">
      <c r="A2255" s="1" t="str">
        <v>BioLegend</v>
      </c>
      <c r="B2255" s="1">
        <v>28710</v>
      </c>
      <c r="C2255" s="1" t="str">
        <v>EED118440</v>
      </c>
      <c r="D2255" s="2">
        <v>45891</v>
      </c>
      <c r="E2255" s="2">
        <v>45897</v>
      </c>
      <c r="F2255" s="1">
        <v>303428</v>
      </c>
      <c r="G2255" s="1">
        <v>1</v>
      </c>
      <c r="H2255" s="1">
        <v>1</v>
      </c>
      <c r="I2255" s="1">
        <v>0</v>
      </c>
      <c r="J2255" s="1" t="str">
        <v>Delhi</v>
      </c>
      <c r="K2255" s="1">
        <v>0</v>
      </c>
      <c r="L2255" s="1">
        <f t="shared" si="105"/>
        <v>28710</v>
      </c>
      <c r="M2255" s="1">
        <f t="shared" si="106"/>
        <v>28710</v>
      </c>
      <c r="N2255" s="1">
        <f t="shared" si="107"/>
        <v>0</v>
      </c>
    </row>
    <row r="2256" spans="1:14" x14ac:dyDescent="0.25">
      <c r="A2256" s="1" t="str">
        <v>BioLegend</v>
      </c>
      <c r="B2256" s="1">
        <v>13464</v>
      </c>
      <c r="C2256" s="1" t="str">
        <v>EED118440</v>
      </c>
      <c r="D2256" s="2">
        <v>45891</v>
      </c>
      <c r="E2256" s="2">
        <v>45897</v>
      </c>
      <c r="F2256" s="1">
        <v>303529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26928</v>
      </c>
      <c r="M2256" s="1">
        <f t="shared" si="106"/>
        <v>26928</v>
      </c>
      <c r="N2256" s="1">
        <f t="shared" si="107"/>
        <v>0</v>
      </c>
    </row>
    <row r="2257" spans="1:14" x14ac:dyDescent="0.25">
      <c r="A2257" s="1" t="str">
        <v>BioLegend</v>
      </c>
      <c r="B2257" s="1">
        <v>7515.2000000000007</v>
      </c>
      <c r="C2257" s="1" t="str">
        <v>EED118440</v>
      </c>
      <c r="D2257" s="2">
        <v>45891</v>
      </c>
      <c r="E2257" s="2">
        <v>45897</v>
      </c>
      <c r="F2257" s="1">
        <v>312805</v>
      </c>
      <c r="G2257" s="1">
        <v>1</v>
      </c>
      <c r="H2257" s="1">
        <v>1</v>
      </c>
      <c r="I2257" s="1">
        <v>0</v>
      </c>
      <c r="J2257" s="1" t="str">
        <v>Gujrat</v>
      </c>
      <c r="K2257" s="1">
        <v>0</v>
      </c>
      <c r="L2257" s="1">
        <f t="shared" si="105"/>
        <v>7515.2000000000007</v>
      </c>
      <c r="M2257" s="1">
        <f t="shared" si="106"/>
        <v>7515.2000000000007</v>
      </c>
      <c r="N2257" s="1">
        <f t="shared" si="107"/>
        <v>0</v>
      </c>
    </row>
    <row r="2258" spans="1:14" x14ac:dyDescent="0.25">
      <c r="A2258" s="1" t="str">
        <v>BioLegend</v>
      </c>
      <c r="B2258" s="1">
        <v>15378.88</v>
      </c>
      <c r="C2258" s="1" t="str">
        <v>EED118440</v>
      </c>
      <c r="D2258" s="2">
        <v>45891</v>
      </c>
      <c r="E2258" s="2">
        <v>45897</v>
      </c>
      <c r="F2258" s="1">
        <v>321106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15378.88</v>
      </c>
      <c r="M2258" s="1">
        <f t="shared" si="106"/>
        <v>15378.88</v>
      </c>
      <c r="N2258" s="1">
        <f t="shared" si="107"/>
        <v>0</v>
      </c>
    </row>
    <row r="2259" spans="1:14" x14ac:dyDescent="0.25">
      <c r="A2259" s="1" t="str">
        <v>BioLegend</v>
      </c>
      <c r="B2259" s="1">
        <v>22858.879999999997</v>
      </c>
      <c r="C2259" s="1" t="str">
        <v>EED118440</v>
      </c>
      <c r="D2259" s="2">
        <v>45891</v>
      </c>
      <c r="E2259" s="2">
        <v>45897</v>
      </c>
      <c r="F2259" s="1">
        <v>327020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22858.879999999997</v>
      </c>
      <c r="M2259" s="1">
        <f t="shared" si="106"/>
        <v>22858.879999999997</v>
      </c>
      <c r="N2259" s="1">
        <f t="shared" si="107"/>
        <v>0</v>
      </c>
    </row>
    <row r="2260" spans="1:14" x14ac:dyDescent="0.25">
      <c r="A2260" s="1" t="str">
        <v>BioLegend</v>
      </c>
      <c r="B2260" s="1">
        <v>24420</v>
      </c>
      <c r="C2260" s="1" t="str">
        <v>EED118440</v>
      </c>
      <c r="D2260" s="2">
        <v>45891</v>
      </c>
      <c r="E2260" s="2">
        <v>45897</v>
      </c>
      <c r="F2260" s="1">
        <v>329714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24420</v>
      </c>
      <c r="M2260" s="1">
        <f t="shared" si="106"/>
        <v>24420</v>
      </c>
      <c r="N2260" s="1">
        <f t="shared" si="107"/>
        <v>0</v>
      </c>
    </row>
    <row r="2261" spans="1:14" x14ac:dyDescent="0.25">
      <c r="A2261" s="1" t="str">
        <v>BioLegend</v>
      </c>
      <c r="B2261" s="1">
        <v>25687.199999999997</v>
      </c>
      <c r="C2261" s="1" t="str">
        <v>EED118440</v>
      </c>
      <c r="D2261" s="2">
        <v>45891</v>
      </c>
      <c r="E2261" s="2">
        <v>45897</v>
      </c>
      <c r="F2261" s="1">
        <v>331328</v>
      </c>
      <c r="G2261" s="1">
        <v>1</v>
      </c>
      <c r="H2261" s="1">
        <v>1</v>
      </c>
      <c r="I2261" s="1">
        <v>0</v>
      </c>
      <c r="J2261" s="1" t="str">
        <v>Banglore</v>
      </c>
      <c r="K2261" s="1">
        <v>0</v>
      </c>
      <c r="L2261" s="1">
        <f t="shared" si="105"/>
        <v>25687.199999999997</v>
      </c>
      <c r="M2261" s="1">
        <f t="shared" si="106"/>
        <v>25687.199999999997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19148.8</v>
      </c>
      <c r="C2262" s="1" t="str">
        <v>EED118440</v>
      </c>
      <c r="D2262" s="2">
        <v>45891</v>
      </c>
      <c r="E2262" s="2">
        <v>45897</v>
      </c>
      <c r="F2262" s="1">
        <v>333810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19148.8</v>
      </c>
      <c r="M2262" s="1">
        <f t="shared" si="106"/>
        <v>19148.8</v>
      </c>
      <c r="N2262" s="1">
        <f t="shared" si="107"/>
        <v>0</v>
      </c>
    </row>
    <row r="2263" spans="1:14" x14ac:dyDescent="0.25">
      <c r="A2263" s="1" t="str">
        <v>BioLegend</v>
      </c>
      <c r="B2263" s="1">
        <v>12540</v>
      </c>
      <c r="C2263" s="1" t="str">
        <v>EED118440</v>
      </c>
      <c r="D2263" s="2">
        <v>45891</v>
      </c>
      <c r="E2263" s="2">
        <v>45897</v>
      </c>
      <c r="F2263" s="1">
        <v>344007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25080</v>
      </c>
      <c r="M2263" s="1">
        <f t="shared" si="106"/>
        <v>25080</v>
      </c>
      <c r="N2263" s="1">
        <f t="shared" si="107"/>
        <v>0</v>
      </c>
    </row>
    <row r="2264" spans="1:14" x14ac:dyDescent="0.25">
      <c r="A2264" s="1" t="str">
        <v>BioLegend</v>
      </c>
      <c r="B2264" s="1">
        <v>12738</v>
      </c>
      <c r="C2264" s="1" t="str">
        <v>EED118440</v>
      </c>
      <c r="D2264" s="2">
        <v>45891</v>
      </c>
      <c r="E2264" s="2">
        <v>45897</v>
      </c>
      <c r="F2264" s="1">
        <v>362533</v>
      </c>
      <c r="G2264" s="1">
        <v>2</v>
      </c>
      <c r="H2264" s="1">
        <v>2</v>
      </c>
      <c r="I2264" s="1">
        <v>0</v>
      </c>
      <c r="J2264" s="1" t="str">
        <v>Delhi</v>
      </c>
      <c r="K2264" s="1">
        <v>0</v>
      </c>
      <c r="L2264" s="1">
        <f t="shared" si="105"/>
        <v>25476</v>
      </c>
      <c r="M2264" s="1">
        <f t="shared" si="106"/>
        <v>25476</v>
      </c>
      <c r="N2264" s="1">
        <f t="shared" si="107"/>
        <v>0</v>
      </c>
    </row>
    <row r="2265" spans="1:14" x14ac:dyDescent="0.25">
      <c r="A2265" s="1" t="str">
        <v>BioLegend</v>
      </c>
      <c r="B2265" s="1">
        <v>5482.4</v>
      </c>
      <c r="C2265" s="1" t="str">
        <v>EED118440</v>
      </c>
      <c r="D2265" s="2">
        <v>45891</v>
      </c>
      <c r="E2265" s="2">
        <v>45897</v>
      </c>
      <c r="F2265" s="1">
        <v>362601</v>
      </c>
      <c r="G2265" s="1">
        <v>1</v>
      </c>
      <c r="H2265" s="1">
        <v>1</v>
      </c>
      <c r="I2265" s="1">
        <v>0</v>
      </c>
      <c r="J2265" s="1" t="str">
        <v>Banglore</v>
      </c>
      <c r="K2265" s="1">
        <v>0</v>
      </c>
      <c r="L2265" s="1">
        <f t="shared" si="105"/>
        <v>5482.4</v>
      </c>
      <c r="M2265" s="1">
        <f t="shared" si="106"/>
        <v>5482.4</v>
      </c>
      <c r="N2265" s="1">
        <f t="shared" si="107"/>
        <v>0</v>
      </c>
    </row>
    <row r="2266" spans="1:14" x14ac:dyDescent="0.25">
      <c r="A2266" s="1" t="str">
        <v>BioLegend</v>
      </c>
      <c r="B2266" s="1">
        <v>12689.599999999999</v>
      </c>
      <c r="C2266" s="1" t="str">
        <v>EED118440</v>
      </c>
      <c r="D2266" s="2">
        <v>45891</v>
      </c>
      <c r="E2266" s="2">
        <v>45897</v>
      </c>
      <c r="F2266" s="1">
        <v>367116</v>
      </c>
      <c r="G2266" s="1">
        <v>1</v>
      </c>
      <c r="H2266" s="1">
        <v>1</v>
      </c>
      <c r="I2266" s="1">
        <v>0</v>
      </c>
      <c r="J2266" s="1" t="str">
        <v>Pune</v>
      </c>
      <c r="K2266" s="1">
        <v>0</v>
      </c>
      <c r="L2266" s="1">
        <f t="shared" si="105"/>
        <v>12689.599999999999</v>
      </c>
      <c r="M2266" s="1">
        <f t="shared" si="106"/>
        <v>12689.599999999999</v>
      </c>
      <c r="N2266" s="1">
        <f t="shared" si="107"/>
        <v>0</v>
      </c>
    </row>
    <row r="2267" spans="1:14" x14ac:dyDescent="0.25">
      <c r="A2267" s="1" t="str">
        <v>BioLegend</v>
      </c>
      <c r="B2267" s="1">
        <v>17233.920000000002</v>
      </c>
      <c r="C2267" s="1" t="str">
        <v>EED118440</v>
      </c>
      <c r="D2267" s="2">
        <v>45891</v>
      </c>
      <c r="E2267" s="2">
        <v>45897</v>
      </c>
      <c r="F2267" s="1">
        <v>368514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17233.920000000002</v>
      </c>
      <c r="M2267" s="1">
        <f t="shared" si="106"/>
        <v>17233.920000000002</v>
      </c>
      <c r="N2267" s="1">
        <f t="shared" si="107"/>
        <v>0</v>
      </c>
    </row>
    <row r="2268" spans="1:14" x14ac:dyDescent="0.25">
      <c r="A2268" s="1" t="str">
        <v>BioLegend</v>
      </c>
      <c r="B2268" s="1">
        <v>15857.599999999999</v>
      </c>
      <c r="C2268" s="1" t="str">
        <v>EED118440</v>
      </c>
      <c r="D2268" s="2">
        <v>45891</v>
      </c>
      <c r="E2268" s="2">
        <v>45897</v>
      </c>
      <c r="F2268" s="1">
        <v>374204</v>
      </c>
      <c r="G2268" s="1">
        <v>1</v>
      </c>
      <c r="H2268" s="1">
        <v>1</v>
      </c>
      <c r="I2268" s="1">
        <v>0</v>
      </c>
      <c r="J2268" s="1" t="str">
        <v>Delhi</v>
      </c>
      <c r="K2268" s="1">
        <v>0</v>
      </c>
      <c r="L2268" s="1">
        <f t="shared" si="105"/>
        <v>15857.599999999999</v>
      </c>
      <c r="M2268" s="1">
        <f t="shared" si="106"/>
        <v>15857.599999999999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8993.6</v>
      </c>
      <c r="C2269" s="1" t="str">
        <v>EED118440</v>
      </c>
      <c r="D2269" s="2">
        <v>45891</v>
      </c>
      <c r="E2269" s="2">
        <v>45897</v>
      </c>
      <c r="F2269" s="1">
        <v>392305</v>
      </c>
      <c r="G2269" s="1">
        <v>1</v>
      </c>
      <c r="H2269" s="1">
        <v>1</v>
      </c>
      <c r="I2269" s="1">
        <v>0</v>
      </c>
      <c r="J2269" s="1" t="str">
        <v>Gujrat</v>
      </c>
      <c r="K2269" s="1">
        <v>0</v>
      </c>
      <c r="L2269" s="1">
        <f t="shared" si="105"/>
        <v>8993.6</v>
      </c>
      <c r="M2269" s="1">
        <f t="shared" si="106"/>
        <v>8993.6</v>
      </c>
      <c r="N2269" s="1">
        <f t="shared" si="107"/>
        <v>0</v>
      </c>
    </row>
    <row r="2270" spans="1:14" x14ac:dyDescent="0.25">
      <c r="A2270" s="1" t="str">
        <v>BioLegend</v>
      </c>
      <c r="B2270" s="1">
        <v>20046.400000000001</v>
      </c>
      <c r="C2270" s="1" t="str">
        <v>EED118440</v>
      </c>
      <c r="D2270" s="2">
        <v>45891</v>
      </c>
      <c r="E2270" s="2">
        <v>45897</v>
      </c>
      <c r="F2270" s="1">
        <v>396406</v>
      </c>
      <c r="G2270" s="1">
        <v>2</v>
      </c>
      <c r="H2270" s="1">
        <v>2</v>
      </c>
      <c r="I2270" s="1">
        <v>0</v>
      </c>
      <c r="J2270" s="1" t="str">
        <v>Delhi</v>
      </c>
      <c r="K2270" s="1">
        <v>0</v>
      </c>
      <c r="L2270" s="1">
        <f t="shared" si="105"/>
        <v>40092.800000000003</v>
      </c>
      <c r="M2270" s="1">
        <f t="shared" si="106"/>
        <v>40092.800000000003</v>
      </c>
      <c r="N2270" s="1">
        <f t="shared" si="107"/>
        <v>0</v>
      </c>
    </row>
    <row r="2271" spans="1:14" x14ac:dyDescent="0.25">
      <c r="A2271" s="1" t="str">
        <v>BioLegend</v>
      </c>
      <c r="B2271" s="1">
        <v>5667.2000000000007</v>
      </c>
      <c r="C2271" s="1" t="str">
        <v>EED118440</v>
      </c>
      <c r="D2271" s="2">
        <v>45891</v>
      </c>
      <c r="E2271" s="2">
        <v>45897</v>
      </c>
      <c r="F2271" s="1">
        <v>400212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5667.2000000000007</v>
      </c>
      <c r="M2271" s="1">
        <f t="shared" si="106"/>
        <v>5667.2000000000007</v>
      </c>
      <c r="N2271" s="1">
        <f t="shared" si="107"/>
        <v>0</v>
      </c>
    </row>
    <row r="2272" spans="1:14" x14ac:dyDescent="0.25">
      <c r="A2272" s="1" t="str">
        <v>BioLegend</v>
      </c>
      <c r="B2272" s="1">
        <v>2587.1999999999998</v>
      </c>
      <c r="C2272" s="1" t="str">
        <v>EED118440</v>
      </c>
      <c r="D2272" s="2">
        <v>45891</v>
      </c>
      <c r="E2272" s="2">
        <v>45897</v>
      </c>
      <c r="F2272" s="1">
        <v>405201</v>
      </c>
      <c r="G2272" s="1">
        <v>1</v>
      </c>
      <c r="H2272" s="1">
        <v>1</v>
      </c>
      <c r="I2272" s="1">
        <v>0</v>
      </c>
      <c r="J2272" s="1" t="str">
        <v>Delhi</v>
      </c>
      <c r="K2272" s="1">
        <v>0</v>
      </c>
      <c r="L2272" s="1">
        <f t="shared" si="105"/>
        <v>2587.1999999999998</v>
      </c>
      <c r="M2272" s="1">
        <f t="shared" si="106"/>
        <v>2587.1999999999998</v>
      </c>
      <c r="N2272" s="1">
        <f t="shared" si="107"/>
        <v>0</v>
      </c>
    </row>
    <row r="2273" spans="1:14" x14ac:dyDescent="0.25">
      <c r="A2273" s="1" t="str">
        <v>BioLegend</v>
      </c>
      <c r="B2273" s="1">
        <v>6124.7999999999993</v>
      </c>
      <c r="C2273" s="1" t="str">
        <v>EED118440</v>
      </c>
      <c r="D2273" s="2">
        <v>45891</v>
      </c>
      <c r="E2273" s="2">
        <v>45897</v>
      </c>
      <c r="F2273" s="1">
        <v>406001</v>
      </c>
      <c r="G2273" s="1">
        <v>1</v>
      </c>
      <c r="H2273" s="1">
        <v>1</v>
      </c>
      <c r="I2273" s="1">
        <v>0</v>
      </c>
      <c r="J2273" s="1" t="str">
        <v>Telangana</v>
      </c>
      <c r="K2273" s="1">
        <v>0</v>
      </c>
      <c r="L2273" s="1">
        <f t="shared" si="105"/>
        <v>6124.7999999999993</v>
      </c>
      <c r="M2273" s="1">
        <f t="shared" si="106"/>
        <v>6124.7999999999993</v>
      </c>
      <c r="N2273" s="1">
        <f t="shared" si="107"/>
        <v>0</v>
      </c>
    </row>
    <row r="2274" spans="1:14" x14ac:dyDescent="0.25">
      <c r="A2274" s="1" t="str">
        <v>BioLegend</v>
      </c>
      <c r="B2274" s="1">
        <v>1848</v>
      </c>
      <c r="C2274" s="1" t="str">
        <v>EED118440</v>
      </c>
      <c r="D2274" s="2">
        <v>45891</v>
      </c>
      <c r="E2274" s="2">
        <v>45897</v>
      </c>
      <c r="F2274" s="1">
        <v>420403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1848</v>
      </c>
      <c r="M2274" s="1">
        <f t="shared" si="106"/>
        <v>1848</v>
      </c>
      <c r="N2274" s="1">
        <f t="shared" si="107"/>
        <v>0</v>
      </c>
    </row>
    <row r="2275" spans="1:14" x14ac:dyDescent="0.25">
      <c r="A2275" s="1" t="str">
        <v>BioLegend</v>
      </c>
      <c r="B2275" s="1">
        <v>14106.400000000001</v>
      </c>
      <c r="C2275" s="1" t="str">
        <v>EED118440</v>
      </c>
      <c r="D2275" s="2">
        <v>45891</v>
      </c>
      <c r="E2275" s="2">
        <v>45897</v>
      </c>
      <c r="F2275" s="1">
        <v>422302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14106.400000000001</v>
      </c>
      <c r="M2275" s="1">
        <f t="shared" si="106"/>
        <v>14106.400000000001</v>
      </c>
      <c r="N2275" s="1">
        <f t="shared" si="107"/>
        <v>0</v>
      </c>
    </row>
    <row r="2276" spans="1:14" x14ac:dyDescent="0.25">
      <c r="A2276" s="1" t="str">
        <v>BioLegend</v>
      </c>
      <c r="B2276" s="1">
        <v>20046.400000000001</v>
      </c>
      <c r="C2276" s="1" t="str">
        <v>EED118440</v>
      </c>
      <c r="D2276" s="2">
        <v>45891</v>
      </c>
      <c r="E2276" s="2">
        <v>45897</v>
      </c>
      <c r="F2276" s="1">
        <v>423102</v>
      </c>
      <c r="G2276" s="1">
        <v>2</v>
      </c>
      <c r="H2276" s="1">
        <v>2</v>
      </c>
      <c r="I2276" s="1">
        <v>0</v>
      </c>
      <c r="J2276" s="1" t="str">
        <v>Delhi</v>
      </c>
      <c r="K2276" s="1">
        <v>0</v>
      </c>
      <c r="L2276" s="1">
        <f t="shared" si="105"/>
        <v>40092.800000000003</v>
      </c>
      <c r="M2276" s="1">
        <f t="shared" si="106"/>
        <v>40092.800000000003</v>
      </c>
      <c r="N2276" s="1">
        <f t="shared" si="107"/>
        <v>0</v>
      </c>
    </row>
    <row r="2277" spans="1:14" x14ac:dyDescent="0.25">
      <c r="A2277" s="1" t="str">
        <v>BioLegend</v>
      </c>
      <c r="B2277" s="1">
        <v>20636</v>
      </c>
      <c r="C2277" s="1" t="str">
        <v>EED118440</v>
      </c>
      <c r="D2277" s="2">
        <v>45891</v>
      </c>
      <c r="E2277" s="2">
        <v>45897</v>
      </c>
      <c r="F2277" s="1">
        <v>423110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20636</v>
      </c>
      <c r="M2277" s="1">
        <f t="shared" si="106"/>
        <v>20636</v>
      </c>
      <c r="N2277" s="1">
        <f t="shared" si="107"/>
        <v>0</v>
      </c>
    </row>
    <row r="2278" spans="1:14" x14ac:dyDescent="0.25">
      <c r="A2278" s="1" t="str">
        <v>BioLegend</v>
      </c>
      <c r="B2278" s="1">
        <v>17028</v>
      </c>
      <c r="C2278" s="1" t="str">
        <v>EED118440</v>
      </c>
      <c r="D2278" s="2">
        <v>45891</v>
      </c>
      <c r="E2278" s="2">
        <v>45897</v>
      </c>
      <c r="F2278" s="1">
        <v>424902</v>
      </c>
      <c r="G2278" s="1">
        <v>1</v>
      </c>
      <c r="H2278" s="1">
        <v>1</v>
      </c>
      <c r="I2278" s="1">
        <v>0</v>
      </c>
      <c r="J2278" s="1" t="str">
        <v>Pune</v>
      </c>
      <c r="K2278" s="1">
        <v>0</v>
      </c>
      <c r="L2278" s="1">
        <f t="shared" si="105"/>
        <v>17028</v>
      </c>
      <c r="M2278" s="1">
        <f t="shared" si="106"/>
        <v>17028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4</v>
      </c>
      <c r="H2279" s="1">
        <v>4</v>
      </c>
      <c r="I2279" s="1">
        <v>0</v>
      </c>
      <c r="J2279" s="1" t="str">
        <v>Delhi</v>
      </c>
      <c r="K2279" s="1">
        <v>0</v>
      </c>
      <c r="L2279" s="1">
        <f t="shared" si="105"/>
        <v>66451.967999999993</v>
      </c>
      <c r="M2279" s="1">
        <f t="shared" si="106"/>
        <v>66451.967999999993</v>
      </c>
      <c r="N2279" s="1">
        <f t="shared" si="107"/>
        <v>0</v>
      </c>
    </row>
    <row r="2280" spans="1:14" x14ac:dyDescent="0.25">
      <c r="A2280" s="1" t="str">
        <v>BioLegend</v>
      </c>
      <c r="B2280" s="1">
        <v>16612.991999999998</v>
      </c>
      <c r="C2280" s="1" t="str">
        <v>EED118440</v>
      </c>
      <c r="D2280" s="2">
        <v>45891</v>
      </c>
      <c r="E2280" s="2">
        <v>45897</v>
      </c>
      <c r="F2280" s="1">
        <v>426803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16612.991999999998</v>
      </c>
      <c r="M2280" s="1">
        <f t="shared" si="106"/>
        <v>16612.991999999998</v>
      </c>
      <c r="N2280" s="1">
        <f t="shared" si="107"/>
        <v>0</v>
      </c>
    </row>
    <row r="2281" spans="1:14" x14ac:dyDescent="0.25">
      <c r="A2281" s="1" t="str">
        <v>BioLegend</v>
      </c>
      <c r="B2281" s="1">
        <v>7458</v>
      </c>
      <c r="C2281" s="1" t="str">
        <v>EED118440</v>
      </c>
      <c r="D2281" s="2">
        <v>45891</v>
      </c>
      <c r="E2281" s="2">
        <v>45897</v>
      </c>
      <c r="F2281" s="1">
        <v>480005</v>
      </c>
      <c r="G2281" s="1">
        <v>2</v>
      </c>
      <c r="H2281" s="1">
        <v>2</v>
      </c>
      <c r="I2281" s="1">
        <v>0</v>
      </c>
      <c r="J2281" s="1" t="str">
        <v>MOHALI (PUNJAB)</v>
      </c>
      <c r="K2281" s="1">
        <v>0</v>
      </c>
      <c r="L2281" s="1">
        <f t="shared" si="105"/>
        <v>14916</v>
      </c>
      <c r="M2281" s="1">
        <f t="shared" si="106"/>
        <v>14916</v>
      </c>
      <c r="N2281" s="1">
        <f t="shared" si="107"/>
        <v>0</v>
      </c>
    </row>
    <row r="2282" spans="1:14" x14ac:dyDescent="0.25">
      <c r="A2282" s="1" t="str">
        <v>BioLegend</v>
      </c>
      <c r="B2282" s="1">
        <v>56628</v>
      </c>
      <c r="C2282" s="1" t="str">
        <v>EED118440</v>
      </c>
      <c r="D2282" s="2">
        <v>45891</v>
      </c>
      <c r="E2282" s="2">
        <v>45897</v>
      </c>
      <c r="F2282" s="1">
        <v>480048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56628</v>
      </c>
      <c r="M2282" s="1">
        <f t="shared" si="106"/>
        <v>56628</v>
      </c>
      <c r="N2282" s="1">
        <f t="shared" si="107"/>
        <v>0</v>
      </c>
    </row>
    <row r="2283" spans="1:14" x14ac:dyDescent="0.25">
      <c r="A2283" s="1" t="str">
        <v>BioLegend</v>
      </c>
      <c r="B2283" s="1">
        <v>16994.560000000001</v>
      </c>
      <c r="C2283" s="1" t="str">
        <v>EED118440</v>
      </c>
      <c r="D2283" s="2">
        <v>45891</v>
      </c>
      <c r="E2283" s="2">
        <v>45897</v>
      </c>
      <c r="F2283" s="1">
        <v>502512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16994.560000000001</v>
      </c>
      <c r="M2283" s="1">
        <f t="shared" si="106"/>
        <v>16994.560000000001</v>
      </c>
      <c r="N2283" s="1">
        <f t="shared" si="107"/>
        <v>0</v>
      </c>
    </row>
    <row r="2284" spans="1:14" x14ac:dyDescent="0.25">
      <c r="A2284" s="1" t="str">
        <v>BioLegend</v>
      </c>
      <c r="B2284" s="1">
        <v>22858.879999999997</v>
      </c>
      <c r="C2284" s="1" t="str">
        <v>EED118440</v>
      </c>
      <c r="D2284" s="2">
        <v>45891</v>
      </c>
      <c r="E2284" s="2">
        <v>45897</v>
      </c>
      <c r="F2284" s="1">
        <v>502926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22858.879999999997</v>
      </c>
      <c r="M2284" s="1">
        <f t="shared" si="106"/>
        <v>22858.879999999997</v>
      </c>
      <c r="N2284" s="1">
        <f t="shared" si="107"/>
        <v>0</v>
      </c>
    </row>
    <row r="2285" spans="1:14" x14ac:dyDescent="0.25">
      <c r="A2285" s="1" t="str">
        <v>BioLegend</v>
      </c>
      <c r="B2285" s="1">
        <v>14600.96</v>
      </c>
      <c r="C2285" s="1" t="str">
        <v>EED118440</v>
      </c>
      <c r="D2285" s="2">
        <v>45891</v>
      </c>
      <c r="E2285" s="2">
        <v>45897</v>
      </c>
      <c r="F2285" s="1">
        <v>505824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29201.919999999998</v>
      </c>
      <c r="M2285" s="1">
        <f t="shared" si="106"/>
        <v>29201.919999999998</v>
      </c>
      <c r="N2285" s="1">
        <f t="shared" si="107"/>
        <v>0</v>
      </c>
    </row>
    <row r="2286" spans="1:14" x14ac:dyDescent="0.25">
      <c r="A2286" s="1" t="str">
        <v>BioLegend</v>
      </c>
      <c r="B2286" s="1">
        <v>18876</v>
      </c>
      <c r="C2286" s="1" t="str">
        <v>EED118440</v>
      </c>
      <c r="D2286" s="2">
        <v>45891</v>
      </c>
      <c r="E2286" s="2">
        <v>45897</v>
      </c>
      <c r="F2286" s="1">
        <v>506341</v>
      </c>
      <c r="G2286" s="1">
        <v>2</v>
      </c>
      <c r="H2286" s="1">
        <v>2</v>
      </c>
      <c r="I2286" s="1">
        <v>0</v>
      </c>
      <c r="J2286" s="1" t="str">
        <v>Delhi</v>
      </c>
      <c r="K2286" s="1">
        <v>0</v>
      </c>
      <c r="L2286" s="1">
        <f t="shared" si="105"/>
        <v>37752</v>
      </c>
      <c r="M2286" s="1">
        <f t="shared" si="106"/>
        <v>37752</v>
      </c>
      <c r="N2286" s="1">
        <f t="shared" si="107"/>
        <v>0</v>
      </c>
    </row>
    <row r="2287" spans="1:14" x14ac:dyDescent="0.25">
      <c r="A2287" s="1" t="str">
        <v>BioLegend</v>
      </c>
      <c r="B2287" s="1">
        <v>12327.04</v>
      </c>
      <c r="C2287" s="1" t="str">
        <v>EED118440</v>
      </c>
      <c r="D2287" s="2">
        <v>45891</v>
      </c>
      <c r="E2287" s="2">
        <v>45897</v>
      </c>
      <c r="F2287" s="1">
        <v>574804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12327.04</v>
      </c>
      <c r="M2287" s="1">
        <f t="shared" si="106"/>
        <v>12327.04</v>
      </c>
      <c r="N2287" s="1">
        <f t="shared" si="107"/>
        <v>0</v>
      </c>
    </row>
    <row r="2288" spans="1:14" x14ac:dyDescent="0.25">
      <c r="A2288" s="1" t="str">
        <v>BioLegend</v>
      </c>
      <c r="B2288" s="1">
        <v>17679.2</v>
      </c>
      <c r="C2288" s="1" t="str">
        <v>EED118440</v>
      </c>
      <c r="D2288" s="2">
        <v>45891</v>
      </c>
      <c r="E2288" s="2">
        <v>45897</v>
      </c>
      <c r="F2288" s="1">
        <v>693504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17679.2</v>
      </c>
      <c r="M2288" s="1">
        <f t="shared" si="106"/>
        <v>17679.2</v>
      </c>
      <c r="N2288" s="1">
        <f t="shared" si="107"/>
        <v>0</v>
      </c>
    </row>
    <row r="2289" spans="1:14" x14ac:dyDescent="0.25">
      <c r="A2289" s="1" t="str">
        <v>BioLegend</v>
      </c>
      <c r="B2289" s="1">
        <v>24045.120000000003</v>
      </c>
      <c r="C2289" s="1" t="str">
        <v>EED118440</v>
      </c>
      <c r="D2289" s="2">
        <v>45891</v>
      </c>
      <c r="E2289" s="2">
        <v>45897</v>
      </c>
      <c r="F2289" s="1">
        <v>696806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24045.120000000003</v>
      </c>
      <c r="M2289" s="1">
        <f t="shared" si="106"/>
        <v>24045.120000000003</v>
      </c>
      <c r="N2289" s="1">
        <f t="shared" si="107"/>
        <v>0</v>
      </c>
    </row>
    <row r="2290" spans="1:14" x14ac:dyDescent="0.25">
      <c r="A2290" s="1" t="str">
        <v>BioLegend</v>
      </c>
      <c r="B2290" s="1">
        <v>6702.08</v>
      </c>
      <c r="C2290" s="1" t="str">
        <v>EED118440</v>
      </c>
      <c r="D2290" s="2">
        <v>45891</v>
      </c>
      <c r="E2290" s="2">
        <v>45897</v>
      </c>
      <c r="F2290" s="1">
        <v>791904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6702.08</v>
      </c>
      <c r="M2290" s="1">
        <f t="shared" si="106"/>
        <v>6702.08</v>
      </c>
      <c r="N2290" s="1">
        <f t="shared" si="107"/>
        <v>0</v>
      </c>
    </row>
    <row r="2291" spans="1:14" x14ac:dyDescent="0.25">
      <c r="A2291" s="1" t="str">
        <v>Mabtech</v>
      </c>
      <c r="B2291" s="1">
        <v>14080</v>
      </c>
      <c r="C2291" s="1">
        <v>44720</v>
      </c>
      <c r="D2291" s="2">
        <v>45895</v>
      </c>
      <c r="E2291" s="2">
        <v>45898</v>
      </c>
      <c r="F2291" s="1" t="str">
        <v>3660-1</v>
      </c>
      <c r="G2291" s="1">
        <v>4</v>
      </c>
      <c r="H2291" s="1">
        <v>4</v>
      </c>
      <c r="I2291" s="1">
        <v>0</v>
      </c>
      <c r="J2291" s="1" t="str">
        <v>Delhi</v>
      </c>
      <c r="K2291" s="1">
        <v>0</v>
      </c>
      <c r="L2291" s="1">
        <f t="shared" si="105"/>
        <v>56320</v>
      </c>
      <c r="M2291" s="1">
        <f t="shared" si="106"/>
        <v>56320</v>
      </c>
      <c r="N2291" s="1">
        <f t="shared" si="107"/>
        <v>0</v>
      </c>
    </row>
    <row r="2292" spans="1:14" x14ac:dyDescent="0.25">
      <c r="A2292" s="1" t="str">
        <v>Mabtech</v>
      </c>
      <c r="B2292" s="1">
        <v>22484</v>
      </c>
      <c r="C2292" s="1">
        <v>44720</v>
      </c>
      <c r="D2292" s="2">
        <v>45895</v>
      </c>
      <c r="E2292" s="2">
        <v>45898</v>
      </c>
      <c r="F2292" s="1" t="str">
        <v>3317-1H-6</v>
      </c>
      <c r="G2292" s="1">
        <v>1</v>
      </c>
      <c r="H2292" s="1">
        <v>1</v>
      </c>
      <c r="I2292" s="1">
        <v>0</v>
      </c>
      <c r="J2292" s="1" t="str">
        <v>Gujrat</v>
      </c>
      <c r="K2292" s="1">
        <v>0</v>
      </c>
      <c r="L2292" s="1">
        <f t="shared" si="105"/>
        <v>22484</v>
      </c>
      <c r="M2292" s="1">
        <f t="shared" si="106"/>
        <v>22484</v>
      </c>
      <c r="N2292" s="1">
        <f t="shared" si="107"/>
        <v>0</v>
      </c>
    </row>
    <row r="2293" spans="1:14" x14ac:dyDescent="0.25">
      <c r="A2293" s="1" t="str">
        <v>BioXcell</v>
      </c>
      <c r="B2293" s="1">
        <v>7972.7999999999993</v>
      </c>
      <c r="C2293" s="1">
        <v>178148</v>
      </c>
      <c r="D2293" s="2">
        <v>45898</v>
      </c>
      <c r="E2293" s="2">
        <v>45901</v>
      </c>
      <c r="F2293" s="1" t="str">
        <v>BE0046</v>
      </c>
      <c r="G2293" s="1">
        <v>1</v>
      </c>
      <c r="H2293" s="1">
        <v>1</v>
      </c>
      <c r="I2293" s="1">
        <v>0</v>
      </c>
      <c r="J2293" s="1" t="str">
        <v>Kolkata</v>
      </c>
      <c r="K2293" s="1">
        <v>0</v>
      </c>
      <c r="L2293" s="1">
        <f t="shared" si="105"/>
        <v>7972.7999999999993</v>
      </c>
      <c r="M2293" s="1">
        <f t="shared" si="106"/>
        <v>7972.7999999999993</v>
      </c>
      <c r="N2293" s="1">
        <f t="shared" si="107"/>
        <v>0</v>
      </c>
    </row>
    <row r="2294" spans="1:14" x14ac:dyDescent="0.25">
      <c r="A2294" s="1" t="str">
        <v>BioXcell</v>
      </c>
      <c r="B2294" s="1">
        <v>13516.8</v>
      </c>
      <c r="C2294" s="1">
        <v>178148</v>
      </c>
      <c r="D2294" s="2">
        <v>45898</v>
      </c>
      <c r="E2294" s="2">
        <v>45901</v>
      </c>
      <c r="F2294" s="1" t="str">
        <v>CP147</v>
      </c>
      <c r="G2294" s="1">
        <v>1</v>
      </c>
      <c r="H2294" s="1">
        <v>1</v>
      </c>
      <c r="I2294" s="1">
        <v>0</v>
      </c>
      <c r="J2294" s="1" t="str">
        <v>Banglore</v>
      </c>
      <c r="K2294" s="1">
        <v>0</v>
      </c>
      <c r="L2294" s="1">
        <f t="shared" si="105"/>
        <v>13516.8</v>
      </c>
      <c r="M2294" s="1">
        <f t="shared" si="106"/>
        <v>13516.8</v>
      </c>
      <c r="N2294" s="1">
        <f t="shared" si="107"/>
        <v>0</v>
      </c>
    </row>
    <row r="2295" spans="1:14" x14ac:dyDescent="0.25">
      <c r="A2295" s="1" t="str">
        <v>Sartorius</v>
      </c>
      <c r="B2295" s="1">
        <v>16000</v>
      </c>
      <c r="C2295" s="1" t="str">
        <v>251519302131</v>
      </c>
      <c r="D2295" s="2">
        <v>45895</v>
      </c>
      <c r="E2295" s="2">
        <v>45901</v>
      </c>
      <c r="F2295" s="1" t="str">
        <v>VS0122</v>
      </c>
      <c r="G2295" s="1">
        <v>3</v>
      </c>
      <c r="H2295" s="1">
        <v>3</v>
      </c>
      <c r="I2295" s="1">
        <v>0</v>
      </c>
      <c r="J2295" s="1" t="str">
        <v>DELHI</v>
      </c>
      <c r="K2295" s="1">
        <v>0</v>
      </c>
      <c r="L2295" s="1">
        <f t="shared" si="105"/>
        <v>48000</v>
      </c>
      <c r="M2295" s="1">
        <f t="shared" si="106"/>
        <v>48000</v>
      </c>
      <c r="N2295" s="1">
        <f t="shared" si="107"/>
        <v>0</v>
      </c>
    </row>
    <row r="2296" spans="1:14" x14ac:dyDescent="0.25">
      <c r="A2296" s="1" t="str">
        <v>TargetMol</v>
      </c>
      <c r="B2296" s="1">
        <v>2059.1999999999998</v>
      </c>
      <c r="C2296" s="1" t="str">
        <v>INV250826-062</v>
      </c>
      <c r="D2296" s="2">
        <v>45895</v>
      </c>
      <c r="E2296" s="2">
        <v>45902</v>
      </c>
      <c r="F2296" s="1" t="str">
        <v>T17109</v>
      </c>
      <c r="G2296" s="1">
        <v>1</v>
      </c>
      <c r="H2296" s="1">
        <v>1</v>
      </c>
      <c r="I2296" s="1">
        <v>0</v>
      </c>
      <c r="J2296" s="1" t="str">
        <v>Hyderabad</v>
      </c>
      <c r="K2296" s="1">
        <v>0</v>
      </c>
      <c r="L2296" s="1">
        <f t="shared" si="105"/>
        <v>2059.1999999999998</v>
      </c>
      <c r="M2296" s="1">
        <f t="shared" si="106"/>
        <v>2059.1999999999998</v>
      </c>
      <c r="N2296" s="1">
        <f t="shared" si="107"/>
        <v>0</v>
      </c>
    </row>
    <row r="2297" spans="1:14" x14ac:dyDescent="0.25">
      <c r="A2297" s="1" t="str">
        <v>TargetMol</v>
      </c>
      <c r="B2297" s="1">
        <v>8606.4</v>
      </c>
      <c r="C2297" s="1" t="str">
        <v>INV250826-062</v>
      </c>
      <c r="D2297" s="2">
        <v>45895</v>
      </c>
      <c r="E2297" s="2">
        <v>45902</v>
      </c>
      <c r="F2297" s="1" t="str">
        <v>T1726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8606.4</v>
      </c>
      <c r="M2297" s="1">
        <f t="shared" si="106"/>
        <v>8606.4</v>
      </c>
      <c r="N2297" s="1">
        <f t="shared" si="107"/>
        <v>0</v>
      </c>
    </row>
    <row r="2298" spans="1:14" x14ac:dyDescent="0.25">
      <c r="A2298" s="1" t="str">
        <v>TargetMol</v>
      </c>
      <c r="B2298" s="1">
        <v>10190.4</v>
      </c>
      <c r="C2298" s="1" t="str">
        <v>INV250826-062</v>
      </c>
      <c r="D2298" s="2">
        <v>45895</v>
      </c>
      <c r="E2298" s="2">
        <v>45902</v>
      </c>
      <c r="F2298" s="1" t="str">
        <v>T3494</v>
      </c>
      <c r="G2298" s="1">
        <v>1</v>
      </c>
      <c r="H2298" s="1">
        <v>1</v>
      </c>
      <c r="I2298" s="1">
        <v>0</v>
      </c>
      <c r="J2298" s="1" t="str">
        <v>Delhi</v>
      </c>
      <c r="K2298" s="1">
        <v>0</v>
      </c>
      <c r="L2298" s="1">
        <f t="shared" si="105"/>
        <v>10190.4</v>
      </c>
      <c r="M2298" s="1">
        <f t="shared" si="106"/>
        <v>10190.4</v>
      </c>
      <c r="N2298" s="1">
        <f t="shared" si="107"/>
        <v>0</v>
      </c>
    </row>
    <row r="2299" spans="1:14" x14ac:dyDescent="0.25">
      <c r="A2299" s="1" t="str">
        <v>TargetMol</v>
      </c>
      <c r="B2299" s="1">
        <v>6758.4</v>
      </c>
      <c r="C2299" s="1" t="str">
        <v>INV250826-063</v>
      </c>
      <c r="D2299" s="2">
        <v>45895</v>
      </c>
      <c r="E2299" s="2">
        <v>45902</v>
      </c>
      <c r="F2299" s="1" t="str">
        <v>T19978</v>
      </c>
      <c r="G2299" s="1">
        <v>3</v>
      </c>
      <c r="H2299" s="1">
        <v>3</v>
      </c>
      <c r="I2299" s="1">
        <v>0</v>
      </c>
      <c r="J2299" s="1" t="str">
        <v>Mumbai</v>
      </c>
      <c r="K2299" s="1">
        <v>0</v>
      </c>
      <c r="L2299" s="1">
        <f t="shared" si="105"/>
        <v>20275.199999999997</v>
      </c>
      <c r="M2299" s="1">
        <f t="shared" si="106"/>
        <v>20275.199999999997</v>
      </c>
      <c r="N2299" s="1">
        <f t="shared" si="107"/>
        <v>0</v>
      </c>
    </row>
    <row r="2300" spans="1:14" x14ac:dyDescent="0.25">
      <c r="A2300" s="1" t="str">
        <v>TargetMol</v>
      </c>
      <c r="B2300" s="1">
        <v>52316</v>
      </c>
      <c r="C2300" s="1" t="str">
        <v>INV250826-064</v>
      </c>
      <c r="D2300" s="2">
        <v>45895</v>
      </c>
      <c r="E2300" s="2">
        <v>45902</v>
      </c>
      <c r="F2300" s="1" t="str">
        <v>T203509</v>
      </c>
      <c r="G2300" s="1">
        <v>1</v>
      </c>
      <c r="H2300" s="1">
        <v>1</v>
      </c>
      <c r="I2300" s="1">
        <v>0</v>
      </c>
      <c r="J2300" s="1" t="str">
        <v>Faridabad</v>
      </c>
      <c r="K2300" s="1">
        <v>0</v>
      </c>
      <c r="L2300" s="1">
        <f t="shared" si="105"/>
        <v>52316</v>
      </c>
      <c r="M2300" s="1">
        <f t="shared" si="106"/>
        <v>52316</v>
      </c>
      <c r="N2300" s="1">
        <f t="shared" si="107"/>
        <v>0</v>
      </c>
    </row>
    <row r="2301" spans="1:14" x14ac:dyDescent="0.25">
      <c r="A2301" s="1" t="str">
        <v>Boster</v>
      </c>
      <c r="B2301" s="1">
        <v>22792</v>
      </c>
      <c r="C2301" s="1">
        <v>66072</v>
      </c>
      <c r="D2301" s="2">
        <v>45894</v>
      </c>
      <c r="E2301" s="2">
        <v>45902</v>
      </c>
      <c r="F2301" s="1" t="str">
        <v>M00202S232</v>
      </c>
      <c r="G2301" s="1">
        <v>5</v>
      </c>
      <c r="H2301" s="1">
        <v>5</v>
      </c>
      <c r="I2301" s="1">
        <v>0</v>
      </c>
      <c r="J2301" s="1" t="str">
        <v>Banglore</v>
      </c>
      <c r="K2301" s="1">
        <v>0</v>
      </c>
      <c r="L2301" s="1">
        <f t="shared" si="105"/>
        <v>113960</v>
      </c>
      <c r="M2301" s="1">
        <f t="shared" si="106"/>
        <v>113960</v>
      </c>
      <c r="N2301" s="1">
        <f t="shared" si="107"/>
        <v>0</v>
      </c>
    </row>
    <row r="2302" spans="1:14" x14ac:dyDescent="0.25">
      <c r="A2302" s="1" t="str">
        <v>CHROMACHEMIE</v>
      </c>
      <c r="B2302" s="1">
        <v>4666.75</v>
      </c>
      <c r="C2302" s="1" t="str">
        <v>26BGST338403</v>
      </c>
      <c r="D2302" s="2">
        <v>45899</v>
      </c>
      <c r="E2302" s="2">
        <v>45902</v>
      </c>
      <c r="F2302" s="1" t="str">
        <v>NLM-467-5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4666.75</v>
      </c>
      <c r="M2302" s="1">
        <f t="shared" si="106"/>
        <v>4666.75</v>
      </c>
      <c r="N2302" s="1">
        <f t="shared" si="107"/>
        <v>0</v>
      </c>
    </row>
    <row r="2303" spans="1:14" x14ac:dyDescent="0.25">
      <c r="A2303" s="1" t="str">
        <v>Dharmacon</v>
      </c>
      <c r="B2303" s="1">
        <v>32912</v>
      </c>
      <c r="C2303" s="1" t="str">
        <v>O081825IN3312394G</v>
      </c>
      <c r="D2303" s="2">
        <v>45891</v>
      </c>
      <c r="E2303" s="2">
        <v>45902</v>
      </c>
      <c r="F2303" s="1" t="str">
        <v>L-168245-00-0005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32912</v>
      </c>
      <c r="M2303" s="1">
        <f t="shared" si="106"/>
        <v>32912</v>
      </c>
      <c r="N2303" s="1">
        <f t="shared" si="107"/>
        <v>0</v>
      </c>
    </row>
    <row r="2304" spans="1:14" x14ac:dyDescent="0.25">
      <c r="A2304" s="1" t="str">
        <v>Dharmacon</v>
      </c>
      <c r="B2304" s="1">
        <v>38808</v>
      </c>
      <c r="C2304" s="1" t="str">
        <v>O081825IN3312394G</v>
      </c>
      <c r="D2304" s="2">
        <v>45891</v>
      </c>
      <c r="E2304" s="2">
        <v>45902</v>
      </c>
      <c r="F2304" s="1" t="str">
        <v>D-001810-10-20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38808</v>
      </c>
      <c r="M2304" s="1">
        <f t="shared" si="106"/>
        <v>38808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L-006243-03-0005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16858.16</v>
      </c>
      <c r="C2306" s="1" t="str">
        <v>O081825IN3312394G</v>
      </c>
      <c r="D2306" s="2">
        <v>45891</v>
      </c>
      <c r="E2306" s="2">
        <v>45902</v>
      </c>
      <c r="F2306" s="1" t="str">
        <v>CTM- 1172705</v>
      </c>
      <c r="G2306" s="1">
        <v>1</v>
      </c>
      <c r="H2306" s="1">
        <v>1</v>
      </c>
      <c r="I2306" s="1">
        <v>0</v>
      </c>
      <c r="J2306" s="1" t="str">
        <v>Kerala</v>
      </c>
      <c r="K2306" s="1">
        <v>0</v>
      </c>
      <c r="L2306" s="1">
        <f t="shared" si="105"/>
        <v>16858.16</v>
      </c>
      <c r="M2306" s="1">
        <f t="shared" si="106"/>
        <v>16858.16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CTM- 1172779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CTM- 1172777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32912</v>
      </c>
      <c r="C2309" s="1" t="str">
        <v>O081825IN3312394G</v>
      </c>
      <c r="D2309" s="2">
        <v>45891</v>
      </c>
      <c r="E2309" s="2">
        <v>45902</v>
      </c>
      <c r="F2309" s="1" t="str">
        <v>L-010533-00-0005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32912</v>
      </c>
      <c r="M2309" s="1">
        <f t="shared" si="109"/>
        <v>32912</v>
      </c>
      <c r="N2309" s="1">
        <f t="shared" si="110"/>
        <v>0</v>
      </c>
    </row>
    <row r="2310" spans="1:14" x14ac:dyDescent="0.25">
      <c r="A2310" s="1" t="str">
        <v>Dharmacon</v>
      </c>
      <c r="B2310" s="1">
        <v>26659.599999999999</v>
      </c>
      <c r="C2310" s="1" t="str">
        <v>O081825IN3312394G</v>
      </c>
      <c r="D2310" s="2">
        <v>45891</v>
      </c>
      <c r="E2310" s="2">
        <v>45902</v>
      </c>
      <c r="F2310" s="1" t="str">
        <v>CTM- 1172776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26659.599999999999</v>
      </c>
      <c r="M2310" s="1">
        <f t="shared" si="109"/>
        <v>26659.599999999999</v>
      </c>
      <c r="N2310" s="1">
        <f t="shared" si="110"/>
        <v>0</v>
      </c>
    </row>
    <row r="2311" spans="1:14" x14ac:dyDescent="0.25">
      <c r="A2311" s="1" t="str">
        <v>Dharmacon</v>
      </c>
      <c r="B2311" s="1">
        <v>9280.48</v>
      </c>
      <c r="C2311" s="1" t="str">
        <v>O081825IN3312394G</v>
      </c>
      <c r="D2311" s="2">
        <v>45891</v>
      </c>
      <c r="E2311" s="2">
        <v>45902</v>
      </c>
      <c r="F2311" s="1" t="str">
        <v>CTM- 1172775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9280.48</v>
      </c>
      <c r="M2311" s="1">
        <f t="shared" si="109"/>
        <v>9280.48</v>
      </c>
      <c r="N2311" s="1">
        <f t="shared" si="110"/>
        <v>0</v>
      </c>
    </row>
    <row r="2312" spans="1:14" x14ac:dyDescent="0.25">
      <c r="A2312" s="1" t="str">
        <v>Dharmacon</v>
      </c>
      <c r="B2312" s="1">
        <v>70752</v>
      </c>
      <c r="C2312" s="1" t="str">
        <v>O081825IN3312394G</v>
      </c>
      <c r="D2312" s="2">
        <v>45891</v>
      </c>
      <c r="E2312" s="2">
        <v>45902</v>
      </c>
      <c r="F2312" s="1" t="str">
        <v>LQ-008560-00-0010</v>
      </c>
      <c r="G2312" s="1">
        <v>1</v>
      </c>
      <c r="H2312" s="1">
        <v>1</v>
      </c>
      <c r="I2312" s="1">
        <v>0</v>
      </c>
      <c r="J2312" s="1" t="str">
        <v>Delhi</v>
      </c>
      <c r="K2312" s="1">
        <v>0</v>
      </c>
      <c r="L2312" s="1">
        <f t="shared" si="108"/>
        <v>70752</v>
      </c>
      <c r="M2312" s="1">
        <f t="shared" si="109"/>
        <v>70752</v>
      </c>
      <c r="N2312" s="1">
        <f t="shared" si="110"/>
        <v>0</v>
      </c>
    </row>
    <row r="2313" spans="1:14" x14ac:dyDescent="0.25">
      <c r="A2313" s="1" t="str">
        <v>Dharmacon</v>
      </c>
      <c r="B2313" s="1">
        <v>55000</v>
      </c>
      <c r="C2313" s="1" t="str">
        <v>O081825IN3312394G</v>
      </c>
      <c r="D2313" s="2">
        <v>45891</v>
      </c>
      <c r="E2313" s="2">
        <v>45902</v>
      </c>
      <c r="F2313" s="1" t="str">
        <v>LQ-005881-00-0005</v>
      </c>
      <c r="G2313" s="1">
        <v>2</v>
      </c>
      <c r="H2313" s="1">
        <v>2</v>
      </c>
      <c r="I2313" s="1">
        <v>0</v>
      </c>
      <c r="J2313" s="1" t="str">
        <v>Gujrat</v>
      </c>
      <c r="K2313" s="1">
        <v>0</v>
      </c>
      <c r="L2313" s="1">
        <f t="shared" si="108"/>
        <v>110000</v>
      </c>
      <c r="M2313" s="1">
        <f t="shared" si="109"/>
        <v>110000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L-005463-01-0005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32912</v>
      </c>
      <c r="C2315" s="1" t="str">
        <v>O081825IN3312394G</v>
      </c>
      <c r="D2315" s="2">
        <v>45891</v>
      </c>
      <c r="E2315" s="2">
        <v>45902</v>
      </c>
      <c r="F2315" s="1" t="str">
        <v>L-005462-00-0005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32912</v>
      </c>
      <c r="M2315" s="1">
        <f t="shared" si="109"/>
        <v>32912</v>
      </c>
      <c r="N2315" s="1">
        <f t="shared" si="110"/>
        <v>0</v>
      </c>
    </row>
    <row r="2316" spans="1:14" x14ac:dyDescent="0.25">
      <c r="A2316" s="1" t="str">
        <v>Dharmacon</v>
      </c>
      <c r="B2316" s="1">
        <v>68464</v>
      </c>
      <c r="C2316" s="1" t="str">
        <v>O081825IN3312394G</v>
      </c>
      <c r="D2316" s="2">
        <v>45891</v>
      </c>
      <c r="E2316" s="2">
        <v>45902</v>
      </c>
      <c r="F2316" s="1" t="str">
        <v>TLP5917</v>
      </c>
      <c r="G2316" s="1">
        <v>2</v>
      </c>
      <c r="H2316" s="1">
        <v>2</v>
      </c>
      <c r="I2316" s="1">
        <v>0</v>
      </c>
      <c r="J2316" s="1" t="str">
        <v>Mumbai</v>
      </c>
      <c r="K2316" s="1">
        <v>0</v>
      </c>
      <c r="L2316" s="1">
        <f t="shared" si="108"/>
        <v>136928</v>
      </c>
      <c r="M2316" s="1">
        <f t="shared" si="109"/>
        <v>136928</v>
      </c>
      <c r="N2316" s="1">
        <f t="shared" si="110"/>
        <v>0</v>
      </c>
    </row>
    <row r="2317" spans="1:14" x14ac:dyDescent="0.25">
      <c r="A2317" s="1" t="str">
        <v>Dharmacon</v>
      </c>
      <c r="B2317" s="1">
        <v>100496</v>
      </c>
      <c r="C2317" s="1" t="str">
        <v>O081825IN3312394G</v>
      </c>
      <c r="D2317" s="2">
        <v>45891</v>
      </c>
      <c r="E2317" s="2">
        <v>45902</v>
      </c>
      <c r="F2317" s="1" t="str">
        <v>TLP5913</v>
      </c>
      <c r="G2317" s="1">
        <v>1</v>
      </c>
      <c r="H2317" s="1">
        <v>1</v>
      </c>
      <c r="I2317" s="1">
        <v>0</v>
      </c>
      <c r="J2317" s="1" t="str">
        <v>Mumbai</v>
      </c>
      <c r="K2317" s="1">
        <v>0</v>
      </c>
      <c r="L2317" s="1">
        <f t="shared" si="108"/>
        <v>100496</v>
      </c>
      <c r="M2317" s="1">
        <f t="shared" si="109"/>
        <v>100496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C-300595-03-0005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IH-300595-05-0005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CN-001000-01-05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IN-001005-01-05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C-300596-03-0005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IH-300596-05-0005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25608</v>
      </c>
      <c r="C2324" s="1" t="str">
        <v>O081825IN3312394G</v>
      </c>
      <c r="D2324" s="2">
        <v>45891</v>
      </c>
      <c r="E2324" s="2">
        <v>45902</v>
      </c>
      <c r="F2324" s="1" t="str">
        <v>M-017570-02-0005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25608</v>
      </c>
      <c r="M2324" s="1">
        <f t="shared" si="109"/>
        <v>25608</v>
      </c>
      <c r="N2324" s="1">
        <f t="shared" si="110"/>
        <v>0</v>
      </c>
    </row>
    <row r="2325" spans="1:14" x14ac:dyDescent="0.25">
      <c r="A2325" s="1" t="str">
        <v>Dharmacon</v>
      </c>
      <c r="B2325" s="1">
        <v>24816</v>
      </c>
      <c r="C2325" s="1" t="str">
        <v>O081825IN3312394G</v>
      </c>
      <c r="D2325" s="2">
        <v>45891</v>
      </c>
      <c r="E2325" s="2">
        <v>45902</v>
      </c>
      <c r="F2325" s="1" t="str">
        <v>RHS4533- EG9611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24816</v>
      </c>
      <c r="M2325" s="1">
        <f t="shared" si="109"/>
        <v>24816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YSC1049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4840</v>
      </c>
      <c r="C2327" s="1" t="str">
        <v>O081825IN3312394G</v>
      </c>
      <c r="D2327" s="2">
        <v>45891</v>
      </c>
      <c r="E2327" s="2">
        <v>45902</v>
      </c>
      <c r="F2327" s="1" t="str">
        <v>YSC1059</v>
      </c>
      <c r="G2327" s="1">
        <v>1</v>
      </c>
      <c r="H2327" s="1">
        <v>1</v>
      </c>
      <c r="I2327" s="1">
        <v>0</v>
      </c>
      <c r="J2327" s="1" t="str">
        <v>Lucknow</v>
      </c>
      <c r="K2327" s="1">
        <v>0</v>
      </c>
      <c r="L2327" s="1">
        <f t="shared" si="108"/>
        <v>4840</v>
      </c>
      <c r="M2327" s="1">
        <f t="shared" si="109"/>
        <v>4840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T-2002-03</v>
      </c>
      <c r="G2328" s="1">
        <v>1</v>
      </c>
      <c r="H2328" s="1">
        <v>1</v>
      </c>
      <c r="I2328" s="1">
        <v>0</v>
      </c>
      <c r="J2328" s="1" t="str">
        <v>Delhi</v>
      </c>
      <c r="K2328" s="1">
        <v>0</v>
      </c>
      <c r="L2328" s="1">
        <f t="shared" si="108"/>
        <v>34584</v>
      </c>
      <c r="M2328" s="1">
        <f t="shared" si="109"/>
        <v>34584</v>
      </c>
      <c r="N2328" s="1">
        <f t="shared" si="110"/>
        <v>0</v>
      </c>
    </row>
    <row r="2329" spans="1:14" x14ac:dyDescent="0.25">
      <c r="A2329" s="1" t="str">
        <v>Dharmacon</v>
      </c>
      <c r="B2329" s="1">
        <v>34584</v>
      </c>
      <c r="C2329" s="1" t="str">
        <v>O081825IN3312394G</v>
      </c>
      <c r="D2329" s="2">
        <v>45891</v>
      </c>
      <c r="E2329" s="2">
        <v>45902</v>
      </c>
      <c r="F2329" s="1" t="str">
        <v>T-2001-03</v>
      </c>
      <c r="G2329" s="1">
        <v>2</v>
      </c>
      <c r="H2329" s="1">
        <v>2</v>
      </c>
      <c r="I2329" s="1">
        <v>0</v>
      </c>
      <c r="J2329" s="1" t="str">
        <v>MOHALI (PUNJAB)</v>
      </c>
      <c r="K2329" s="1">
        <v>0</v>
      </c>
      <c r="L2329" s="1">
        <f t="shared" si="108"/>
        <v>69168</v>
      </c>
      <c r="M2329" s="1">
        <f t="shared" si="109"/>
        <v>69168</v>
      </c>
      <c r="N2329" s="1">
        <f t="shared" si="110"/>
        <v>0</v>
      </c>
    </row>
    <row r="2330" spans="1:14" x14ac:dyDescent="0.25">
      <c r="A2330" s="1" t="str">
        <v>Dharmacon</v>
      </c>
      <c r="B2330" s="1">
        <v>20856</v>
      </c>
      <c r="C2330" s="1" t="str">
        <v>O081825IN3312394G</v>
      </c>
      <c r="D2330" s="2">
        <v>45891</v>
      </c>
      <c r="E2330" s="2">
        <v>45902</v>
      </c>
      <c r="F2330" s="1" t="str">
        <v>T-2001-02</v>
      </c>
      <c r="G2330" s="1">
        <v>1</v>
      </c>
      <c r="H2330" s="1">
        <v>1</v>
      </c>
      <c r="I2330" s="1">
        <v>0</v>
      </c>
      <c r="J2330" s="1" t="str">
        <v>Faridabad</v>
      </c>
      <c r="K2330" s="1">
        <v>0</v>
      </c>
      <c r="L2330" s="1">
        <f t="shared" si="108"/>
        <v>20856</v>
      </c>
      <c r="M2330" s="1">
        <f t="shared" si="109"/>
        <v>20856</v>
      </c>
      <c r="N2330" s="1">
        <f t="shared" si="110"/>
        <v>0</v>
      </c>
    </row>
    <row r="2331" spans="1:14" x14ac:dyDescent="0.25">
      <c r="A2331" s="1" t="str">
        <v>BioLegend</v>
      </c>
      <c r="B2331" s="1">
        <v>4743.2</v>
      </c>
      <c r="C2331" s="1" t="str">
        <v>EED118648</v>
      </c>
      <c r="D2331" s="2">
        <v>45898</v>
      </c>
      <c r="E2331" s="2">
        <v>45903</v>
      </c>
      <c r="F2331" s="1">
        <v>100236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4743.2</v>
      </c>
      <c r="M2331" s="1">
        <f t="shared" si="109"/>
        <v>4743.2</v>
      </c>
      <c r="N2331" s="1">
        <f t="shared" si="110"/>
        <v>0</v>
      </c>
    </row>
    <row r="2332" spans="1:14" x14ac:dyDescent="0.25">
      <c r="A2332" s="1" t="str">
        <v>BioLegend</v>
      </c>
      <c r="B2332" s="1">
        <v>15972</v>
      </c>
      <c r="C2332" s="1" t="str">
        <v>EED118648</v>
      </c>
      <c r="D2332" s="2">
        <v>45898</v>
      </c>
      <c r="E2332" s="2">
        <v>45903</v>
      </c>
      <c r="F2332" s="1">
        <v>100443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15972</v>
      </c>
      <c r="M2332" s="1">
        <f t="shared" si="109"/>
        <v>15972</v>
      </c>
      <c r="N2332" s="1">
        <f t="shared" si="110"/>
        <v>0</v>
      </c>
    </row>
    <row r="2333" spans="1:14" x14ac:dyDescent="0.25">
      <c r="A2333" s="1" t="str">
        <v>BioLegend</v>
      </c>
      <c r="B2333" s="1">
        <v>2279.1999999999998</v>
      </c>
      <c r="C2333" s="1" t="str">
        <v>EED118648</v>
      </c>
      <c r="D2333" s="2">
        <v>45898</v>
      </c>
      <c r="E2333" s="2">
        <v>45903</v>
      </c>
      <c r="F2333" s="1">
        <v>100707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2279.1999999999998</v>
      </c>
      <c r="M2333" s="1">
        <f t="shared" si="109"/>
        <v>2279.1999999999998</v>
      </c>
      <c r="N2333" s="1">
        <f t="shared" si="110"/>
        <v>0</v>
      </c>
    </row>
    <row r="2334" spans="1:14" x14ac:dyDescent="0.25">
      <c r="A2334" s="1" t="str">
        <v>BioLegend</v>
      </c>
      <c r="B2334" s="1">
        <v>8377.6</v>
      </c>
      <c r="C2334" s="1" t="str">
        <v>EED118648</v>
      </c>
      <c r="D2334" s="2">
        <v>45898</v>
      </c>
      <c r="E2334" s="2">
        <v>45903</v>
      </c>
      <c r="F2334" s="1">
        <v>101837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8377.6</v>
      </c>
      <c r="M2334" s="1">
        <f t="shared" si="109"/>
        <v>8377.6</v>
      </c>
      <c r="N2334" s="1">
        <f t="shared" si="110"/>
        <v>0</v>
      </c>
    </row>
    <row r="2335" spans="1:14" x14ac:dyDescent="0.25">
      <c r="A2335" s="1" t="str">
        <v>BioLegend</v>
      </c>
      <c r="B2335" s="1">
        <v>6283.2000000000007</v>
      </c>
      <c r="C2335" s="1" t="str">
        <v>EED118648</v>
      </c>
      <c r="D2335" s="2">
        <v>45898</v>
      </c>
      <c r="E2335" s="2">
        <v>45903</v>
      </c>
      <c r="F2335" s="1">
        <v>103083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6283.2000000000007</v>
      </c>
      <c r="M2335" s="1">
        <f t="shared" si="109"/>
        <v>6283.2000000000007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6221.6</v>
      </c>
      <c r="C2336" s="1" t="str">
        <v>EED118648</v>
      </c>
      <c r="D2336" s="2">
        <v>45898</v>
      </c>
      <c r="E2336" s="2">
        <v>45903</v>
      </c>
      <c r="F2336" s="1">
        <v>104419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6221.6</v>
      </c>
      <c r="M2336" s="1">
        <f t="shared" si="109"/>
        <v>6221.6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107675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7515.2000000000007</v>
      </c>
      <c r="C2338" s="1" t="str">
        <v>EED118648</v>
      </c>
      <c r="D2338" s="2">
        <v>45898</v>
      </c>
      <c r="E2338" s="2">
        <v>45903</v>
      </c>
      <c r="F2338" s="1">
        <v>113603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7515.2000000000007</v>
      </c>
      <c r="M2338" s="1">
        <f t="shared" si="109"/>
        <v>7515.2000000000007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22792</v>
      </c>
      <c r="C2339" s="1" t="str">
        <v>EED118648</v>
      </c>
      <c r="D2339" s="2">
        <v>45898</v>
      </c>
      <c r="E2339" s="2">
        <v>45903</v>
      </c>
      <c r="F2339" s="1">
        <v>126408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22792</v>
      </c>
      <c r="M2339" s="1">
        <f t="shared" si="109"/>
        <v>22792</v>
      </c>
      <c r="N2339" s="1">
        <f t="shared" si="110"/>
        <v>0</v>
      </c>
    </row>
    <row r="2340" spans="1:14" x14ac:dyDescent="0.25">
      <c r="A2340" s="1" t="str">
        <v>BioLegend</v>
      </c>
      <c r="B2340" s="1">
        <v>3080</v>
      </c>
      <c r="C2340" s="1" t="str">
        <v>EED118648</v>
      </c>
      <c r="D2340" s="2">
        <v>45898</v>
      </c>
      <c r="E2340" s="2">
        <v>45903</v>
      </c>
      <c r="F2340" s="1">
        <v>300406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3080</v>
      </c>
      <c r="M2340" s="1">
        <f t="shared" si="109"/>
        <v>3080</v>
      </c>
      <c r="N2340" s="1">
        <f t="shared" si="110"/>
        <v>0</v>
      </c>
    </row>
    <row r="2341" spans="1:14" x14ac:dyDescent="0.25">
      <c r="A2341" s="1" t="str">
        <v>BioLegend</v>
      </c>
      <c r="B2341" s="1">
        <v>17987.2</v>
      </c>
      <c r="C2341" s="1" t="str">
        <v>EED118648</v>
      </c>
      <c r="D2341" s="2">
        <v>45898</v>
      </c>
      <c r="E2341" s="2">
        <v>45903</v>
      </c>
      <c r="F2341" s="1">
        <v>300518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17987.2</v>
      </c>
      <c r="M2341" s="1">
        <f t="shared" si="109"/>
        <v>17987.2</v>
      </c>
      <c r="N2341" s="1">
        <f t="shared" si="110"/>
        <v>0</v>
      </c>
    </row>
    <row r="2342" spans="1:14" x14ac:dyDescent="0.25">
      <c r="A2342" s="1" t="str">
        <v>BioLegend</v>
      </c>
      <c r="B2342" s="1">
        <v>25806</v>
      </c>
      <c r="C2342" s="1" t="str">
        <v>EED118648</v>
      </c>
      <c r="D2342" s="2">
        <v>45898</v>
      </c>
      <c r="E2342" s="2">
        <v>45903</v>
      </c>
      <c r="F2342" s="1">
        <v>302242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25806</v>
      </c>
      <c r="M2342" s="1">
        <f t="shared" si="109"/>
        <v>25806</v>
      </c>
      <c r="N2342" s="1">
        <f t="shared" si="110"/>
        <v>0</v>
      </c>
    </row>
    <row r="2343" spans="1:14" x14ac:dyDescent="0.25">
      <c r="A2343" s="1" t="str">
        <v>BioLegend</v>
      </c>
      <c r="B2343" s="1">
        <v>25146</v>
      </c>
      <c r="C2343" s="1" t="str">
        <v>EED118648</v>
      </c>
      <c r="D2343" s="2">
        <v>45898</v>
      </c>
      <c r="E2343" s="2">
        <v>45903</v>
      </c>
      <c r="F2343" s="1">
        <v>302330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25146</v>
      </c>
      <c r="M2343" s="1">
        <f t="shared" si="109"/>
        <v>25146</v>
      </c>
      <c r="N2343" s="1">
        <f t="shared" si="110"/>
        <v>0</v>
      </c>
    </row>
    <row r="2344" spans="1:14" x14ac:dyDescent="0.25">
      <c r="A2344" s="1" t="str">
        <v>BioLegend</v>
      </c>
      <c r="B2344" s="1">
        <v>6776</v>
      </c>
      <c r="C2344" s="1" t="str">
        <v>EED118648</v>
      </c>
      <c r="D2344" s="2">
        <v>45898</v>
      </c>
      <c r="E2344" s="2">
        <v>45903</v>
      </c>
      <c r="F2344" s="1">
        <v>302610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6776</v>
      </c>
      <c r="M2344" s="1">
        <f t="shared" si="109"/>
        <v>6776</v>
      </c>
      <c r="N2344" s="1">
        <f t="shared" si="110"/>
        <v>0</v>
      </c>
    </row>
    <row r="2345" spans="1:14" x14ac:dyDescent="0.25">
      <c r="A2345" s="1" t="str">
        <v>BioLegend</v>
      </c>
      <c r="B2345" s="1">
        <v>15523.2</v>
      </c>
      <c r="C2345" s="1" t="str">
        <v>EED118648</v>
      </c>
      <c r="D2345" s="2">
        <v>45898</v>
      </c>
      <c r="E2345" s="2">
        <v>45903</v>
      </c>
      <c r="F2345" s="1">
        <v>303706</v>
      </c>
      <c r="G2345" s="1">
        <v>1</v>
      </c>
      <c r="H2345" s="1">
        <v>1</v>
      </c>
      <c r="I2345" s="1">
        <v>0</v>
      </c>
      <c r="J2345" s="1" t="str">
        <v>Tamilnadu</v>
      </c>
      <c r="K2345" s="1">
        <v>0</v>
      </c>
      <c r="L2345" s="1">
        <f t="shared" si="108"/>
        <v>15523.2</v>
      </c>
      <c r="M2345" s="1">
        <f t="shared" si="109"/>
        <v>15523.2</v>
      </c>
      <c r="N2345" s="1">
        <f t="shared" si="110"/>
        <v>0</v>
      </c>
    </row>
    <row r="2346" spans="1:14" x14ac:dyDescent="0.25">
      <c r="A2346" s="1" t="str">
        <v>BioLegend</v>
      </c>
      <c r="B2346" s="1">
        <v>16139.2</v>
      </c>
      <c r="C2346" s="1" t="str">
        <v>EED118648</v>
      </c>
      <c r="D2346" s="2">
        <v>45898</v>
      </c>
      <c r="E2346" s="2">
        <v>45903</v>
      </c>
      <c r="F2346" s="1">
        <v>311106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16139.2</v>
      </c>
      <c r="M2346" s="1">
        <f t="shared" si="109"/>
        <v>16139.2</v>
      </c>
      <c r="N2346" s="1">
        <f t="shared" si="110"/>
        <v>0</v>
      </c>
    </row>
    <row r="2347" spans="1:14" x14ac:dyDescent="0.25">
      <c r="A2347" s="1" t="str">
        <v>BioLegend</v>
      </c>
      <c r="B2347" s="1">
        <v>23223.199999999997</v>
      </c>
      <c r="C2347" s="1" t="str">
        <v>EED118648</v>
      </c>
      <c r="D2347" s="2">
        <v>45898</v>
      </c>
      <c r="E2347" s="2">
        <v>45903</v>
      </c>
      <c r="F2347" s="1">
        <v>320208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23223.199999999997</v>
      </c>
      <c r="M2347" s="1">
        <f t="shared" si="109"/>
        <v>23223.199999999997</v>
      </c>
      <c r="N2347" s="1">
        <f t="shared" si="110"/>
        <v>0</v>
      </c>
    </row>
    <row r="2348" spans="1:14" x14ac:dyDescent="0.25">
      <c r="A2348" s="1" t="str">
        <v>BioLegend</v>
      </c>
      <c r="B2348" s="1">
        <v>29436</v>
      </c>
      <c r="C2348" s="1" t="str">
        <v>EED118648</v>
      </c>
      <c r="D2348" s="2">
        <v>45898</v>
      </c>
      <c r="E2348" s="2">
        <v>45903</v>
      </c>
      <c r="F2348" s="1">
        <v>329930</v>
      </c>
      <c r="G2348" s="1">
        <v>1</v>
      </c>
      <c r="H2348" s="1">
        <v>1</v>
      </c>
      <c r="I2348" s="1">
        <v>0</v>
      </c>
      <c r="J2348" s="1" t="str">
        <v>VARANASI</v>
      </c>
      <c r="K2348" s="1">
        <v>0</v>
      </c>
      <c r="L2348" s="1">
        <f t="shared" si="108"/>
        <v>29436</v>
      </c>
      <c r="M2348" s="1">
        <f t="shared" si="109"/>
        <v>29436</v>
      </c>
      <c r="N2348" s="1">
        <f t="shared" si="110"/>
        <v>0</v>
      </c>
    </row>
    <row r="2349" spans="1:14" x14ac:dyDescent="0.25">
      <c r="A2349" s="1" t="str">
        <v>BioLegend</v>
      </c>
      <c r="B2349" s="1">
        <v>12504.8</v>
      </c>
      <c r="C2349" s="1" t="str">
        <v>EED118648</v>
      </c>
      <c r="D2349" s="2">
        <v>45898</v>
      </c>
      <c r="E2349" s="2">
        <v>45903</v>
      </c>
      <c r="F2349" s="1">
        <v>349128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12504.8</v>
      </c>
      <c r="M2349" s="1">
        <f t="shared" si="109"/>
        <v>12504.8</v>
      </c>
      <c r="N2349" s="1">
        <f t="shared" si="110"/>
        <v>0</v>
      </c>
    </row>
    <row r="2350" spans="1:14" x14ac:dyDescent="0.25">
      <c r="A2350" s="1" t="str">
        <v>BioLegend</v>
      </c>
      <c r="B2350" s="1">
        <v>11888.8</v>
      </c>
      <c r="C2350" s="1" t="str">
        <v>EED118648</v>
      </c>
      <c r="D2350" s="2">
        <v>45898</v>
      </c>
      <c r="E2350" s="2">
        <v>45903</v>
      </c>
      <c r="F2350" s="1">
        <v>399711</v>
      </c>
      <c r="G2350" s="1">
        <v>1</v>
      </c>
      <c r="H2350" s="1">
        <v>1</v>
      </c>
      <c r="I2350" s="1">
        <v>0</v>
      </c>
      <c r="J2350" s="1" t="str">
        <v>Kolkata</v>
      </c>
      <c r="K2350" s="1">
        <v>0</v>
      </c>
      <c r="L2350" s="1">
        <f t="shared" si="108"/>
        <v>11888.8</v>
      </c>
      <c r="M2350" s="1">
        <f t="shared" si="109"/>
        <v>11888.8</v>
      </c>
      <c r="N2350" s="1">
        <f t="shared" si="110"/>
        <v>0</v>
      </c>
    </row>
    <row r="2351" spans="1:14" x14ac:dyDescent="0.25">
      <c r="A2351" s="1" t="str">
        <v>BioLegend</v>
      </c>
      <c r="B2351" s="1">
        <v>5482.4</v>
      </c>
      <c r="C2351" s="1" t="str">
        <v>EED118648</v>
      </c>
      <c r="D2351" s="2">
        <v>45898</v>
      </c>
      <c r="E2351" s="2">
        <v>45903</v>
      </c>
      <c r="F2351" s="1">
        <v>420201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21929.599999999999</v>
      </c>
      <c r="M2351" s="1">
        <f t="shared" si="109"/>
        <v>21929.599999999999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3634.3999999999996</v>
      </c>
      <c r="C2352" s="1" t="str">
        <v>EED118648</v>
      </c>
      <c r="D2352" s="2">
        <v>45898</v>
      </c>
      <c r="E2352" s="2">
        <v>45903</v>
      </c>
      <c r="F2352" s="1">
        <v>420404</v>
      </c>
      <c r="G2352" s="1">
        <v>4</v>
      </c>
      <c r="H2352" s="1">
        <v>4</v>
      </c>
      <c r="I2352" s="1">
        <v>0</v>
      </c>
      <c r="J2352" s="1" t="str">
        <v>Banglore</v>
      </c>
      <c r="K2352" s="1">
        <v>0</v>
      </c>
      <c r="L2352" s="1">
        <f t="shared" si="108"/>
        <v>14537.599999999999</v>
      </c>
      <c r="M2352" s="1">
        <f t="shared" si="109"/>
        <v>14537.599999999999</v>
      </c>
      <c r="N2352" s="1">
        <f t="shared" si="110"/>
        <v>0</v>
      </c>
    </row>
    <row r="2353" spans="1:14" x14ac:dyDescent="0.25">
      <c r="A2353" s="1" t="str">
        <v>BioLegend</v>
      </c>
      <c r="B2353" s="1">
        <v>6591.2000000000007</v>
      </c>
      <c r="C2353" s="1" t="str">
        <v>EED118648</v>
      </c>
      <c r="D2353" s="2">
        <v>45898</v>
      </c>
      <c r="E2353" s="2">
        <v>45903</v>
      </c>
      <c r="F2353" s="1">
        <v>503851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6591.2000000000007</v>
      </c>
      <c r="M2353" s="1">
        <f t="shared" si="109"/>
        <v>6591.2000000000007</v>
      </c>
      <c r="N2353" s="1">
        <f t="shared" si="110"/>
        <v>0</v>
      </c>
    </row>
    <row r="2354" spans="1:14" x14ac:dyDescent="0.25">
      <c r="A2354" s="1" t="str">
        <v>BioLegend</v>
      </c>
      <c r="B2354" s="1">
        <v>7946.4</v>
      </c>
      <c r="C2354" s="1" t="str">
        <v>EED118648</v>
      </c>
      <c r="D2354" s="2">
        <v>45898</v>
      </c>
      <c r="E2354" s="2">
        <v>45903</v>
      </c>
      <c r="F2354" s="1">
        <v>504131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7946.4</v>
      </c>
      <c r="M2354" s="1">
        <f t="shared" si="109"/>
        <v>7946.4</v>
      </c>
      <c r="N2354" s="1">
        <f t="shared" si="110"/>
        <v>0</v>
      </c>
    </row>
    <row r="2355" spans="1:14" x14ac:dyDescent="0.25">
      <c r="A2355" s="1" t="str">
        <v>BioLegend</v>
      </c>
      <c r="B2355" s="1">
        <v>10841.6</v>
      </c>
      <c r="C2355" s="1" t="str">
        <v>EED118648</v>
      </c>
      <c r="D2355" s="2">
        <v>45898</v>
      </c>
      <c r="E2355" s="2">
        <v>45903</v>
      </c>
      <c r="F2355" s="1">
        <v>517005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10841.6</v>
      </c>
      <c r="M2355" s="1">
        <f t="shared" si="109"/>
        <v>10841.6</v>
      </c>
      <c r="N2355" s="1">
        <f t="shared" si="110"/>
        <v>0</v>
      </c>
    </row>
    <row r="2356" spans="1:14" x14ac:dyDescent="0.25">
      <c r="A2356" s="1" t="str">
        <v>BioLegend</v>
      </c>
      <c r="B2356" s="1">
        <v>22792</v>
      </c>
      <c r="C2356" s="1" t="str">
        <v>EED118648</v>
      </c>
      <c r="D2356" s="2">
        <v>45898</v>
      </c>
      <c r="E2356" s="2">
        <v>45903</v>
      </c>
      <c r="F2356" s="1">
        <v>626812</v>
      </c>
      <c r="G2356" s="1">
        <v>5</v>
      </c>
      <c r="H2356" s="1">
        <v>0</v>
      </c>
      <c r="I2356" s="1">
        <v>5</v>
      </c>
      <c r="J2356" s="1" t="str">
        <v>Banglore</v>
      </c>
      <c r="K2356" s="1" t="str">
        <v>Stock</v>
      </c>
      <c r="L2356" s="1">
        <f t="shared" si="108"/>
        <v>113960</v>
      </c>
      <c r="M2356" s="1">
        <f t="shared" si="109"/>
        <v>0</v>
      </c>
      <c r="N2356" s="1">
        <f t="shared" si="110"/>
        <v>113960</v>
      </c>
    </row>
    <row r="2357" spans="1:14" x14ac:dyDescent="0.25">
      <c r="A2357" s="1" t="str">
        <v>BioLegend</v>
      </c>
      <c r="B2357" s="1">
        <v>431.20000000000005</v>
      </c>
      <c r="C2357" s="1" t="str">
        <v>EED118648</v>
      </c>
      <c r="D2357" s="2">
        <v>45898</v>
      </c>
      <c r="E2357" s="2">
        <v>45903</v>
      </c>
      <c r="F2357" s="1">
        <v>740379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431.20000000000005</v>
      </c>
      <c r="M2357" s="1">
        <f t="shared" si="109"/>
        <v>431.20000000000005</v>
      </c>
      <c r="N2357" s="1">
        <f t="shared" si="110"/>
        <v>0</v>
      </c>
    </row>
    <row r="2358" spans="1:14" x14ac:dyDescent="0.25">
      <c r="A2358" s="1" t="str">
        <v>BioLegend</v>
      </c>
      <c r="B2358" s="1">
        <v>18110.400000000001</v>
      </c>
      <c r="C2358" s="1" t="str">
        <v>EED118648</v>
      </c>
      <c r="D2358" s="2">
        <v>45898</v>
      </c>
      <c r="E2358" s="2">
        <v>45903</v>
      </c>
      <c r="F2358" s="1">
        <v>740830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18110.400000000001</v>
      </c>
      <c r="M2358" s="1">
        <f t="shared" si="109"/>
        <v>18110.400000000001</v>
      </c>
      <c r="N2358" s="1">
        <f t="shared" si="110"/>
        <v>0</v>
      </c>
    </row>
    <row r="2359" spans="1:14" x14ac:dyDescent="0.25">
      <c r="A2359" s="1" t="str">
        <v>BioLegend</v>
      </c>
      <c r="B2359" s="1">
        <v>3634.3999999999996</v>
      </c>
      <c r="C2359" s="1" t="str">
        <v>EED118648</v>
      </c>
      <c r="D2359" s="2">
        <v>45898</v>
      </c>
      <c r="E2359" s="2">
        <v>45903</v>
      </c>
      <c r="F2359" s="1">
        <v>740831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3634.3999999999996</v>
      </c>
      <c r="M2359" s="1">
        <f t="shared" si="109"/>
        <v>3634.3999999999996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740832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740833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740834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740835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740836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740837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740838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740840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740843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740844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65111.199999999997</v>
      </c>
      <c r="C2370" s="1" t="str">
        <v>EED118648</v>
      </c>
      <c r="D2370" s="2">
        <v>45898</v>
      </c>
      <c r="E2370" s="2">
        <v>45903</v>
      </c>
      <c r="F2370" s="1">
        <v>741032</v>
      </c>
      <c r="G2370" s="1">
        <v>2</v>
      </c>
      <c r="H2370" s="1">
        <v>2</v>
      </c>
      <c r="I2370" s="1">
        <v>0</v>
      </c>
      <c r="J2370" s="1" t="str">
        <v>Banglore</v>
      </c>
      <c r="K2370" s="1">
        <v>0</v>
      </c>
      <c r="L2370" s="1">
        <f t="shared" si="108"/>
        <v>130222.39999999999</v>
      </c>
      <c r="M2370" s="1">
        <f t="shared" si="109"/>
        <v>130222.39999999999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741446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15972</v>
      </c>
      <c r="C2372" s="1" t="str">
        <v>EED118504</v>
      </c>
      <c r="D2372" s="2">
        <v>45894</v>
      </c>
      <c r="E2372" s="2">
        <v>45903</v>
      </c>
      <c r="F2372" s="1">
        <v>103134</v>
      </c>
      <c r="G2372" s="1">
        <v>1</v>
      </c>
      <c r="H2372" s="1">
        <v>1</v>
      </c>
      <c r="I2372" s="1">
        <v>0</v>
      </c>
      <c r="J2372" s="1" t="str">
        <v>Banglore</v>
      </c>
      <c r="K2372" s="1">
        <v>0</v>
      </c>
      <c r="L2372" s="1">
        <f t="shared" si="111"/>
        <v>15972</v>
      </c>
      <c r="M2372" s="1">
        <f t="shared" si="112"/>
        <v>15972</v>
      </c>
      <c r="N2372" s="1">
        <f t="shared" si="113"/>
        <v>0</v>
      </c>
    </row>
    <row r="2373" spans="1:14" x14ac:dyDescent="0.25">
      <c r="A2373" s="1" t="str">
        <v>BioLegend</v>
      </c>
      <c r="B2373" s="1">
        <v>19896.8</v>
      </c>
      <c r="C2373" s="1" t="str">
        <v>EED118504</v>
      </c>
      <c r="D2373" s="2">
        <v>45894</v>
      </c>
      <c r="E2373" s="2">
        <v>45903</v>
      </c>
      <c r="F2373" s="1">
        <v>121220</v>
      </c>
      <c r="G2373" s="1">
        <v>2</v>
      </c>
      <c r="H2373" s="1">
        <v>2</v>
      </c>
      <c r="I2373" s="1">
        <v>0</v>
      </c>
      <c r="J2373" s="1" t="str">
        <v>Delhi</v>
      </c>
      <c r="K2373" s="1">
        <v>0</v>
      </c>
      <c r="L2373" s="1">
        <f t="shared" si="111"/>
        <v>39793.599999999999</v>
      </c>
      <c r="M2373" s="1">
        <f t="shared" si="112"/>
        <v>39793.599999999999</v>
      </c>
      <c r="N2373" s="1">
        <f t="shared" si="113"/>
        <v>0</v>
      </c>
    </row>
    <row r="2374" spans="1:14" x14ac:dyDescent="0.25">
      <c r="A2374" s="1" t="str">
        <v>BioLegend</v>
      </c>
      <c r="B2374" s="1">
        <v>14660.8</v>
      </c>
      <c r="C2374" s="1" t="str">
        <v>EED118504</v>
      </c>
      <c r="D2374" s="2">
        <v>45894</v>
      </c>
      <c r="E2374" s="2">
        <v>45903</v>
      </c>
      <c r="F2374" s="1">
        <v>300106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14660.8</v>
      </c>
      <c r="M2374" s="1">
        <f t="shared" si="112"/>
        <v>14660.8</v>
      </c>
      <c r="N2374" s="1">
        <f t="shared" si="113"/>
        <v>0</v>
      </c>
    </row>
    <row r="2375" spans="1:14" x14ac:dyDescent="0.25">
      <c r="A2375" s="1" t="str">
        <v>BioLegend</v>
      </c>
      <c r="B2375" s="1">
        <v>3388</v>
      </c>
      <c r="C2375" s="1" t="str">
        <v>EED118504</v>
      </c>
      <c r="D2375" s="2">
        <v>45894</v>
      </c>
      <c r="E2375" s="2">
        <v>45903</v>
      </c>
      <c r="F2375" s="1">
        <v>300306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6776</v>
      </c>
      <c r="M2375" s="1">
        <f t="shared" si="112"/>
        <v>6776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2</v>
      </c>
      <c r="H2376" s="1">
        <v>2</v>
      </c>
      <c r="I2376" s="1">
        <v>0</v>
      </c>
      <c r="J2376" s="1" t="str">
        <v>Banglore</v>
      </c>
      <c r="K2376" s="1">
        <v>0</v>
      </c>
      <c r="L2376" s="1">
        <f t="shared" si="111"/>
        <v>53592</v>
      </c>
      <c r="M2376" s="1">
        <f t="shared" si="112"/>
        <v>53592</v>
      </c>
      <c r="N2376" s="1">
        <f t="shared" si="113"/>
        <v>0</v>
      </c>
    </row>
    <row r="2377" spans="1:14" x14ac:dyDescent="0.25">
      <c r="A2377" s="1" t="str">
        <v>BioLegend</v>
      </c>
      <c r="B2377" s="1">
        <v>26796</v>
      </c>
      <c r="C2377" s="1" t="str">
        <v>EED118504</v>
      </c>
      <c r="D2377" s="2">
        <v>45894</v>
      </c>
      <c r="E2377" s="2">
        <v>45903</v>
      </c>
      <c r="F2377" s="1">
        <v>302632</v>
      </c>
      <c r="G2377" s="1">
        <v>1</v>
      </c>
      <c r="H2377" s="1">
        <v>1</v>
      </c>
      <c r="I2377" s="1">
        <v>0</v>
      </c>
      <c r="J2377" s="1" t="str">
        <v>Delhi</v>
      </c>
      <c r="K2377" s="1">
        <v>0</v>
      </c>
      <c r="L2377" s="1">
        <f t="shared" si="111"/>
        <v>26796</v>
      </c>
      <c r="M2377" s="1">
        <f t="shared" si="112"/>
        <v>26796</v>
      </c>
      <c r="N2377" s="1">
        <f t="shared" si="113"/>
        <v>0</v>
      </c>
    </row>
    <row r="2378" spans="1:14" x14ac:dyDescent="0.25">
      <c r="A2378" s="1" t="str">
        <v>BioLegend</v>
      </c>
      <c r="B2378" s="1">
        <v>28710</v>
      </c>
      <c r="C2378" s="1" t="str">
        <v>EED118504</v>
      </c>
      <c r="D2378" s="2">
        <v>45894</v>
      </c>
      <c r="E2378" s="2">
        <v>45903</v>
      </c>
      <c r="F2378" s="1">
        <v>302830</v>
      </c>
      <c r="G2378" s="1">
        <v>2</v>
      </c>
      <c r="H2378" s="1">
        <v>2</v>
      </c>
      <c r="I2378" s="1">
        <v>0</v>
      </c>
      <c r="J2378" s="1" t="str">
        <v>Delhi</v>
      </c>
      <c r="K2378" s="1">
        <v>0</v>
      </c>
      <c r="L2378" s="1">
        <f t="shared" si="111"/>
        <v>57420</v>
      </c>
      <c r="M2378" s="1">
        <f t="shared" si="112"/>
        <v>57420</v>
      </c>
      <c r="N2378" s="1">
        <f t="shared" si="113"/>
        <v>0</v>
      </c>
    </row>
    <row r="2379" spans="1:14" x14ac:dyDescent="0.25">
      <c r="A2379" s="1" t="str">
        <v>BioLegend</v>
      </c>
      <c r="B2379" s="1">
        <v>17987.2</v>
      </c>
      <c r="C2379" s="1" t="str">
        <v>EED118504</v>
      </c>
      <c r="D2379" s="2">
        <v>45894</v>
      </c>
      <c r="E2379" s="2">
        <v>45903</v>
      </c>
      <c r="F2379" s="1">
        <v>304014</v>
      </c>
      <c r="G2379" s="1">
        <v>1</v>
      </c>
      <c r="H2379" s="1">
        <v>1</v>
      </c>
      <c r="I2379" s="1">
        <v>0</v>
      </c>
      <c r="J2379" s="1" t="str">
        <v>Banglore</v>
      </c>
      <c r="K2379" s="1">
        <v>0</v>
      </c>
      <c r="L2379" s="1">
        <f t="shared" si="111"/>
        <v>17987.2</v>
      </c>
      <c r="M2379" s="1">
        <f t="shared" si="112"/>
        <v>17987.2</v>
      </c>
      <c r="N2379" s="1">
        <f t="shared" si="113"/>
        <v>0</v>
      </c>
    </row>
    <row r="2380" spans="1:14" x14ac:dyDescent="0.25">
      <c r="A2380" s="1" t="str">
        <v>BioLegend</v>
      </c>
      <c r="B2380" s="1">
        <v>20944</v>
      </c>
      <c r="C2380" s="1" t="str">
        <v>EED118504</v>
      </c>
      <c r="D2380" s="2">
        <v>45894</v>
      </c>
      <c r="E2380" s="2">
        <v>45903</v>
      </c>
      <c r="F2380" s="1">
        <v>304028</v>
      </c>
      <c r="G2380" s="1">
        <v>4</v>
      </c>
      <c r="H2380" s="1">
        <v>4</v>
      </c>
      <c r="I2380" s="1">
        <v>0</v>
      </c>
      <c r="J2380" s="1" t="str">
        <v>Delhi</v>
      </c>
      <c r="K2380" s="1">
        <v>0</v>
      </c>
      <c r="L2380" s="1">
        <f t="shared" si="111"/>
        <v>83776</v>
      </c>
      <c r="M2380" s="1">
        <f t="shared" si="112"/>
        <v>83776</v>
      </c>
      <c r="N2380" s="1">
        <f t="shared" si="113"/>
        <v>0</v>
      </c>
    </row>
    <row r="2381" spans="1:14" x14ac:dyDescent="0.25">
      <c r="A2381" s="1" t="str">
        <v>BioLegend</v>
      </c>
      <c r="B2381" s="1">
        <v>28710</v>
      </c>
      <c r="C2381" s="1" t="str">
        <v>EED118504</v>
      </c>
      <c r="D2381" s="2">
        <v>45894</v>
      </c>
      <c r="E2381" s="2">
        <v>45903</v>
      </c>
      <c r="F2381" s="1">
        <v>304134</v>
      </c>
      <c r="G2381" s="1">
        <v>2</v>
      </c>
      <c r="H2381" s="1">
        <v>2</v>
      </c>
      <c r="I2381" s="1">
        <v>0</v>
      </c>
      <c r="J2381" s="1" t="str">
        <v>Banglore</v>
      </c>
      <c r="K2381" s="1">
        <v>0</v>
      </c>
      <c r="L2381" s="1">
        <f t="shared" si="111"/>
        <v>57420</v>
      </c>
      <c r="M2381" s="1">
        <f t="shared" si="112"/>
        <v>57420</v>
      </c>
      <c r="N2381" s="1">
        <f t="shared" si="113"/>
        <v>0</v>
      </c>
    </row>
    <row r="2382" spans="1:14" x14ac:dyDescent="0.25">
      <c r="A2382" s="1" t="str">
        <v>BioLegend</v>
      </c>
      <c r="B2382" s="1">
        <v>8808.7999999999993</v>
      </c>
      <c r="C2382" s="1" t="str">
        <v>EED118504</v>
      </c>
      <c r="D2382" s="2">
        <v>45894</v>
      </c>
      <c r="E2382" s="2">
        <v>45903</v>
      </c>
      <c r="F2382" s="1">
        <v>304145</v>
      </c>
      <c r="G2382" s="1">
        <v>1</v>
      </c>
      <c r="H2382" s="1">
        <v>1</v>
      </c>
      <c r="I2382" s="1">
        <v>0</v>
      </c>
      <c r="J2382" s="1" t="str">
        <v>Kanpur</v>
      </c>
      <c r="K2382" s="1">
        <v>0</v>
      </c>
      <c r="L2382" s="1">
        <f t="shared" si="111"/>
        <v>8808.7999999999993</v>
      </c>
      <c r="M2382" s="1">
        <f t="shared" si="112"/>
        <v>8808.7999999999993</v>
      </c>
      <c r="N2382" s="1">
        <f t="shared" si="113"/>
        <v>0</v>
      </c>
    </row>
    <row r="2383" spans="1:14" x14ac:dyDescent="0.25">
      <c r="A2383" s="1" t="str">
        <v>BioLegend</v>
      </c>
      <c r="B2383" s="1">
        <v>19465.599999999999</v>
      </c>
      <c r="C2383" s="1" t="str">
        <v>EED118504</v>
      </c>
      <c r="D2383" s="2">
        <v>45894</v>
      </c>
      <c r="E2383" s="2">
        <v>45903</v>
      </c>
      <c r="F2383" s="1">
        <v>304810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38931.199999999997</v>
      </c>
      <c r="M2383" s="1">
        <f t="shared" si="112"/>
        <v>38931.199999999997</v>
      </c>
      <c r="N2383" s="1">
        <f t="shared" si="113"/>
        <v>0</v>
      </c>
    </row>
    <row r="2384" spans="1:14" x14ac:dyDescent="0.25">
      <c r="A2384" s="1" t="str">
        <v>BioLegend</v>
      </c>
      <c r="B2384" s="1">
        <v>18048.8</v>
      </c>
      <c r="C2384" s="1" t="str">
        <v>EED118504</v>
      </c>
      <c r="D2384" s="2">
        <v>45894</v>
      </c>
      <c r="E2384" s="2">
        <v>45903</v>
      </c>
      <c r="F2384" s="1">
        <v>307608</v>
      </c>
      <c r="G2384" s="1">
        <v>1</v>
      </c>
      <c r="H2384" s="1">
        <v>1</v>
      </c>
      <c r="I2384" s="1">
        <v>0</v>
      </c>
      <c r="J2384" s="1" t="str">
        <v>Banglore</v>
      </c>
      <c r="K2384" s="1">
        <v>0</v>
      </c>
      <c r="L2384" s="1">
        <f t="shared" si="111"/>
        <v>18048.8</v>
      </c>
      <c r="M2384" s="1">
        <f t="shared" si="112"/>
        <v>18048.8</v>
      </c>
      <c r="N2384" s="1">
        <f t="shared" si="113"/>
        <v>0</v>
      </c>
    </row>
    <row r="2385" spans="1:14" x14ac:dyDescent="0.25">
      <c r="A2385" s="1" t="str">
        <v>BioLegend</v>
      </c>
      <c r="B2385" s="1">
        <v>25806</v>
      </c>
      <c r="C2385" s="1" t="str">
        <v>EED118504</v>
      </c>
      <c r="D2385" s="2">
        <v>45894</v>
      </c>
      <c r="E2385" s="2">
        <v>45903</v>
      </c>
      <c r="F2385" s="1">
        <v>309218</v>
      </c>
      <c r="G2385" s="1">
        <v>1</v>
      </c>
      <c r="H2385" s="1">
        <v>1</v>
      </c>
      <c r="I2385" s="1">
        <v>0</v>
      </c>
      <c r="J2385" s="1" t="str">
        <v>Delhi</v>
      </c>
      <c r="K2385" s="1">
        <v>0</v>
      </c>
      <c r="L2385" s="1">
        <f t="shared" si="111"/>
        <v>25806</v>
      </c>
      <c r="M2385" s="1">
        <f t="shared" si="112"/>
        <v>25806</v>
      </c>
      <c r="N2385" s="1">
        <f t="shared" si="113"/>
        <v>0</v>
      </c>
    </row>
    <row r="2386" spans="1:14" x14ac:dyDescent="0.25">
      <c r="A2386" s="1" t="str">
        <v>BioLegend</v>
      </c>
      <c r="B2386" s="1">
        <v>25146</v>
      </c>
      <c r="C2386" s="1" t="str">
        <v>EED118504</v>
      </c>
      <c r="D2386" s="2">
        <v>45894</v>
      </c>
      <c r="E2386" s="2">
        <v>45903</v>
      </c>
      <c r="F2386" s="1">
        <v>310930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25146</v>
      </c>
      <c r="M2386" s="1">
        <f t="shared" si="112"/>
        <v>25146</v>
      </c>
      <c r="N2386" s="1">
        <f t="shared" si="113"/>
        <v>0</v>
      </c>
    </row>
    <row r="2387" spans="1:14" x14ac:dyDescent="0.25">
      <c r="A2387" s="1" t="str">
        <v>BioLegend</v>
      </c>
      <c r="B2387" s="1">
        <v>1724.8000000000002</v>
      </c>
      <c r="C2387" s="1" t="str">
        <v>EED118504</v>
      </c>
      <c r="D2387" s="2">
        <v>45894</v>
      </c>
      <c r="E2387" s="2">
        <v>45903</v>
      </c>
      <c r="F2387" s="1">
        <v>317307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1724.8000000000002</v>
      </c>
      <c r="M2387" s="1">
        <f t="shared" si="112"/>
        <v>1724.8000000000002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2032.8000000000002</v>
      </c>
      <c r="C2388" s="1" t="str">
        <v>EED118504</v>
      </c>
      <c r="D2388" s="2">
        <v>45894</v>
      </c>
      <c r="E2388" s="2">
        <v>45903</v>
      </c>
      <c r="F2388" s="1">
        <v>317415</v>
      </c>
      <c r="G2388" s="1">
        <v>1</v>
      </c>
      <c r="H2388" s="1">
        <v>1</v>
      </c>
      <c r="I2388" s="1">
        <v>0</v>
      </c>
      <c r="J2388" s="1" t="str">
        <v>Kanpur</v>
      </c>
      <c r="K2388" s="1">
        <v>0</v>
      </c>
      <c r="L2388" s="1">
        <f t="shared" si="111"/>
        <v>2032.8000000000002</v>
      </c>
      <c r="M2388" s="1">
        <f t="shared" si="112"/>
        <v>2032.8000000000002</v>
      </c>
      <c r="N2388" s="1">
        <f t="shared" si="113"/>
        <v>0</v>
      </c>
    </row>
    <row r="2389" spans="1:14" x14ac:dyDescent="0.25">
      <c r="A2389" s="1" t="str">
        <v>BioLegend</v>
      </c>
      <c r="B2389" s="1">
        <v>16324</v>
      </c>
      <c r="C2389" s="1" t="str">
        <v>EED118504</v>
      </c>
      <c r="D2389" s="2">
        <v>45894</v>
      </c>
      <c r="E2389" s="2">
        <v>45903</v>
      </c>
      <c r="F2389" s="1">
        <v>317426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32648</v>
      </c>
      <c r="M2389" s="1">
        <f t="shared" si="112"/>
        <v>32648</v>
      </c>
      <c r="N2389" s="1">
        <f t="shared" si="113"/>
        <v>0</v>
      </c>
    </row>
    <row r="2390" spans="1:14" x14ac:dyDescent="0.25">
      <c r="A2390" s="1" t="str">
        <v>BioLegend</v>
      </c>
      <c r="B2390" s="1">
        <v>26862</v>
      </c>
      <c r="C2390" s="1" t="str">
        <v>EED118504</v>
      </c>
      <c r="D2390" s="2">
        <v>45894</v>
      </c>
      <c r="E2390" s="2">
        <v>45903</v>
      </c>
      <c r="F2390" s="1">
        <v>318340</v>
      </c>
      <c r="G2390" s="1">
        <v>2</v>
      </c>
      <c r="H2390" s="1">
        <v>2</v>
      </c>
      <c r="I2390" s="1">
        <v>0</v>
      </c>
      <c r="J2390" s="1" t="str">
        <v>Banglore</v>
      </c>
      <c r="K2390" s="1">
        <v>0</v>
      </c>
      <c r="L2390" s="1">
        <f t="shared" si="111"/>
        <v>53724</v>
      </c>
      <c r="M2390" s="1">
        <f t="shared" si="112"/>
        <v>53724</v>
      </c>
      <c r="N2390" s="1">
        <f t="shared" si="113"/>
        <v>0</v>
      </c>
    </row>
    <row r="2391" spans="1:14" x14ac:dyDescent="0.25">
      <c r="A2391" s="1" t="str">
        <v>BioLegend</v>
      </c>
      <c r="B2391" s="1">
        <v>26532</v>
      </c>
      <c r="C2391" s="1" t="str">
        <v>EED118504</v>
      </c>
      <c r="D2391" s="2">
        <v>45894</v>
      </c>
      <c r="E2391" s="2">
        <v>45903</v>
      </c>
      <c r="F2391" s="1">
        <v>329932</v>
      </c>
      <c r="G2391" s="1">
        <v>4</v>
      </c>
      <c r="H2391" s="1">
        <v>4</v>
      </c>
      <c r="I2391" s="1">
        <v>0</v>
      </c>
      <c r="J2391" s="1" t="str">
        <v>Banglore</v>
      </c>
      <c r="K2391" s="1">
        <v>0</v>
      </c>
      <c r="L2391" s="1">
        <f t="shared" si="111"/>
        <v>106128</v>
      </c>
      <c r="M2391" s="1">
        <f t="shared" si="112"/>
        <v>106128</v>
      </c>
      <c r="N2391" s="1">
        <f t="shared" si="113"/>
        <v>0</v>
      </c>
    </row>
    <row r="2392" spans="1:14" x14ac:dyDescent="0.25">
      <c r="A2392" s="1" t="str">
        <v>BioLegend</v>
      </c>
      <c r="B2392" s="1">
        <v>17987.2</v>
      </c>
      <c r="C2392" s="1" t="str">
        <v>EED118504</v>
      </c>
      <c r="D2392" s="2">
        <v>45894</v>
      </c>
      <c r="E2392" s="2">
        <v>45903</v>
      </c>
      <c r="F2392" s="1">
        <v>331806</v>
      </c>
      <c r="G2392" s="1">
        <v>1</v>
      </c>
      <c r="H2392" s="1">
        <v>1</v>
      </c>
      <c r="I2392" s="1">
        <v>0</v>
      </c>
      <c r="J2392" s="1" t="str">
        <v>Delhi</v>
      </c>
      <c r="K2392" s="1">
        <v>0</v>
      </c>
      <c r="L2392" s="1">
        <f t="shared" si="111"/>
        <v>17987.2</v>
      </c>
      <c r="M2392" s="1">
        <f t="shared" si="112"/>
        <v>17987.2</v>
      </c>
      <c r="N2392" s="1">
        <f t="shared" si="113"/>
        <v>0</v>
      </c>
    </row>
    <row r="2393" spans="1:14" x14ac:dyDescent="0.25">
      <c r="A2393" s="1" t="str">
        <v>BioLegend</v>
      </c>
      <c r="B2393" s="1">
        <v>14907.2</v>
      </c>
      <c r="C2393" s="1" t="str">
        <v>EED118504</v>
      </c>
      <c r="D2393" s="2">
        <v>45894</v>
      </c>
      <c r="E2393" s="2">
        <v>45903</v>
      </c>
      <c r="F2393" s="1">
        <v>344704</v>
      </c>
      <c r="G2393" s="1">
        <v>2</v>
      </c>
      <c r="H2393" s="1">
        <v>2</v>
      </c>
      <c r="I2393" s="1">
        <v>0</v>
      </c>
      <c r="J2393" s="1" t="str">
        <v>Delhi</v>
      </c>
      <c r="K2393" s="1">
        <v>0</v>
      </c>
      <c r="L2393" s="1">
        <f t="shared" si="111"/>
        <v>29814.400000000001</v>
      </c>
      <c r="M2393" s="1">
        <f t="shared" si="112"/>
        <v>29814.400000000001</v>
      </c>
      <c r="N2393" s="1">
        <f t="shared" si="113"/>
        <v>0</v>
      </c>
    </row>
    <row r="2394" spans="1:14" x14ac:dyDescent="0.25">
      <c r="A2394" s="1" t="str">
        <v>BioLegend</v>
      </c>
      <c r="B2394" s="1">
        <v>10841.6</v>
      </c>
      <c r="C2394" s="1" t="str">
        <v>EED118504</v>
      </c>
      <c r="D2394" s="2">
        <v>45894</v>
      </c>
      <c r="E2394" s="2">
        <v>45903</v>
      </c>
      <c r="F2394" s="1">
        <v>344709</v>
      </c>
      <c r="G2394" s="1">
        <v>1</v>
      </c>
      <c r="H2394" s="1">
        <v>1</v>
      </c>
      <c r="I2394" s="1">
        <v>0</v>
      </c>
      <c r="J2394" s="1" t="str">
        <v>Kanpur</v>
      </c>
      <c r="K2394" s="1">
        <v>0</v>
      </c>
      <c r="L2394" s="1">
        <f t="shared" si="111"/>
        <v>10841.6</v>
      </c>
      <c r="M2394" s="1">
        <f t="shared" si="112"/>
        <v>10841.6</v>
      </c>
      <c r="N2394" s="1">
        <f t="shared" si="113"/>
        <v>0</v>
      </c>
    </row>
    <row r="2395" spans="1:14" x14ac:dyDescent="0.25">
      <c r="A2395" s="1" t="str">
        <v>BioLegend</v>
      </c>
      <c r="B2395" s="1">
        <v>24578.400000000001</v>
      </c>
      <c r="C2395" s="1" t="str">
        <v>EED118504</v>
      </c>
      <c r="D2395" s="2">
        <v>45894</v>
      </c>
      <c r="E2395" s="2">
        <v>45903</v>
      </c>
      <c r="F2395" s="1">
        <v>345052</v>
      </c>
      <c r="G2395" s="1">
        <v>1</v>
      </c>
      <c r="H2395" s="1">
        <v>1</v>
      </c>
      <c r="I2395" s="1">
        <v>0</v>
      </c>
      <c r="J2395" s="1" t="str">
        <v>Banglore</v>
      </c>
      <c r="K2395" s="1">
        <v>0</v>
      </c>
      <c r="L2395" s="1">
        <f t="shared" si="111"/>
        <v>24578.400000000001</v>
      </c>
      <c r="M2395" s="1">
        <f t="shared" si="112"/>
        <v>24578.400000000001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17925.599999999999</v>
      </c>
      <c r="C2396" s="1" t="str">
        <v>EED118504</v>
      </c>
      <c r="D2396" s="2">
        <v>45894</v>
      </c>
      <c r="E2396" s="2">
        <v>45903</v>
      </c>
      <c r="F2396" s="1">
        <v>352308</v>
      </c>
      <c r="G2396" s="1">
        <v>1</v>
      </c>
      <c r="H2396" s="1">
        <v>1</v>
      </c>
      <c r="I2396" s="1">
        <v>0</v>
      </c>
      <c r="J2396" s="1" t="str">
        <v>Chandigarh</v>
      </c>
      <c r="K2396" s="1">
        <v>0</v>
      </c>
      <c r="L2396" s="1">
        <f t="shared" si="111"/>
        <v>17925.599999999999</v>
      </c>
      <c r="M2396" s="1">
        <f t="shared" si="112"/>
        <v>17925.599999999999</v>
      </c>
      <c r="N2396" s="1">
        <f t="shared" si="113"/>
        <v>0</v>
      </c>
    </row>
    <row r="2397" spans="1:14" x14ac:dyDescent="0.25">
      <c r="A2397" s="1" t="str">
        <v>BioLegend</v>
      </c>
      <c r="B2397" s="1">
        <v>28710</v>
      </c>
      <c r="C2397" s="1" t="str">
        <v>EED118504</v>
      </c>
      <c r="D2397" s="2">
        <v>45894</v>
      </c>
      <c r="E2397" s="2">
        <v>45903</v>
      </c>
      <c r="F2397" s="1">
        <v>353232</v>
      </c>
      <c r="G2397" s="1">
        <v>2</v>
      </c>
      <c r="H2397" s="1">
        <v>2</v>
      </c>
      <c r="I2397" s="1">
        <v>0</v>
      </c>
      <c r="J2397" s="1" t="str">
        <v>Banglore</v>
      </c>
      <c r="K2397" s="1">
        <v>0</v>
      </c>
      <c r="L2397" s="1">
        <f t="shared" si="111"/>
        <v>57420</v>
      </c>
      <c r="M2397" s="1">
        <f t="shared" si="112"/>
        <v>57420</v>
      </c>
      <c r="N2397" s="1">
        <f t="shared" si="113"/>
        <v>0</v>
      </c>
    </row>
    <row r="2398" spans="1:14" x14ac:dyDescent="0.25">
      <c r="A2398" s="1" t="str">
        <v>BioLegend</v>
      </c>
      <c r="B2398" s="1">
        <v>11272.8</v>
      </c>
      <c r="C2398" s="1" t="str">
        <v>EED118504</v>
      </c>
      <c r="D2398" s="2">
        <v>45894</v>
      </c>
      <c r="E2398" s="2">
        <v>45903</v>
      </c>
      <c r="F2398" s="1">
        <v>353271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11272.8</v>
      </c>
      <c r="M2398" s="1">
        <f t="shared" si="112"/>
        <v>11272.8</v>
      </c>
      <c r="N2398" s="1">
        <f t="shared" si="113"/>
        <v>0</v>
      </c>
    </row>
    <row r="2399" spans="1:14" x14ac:dyDescent="0.25">
      <c r="A2399" s="1" t="str">
        <v>BioLegend</v>
      </c>
      <c r="B2399" s="1">
        <v>25146</v>
      </c>
      <c r="C2399" s="1" t="str">
        <v>EED118504</v>
      </c>
      <c r="D2399" s="2">
        <v>45894</v>
      </c>
      <c r="E2399" s="2">
        <v>45903</v>
      </c>
      <c r="F2399" s="1">
        <v>356418</v>
      </c>
      <c r="G2399" s="1">
        <v>3</v>
      </c>
      <c r="H2399" s="1">
        <v>3</v>
      </c>
      <c r="I2399" s="1">
        <v>0</v>
      </c>
      <c r="J2399" s="1" t="str">
        <v>Banglore</v>
      </c>
      <c r="K2399" s="1">
        <v>0</v>
      </c>
      <c r="L2399" s="1">
        <f t="shared" si="111"/>
        <v>75438</v>
      </c>
      <c r="M2399" s="1">
        <f t="shared" si="112"/>
        <v>75438</v>
      </c>
      <c r="N2399" s="1">
        <f t="shared" si="113"/>
        <v>0</v>
      </c>
    </row>
    <row r="2400" spans="1:14" x14ac:dyDescent="0.25">
      <c r="A2400" s="1" t="str">
        <v>BioLegend</v>
      </c>
      <c r="B2400" s="1">
        <v>20820.8</v>
      </c>
      <c r="C2400" s="1" t="str">
        <v>EED118504</v>
      </c>
      <c r="D2400" s="2">
        <v>45894</v>
      </c>
      <c r="E2400" s="2">
        <v>45903</v>
      </c>
      <c r="F2400" s="1">
        <v>362605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20820.8</v>
      </c>
      <c r="M2400" s="1">
        <f t="shared" si="112"/>
        <v>20820.8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25317.599999999999</v>
      </c>
      <c r="C2401" s="1" t="str">
        <v>EED118504</v>
      </c>
      <c r="D2401" s="2">
        <v>45894</v>
      </c>
      <c r="E2401" s="2">
        <v>45903</v>
      </c>
      <c r="F2401" s="1">
        <v>369332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25317.599999999999</v>
      </c>
      <c r="M2401" s="1">
        <f t="shared" si="112"/>
        <v>25317.599999999999</v>
      </c>
      <c r="N2401" s="1">
        <f t="shared" si="113"/>
        <v>0</v>
      </c>
    </row>
    <row r="2402" spans="1:14" x14ac:dyDescent="0.25">
      <c r="A2402" s="1" t="str">
        <v>BioLegend</v>
      </c>
      <c r="B2402" s="1">
        <v>11580.8</v>
      </c>
      <c r="C2402" s="1" t="str">
        <v>EED118504</v>
      </c>
      <c r="D2402" s="2">
        <v>45894</v>
      </c>
      <c r="E2402" s="2">
        <v>45903</v>
      </c>
      <c r="F2402" s="1">
        <v>369347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11580.8</v>
      </c>
      <c r="M2402" s="1">
        <f t="shared" si="112"/>
        <v>11580.8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25194.400000000001</v>
      </c>
      <c r="C2403" s="1" t="str">
        <v>EED118504</v>
      </c>
      <c r="D2403" s="2">
        <v>45894</v>
      </c>
      <c r="E2403" s="2">
        <v>45903</v>
      </c>
      <c r="F2403" s="1">
        <v>372706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25194.400000000001</v>
      </c>
      <c r="M2403" s="1">
        <f t="shared" si="112"/>
        <v>25194.400000000001</v>
      </c>
      <c r="N2403" s="1">
        <f t="shared" si="113"/>
        <v>0</v>
      </c>
    </row>
    <row r="2404" spans="1:14" x14ac:dyDescent="0.25">
      <c r="A2404" s="1" t="str">
        <v>BioLegend</v>
      </c>
      <c r="B2404" s="1">
        <v>6529.6</v>
      </c>
      <c r="C2404" s="1" t="str">
        <v>EED118504</v>
      </c>
      <c r="D2404" s="2">
        <v>45894</v>
      </c>
      <c r="E2404" s="2">
        <v>45903</v>
      </c>
      <c r="F2404" s="1">
        <v>400108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6529.6</v>
      </c>
      <c r="M2404" s="1">
        <f t="shared" si="112"/>
        <v>6529.6</v>
      </c>
      <c r="N2404" s="1">
        <f t="shared" si="113"/>
        <v>0</v>
      </c>
    </row>
    <row r="2405" spans="1:14" x14ac:dyDescent="0.25">
      <c r="A2405" s="1" t="str">
        <v>BioLegend</v>
      </c>
      <c r="B2405" s="1">
        <v>3757.6000000000004</v>
      </c>
      <c r="C2405" s="1" t="str">
        <v>EED118504</v>
      </c>
      <c r="D2405" s="2">
        <v>45894</v>
      </c>
      <c r="E2405" s="2">
        <v>45903</v>
      </c>
      <c r="F2405" s="1">
        <v>400113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3757.6000000000004</v>
      </c>
      <c r="M2405" s="1">
        <f t="shared" si="112"/>
        <v>3757.6000000000004</v>
      </c>
      <c r="N2405" s="1">
        <f t="shared" si="113"/>
        <v>0</v>
      </c>
    </row>
    <row r="2406" spans="1:14" x14ac:dyDescent="0.25">
      <c r="A2406" s="1" t="str">
        <v>BioLegend</v>
      </c>
      <c r="B2406" s="1">
        <v>5420.8</v>
      </c>
      <c r="C2406" s="1" t="str">
        <v>EED118504</v>
      </c>
      <c r="D2406" s="2">
        <v>45894</v>
      </c>
      <c r="E2406" s="2">
        <v>45903</v>
      </c>
      <c r="F2406" s="1">
        <v>400120</v>
      </c>
      <c r="G2406" s="1">
        <v>2</v>
      </c>
      <c r="H2406" s="1">
        <v>2</v>
      </c>
      <c r="I2406" s="1">
        <v>0</v>
      </c>
      <c r="J2406" s="1" t="str">
        <v>Banglore</v>
      </c>
      <c r="K2406" s="1">
        <v>0</v>
      </c>
      <c r="L2406" s="1">
        <f t="shared" si="111"/>
        <v>10841.6</v>
      </c>
      <c r="M2406" s="1">
        <f t="shared" si="112"/>
        <v>10841.6</v>
      </c>
      <c r="N2406" s="1">
        <f t="shared" si="113"/>
        <v>0</v>
      </c>
    </row>
    <row r="2407" spans="1:14" x14ac:dyDescent="0.25">
      <c r="A2407" s="1" t="str">
        <v>BioLegend</v>
      </c>
      <c r="B2407" s="1">
        <v>6529.6</v>
      </c>
      <c r="C2407" s="1" t="str">
        <v>EED118504</v>
      </c>
      <c r="D2407" s="2">
        <v>45894</v>
      </c>
      <c r="E2407" s="2">
        <v>45903</v>
      </c>
      <c r="F2407" s="1">
        <v>400125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6529.6</v>
      </c>
      <c r="M2407" s="1">
        <f t="shared" si="112"/>
        <v>6529.6</v>
      </c>
      <c r="N2407" s="1">
        <f t="shared" si="113"/>
        <v>0</v>
      </c>
    </row>
    <row r="2408" spans="1:14" x14ac:dyDescent="0.25">
      <c r="A2408" s="1" t="str">
        <v>BioLegend</v>
      </c>
      <c r="B2408" s="1">
        <v>11026.4</v>
      </c>
      <c r="C2408" s="1" t="str">
        <v>EED118504</v>
      </c>
      <c r="D2408" s="2">
        <v>45894</v>
      </c>
      <c r="E2408" s="2">
        <v>45903</v>
      </c>
      <c r="F2408" s="1">
        <v>400128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11026.4</v>
      </c>
      <c r="M2408" s="1">
        <f t="shared" si="112"/>
        <v>11026.4</v>
      </c>
      <c r="N2408" s="1">
        <f t="shared" si="113"/>
        <v>0</v>
      </c>
    </row>
    <row r="2409" spans="1:14" x14ac:dyDescent="0.25">
      <c r="A2409" s="1" t="str">
        <v>BioLegend</v>
      </c>
      <c r="B2409" s="1">
        <v>5112.8</v>
      </c>
      <c r="C2409" s="1" t="str">
        <v>EED118504</v>
      </c>
      <c r="D2409" s="2">
        <v>45894</v>
      </c>
      <c r="E2409" s="2">
        <v>45903</v>
      </c>
      <c r="F2409" s="1">
        <v>400143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5112.8</v>
      </c>
      <c r="M2409" s="1">
        <f t="shared" si="112"/>
        <v>5112.8</v>
      </c>
      <c r="N2409" s="1">
        <f t="shared" si="113"/>
        <v>0</v>
      </c>
    </row>
    <row r="2410" spans="1:14" x14ac:dyDescent="0.25">
      <c r="A2410" s="1" t="str">
        <v>BioLegend</v>
      </c>
      <c r="B2410" s="1">
        <v>23628</v>
      </c>
      <c r="C2410" s="1" t="str">
        <v>EED118504</v>
      </c>
      <c r="D2410" s="2">
        <v>45894</v>
      </c>
      <c r="E2410" s="2">
        <v>45903</v>
      </c>
      <c r="F2410" s="1">
        <v>400158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23628</v>
      </c>
      <c r="M2410" s="1">
        <f t="shared" si="112"/>
        <v>23628</v>
      </c>
      <c r="N2410" s="1">
        <f t="shared" si="113"/>
        <v>0</v>
      </c>
    </row>
    <row r="2411" spans="1:14" x14ac:dyDescent="0.25">
      <c r="A2411" s="1" t="str">
        <v>BioLegend</v>
      </c>
      <c r="B2411" s="1">
        <v>27258</v>
      </c>
      <c r="C2411" s="1" t="str">
        <v>EED118504</v>
      </c>
      <c r="D2411" s="2">
        <v>45894</v>
      </c>
      <c r="E2411" s="2">
        <v>45903</v>
      </c>
      <c r="F2411" s="1">
        <v>400162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27258</v>
      </c>
      <c r="M2411" s="1">
        <f t="shared" si="112"/>
        <v>27258</v>
      </c>
      <c r="N2411" s="1">
        <f t="shared" si="113"/>
        <v>0</v>
      </c>
    </row>
    <row r="2412" spans="1:14" x14ac:dyDescent="0.25">
      <c r="A2412" s="1" t="str">
        <v>BioLegend</v>
      </c>
      <c r="B2412" s="1">
        <v>25410</v>
      </c>
      <c r="C2412" s="1" t="str">
        <v>EED118504</v>
      </c>
      <c r="D2412" s="2">
        <v>45894</v>
      </c>
      <c r="E2412" s="2">
        <v>45903</v>
      </c>
      <c r="F2412" s="1">
        <v>400172</v>
      </c>
      <c r="G2412" s="1">
        <v>2</v>
      </c>
      <c r="H2412" s="1">
        <v>2</v>
      </c>
      <c r="I2412" s="1">
        <v>0</v>
      </c>
      <c r="J2412" s="1" t="str">
        <v>Banglore</v>
      </c>
      <c r="K2412" s="1">
        <v>0</v>
      </c>
      <c r="L2412" s="1">
        <f t="shared" si="111"/>
        <v>50820</v>
      </c>
      <c r="M2412" s="1">
        <f t="shared" si="112"/>
        <v>50820</v>
      </c>
      <c r="N2412" s="1">
        <f t="shared" si="113"/>
        <v>0</v>
      </c>
    </row>
    <row r="2413" spans="1:14" x14ac:dyDescent="0.25">
      <c r="A2413" s="1" t="str">
        <v>BioLegend</v>
      </c>
      <c r="B2413" s="1">
        <v>2895.2</v>
      </c>
      <c r="C2413" s="1" t="str">
        <v>EED118504</v>
      </c>
      <c r="D2413" s="2">
        <v>45894</v>
      </c>
      <c r="E2413" s="2">
        <v>45903</v>
      </c>
      <c r="F2413" s="1">
        <v>400209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2895.2</v>
      </c>
      <c r="M2413" s="1">
        <f t="shared" si="112"/>
        <v>2895.2</v>
      </c>
      <c r="N2413" s="1">
        <f t="shared" si="113"/>
        <v>0</v>
      </c>
    </row>
    <row r="2414" spans="1:14" x14ac:dyDescent="0.25">
      <c r="A2414" s="1" t="str">
        <v>BioLegend</v>
      </c>
      <c r="B2414" s="1">
        <v>2217.6</v>
      </c>
      <c r="C2414" s="1" t="str">
        <v>EED118504</v>
      </c>
      <c r="D2414" s="2">
        <v>45894</v>
      </c>
      <c r="E2414" s="2">
        <v>45903</v>
      </c>
      <c r="F2414" s="1">
        <v>400219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2217.6</v>
      </c>
      <c r="M2414" s="1">
        <f t="shared" si="112"/>
        <v>2217.6</v>
      </c>
      <c r="N2414" s="1">
        <f t="shared" si="113"/>
        <v>0</v>
      </c>
    </row>
    <row r="2415" spans="1:14" x14ac:dyDescent="0.25">
      <c r="A2415" s="1" t="str">
        <v>BioLegend</v>
      </c>
      <c r="B2415" s="1">
        <v>5852</v>
      </c>
      <c r="C2415" s="1" t="str">
        <v>EED118504</v>
      </c>
      <c r="D2415" s="2">
        <v>45894</v>
      </c>
      <c r="E2415" s="2">
        <v>45903</v>
      </c>
      <c r="F2415" s="1">
        <v>400220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11704</v>
      </c>
      <c r="M2415" s="1">
        <f t="shared" si="112"/>
        <v>11704</v>
      </c>
      <c r="N2415" s="1">
        <f t="shared" si="113"/>
        <v>0</v>
      </c>
    </row>
    <row r="2416" spans="1:14" x14ac:dyDescent="0.25">
      <c r="A2416" s="1" t="str">
        <v>BioLegend</v>
      </c>
      <c r="B2416" s="1">
        <v>10890</v>
      </c>
      <c r="C2416" s="1" t="str">
        <v>EED118504</v>
      </c>
      <c r="D2416" s="2">
        <v>45894</v>
      </c>
      <c r="E2416" s="2">
        <v>45903</v>
      </c>
      <c r="F2416" s="1">
        <v>400259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10890</v>
      </c>
      <c r="M2416" s="1">
        <f t="shared" si="112"/>
        <v>10890</v>
      </c>
      <c r="N2416" s="1">
        <f t="shared" si="113"/>
        <v>0</v>
      </c>
    </row>
    <row r="2417" spans="1:14" x14ac:dyDescent="0.25">
      <c r="A2417" s="1" t="str">
        <v>BioLegend</v>
      </c>
      <c r="B2417" s="1">
        <v>11888.8</v>
      </c>
      <c r="C2417" s="1" t="str">
        <v>EED118504</v>
      </c>
      <c r="D2417" s="2">
        <v>45894</v>
      </c>
      <c r="E2417" s="2">
        <v>45903</v>
      </c>
      <c r="F2417" s="1">
        <v>400334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11888.8</v>
      </c>
      <c r="M2417" s="1">
        <f t="shared" si="112"/>
        <v>11888.8</v>
      </c>
      <c r="N2417" s="1">
        <f t="shared" si="113"/>
        <v>0</v>
      </c>
    </row>
    <row r="2418" spans="1:14" x14ac:dyDescent="0.25">
      <c r="A2418" s="1" t="str">
        <v>BioLegend</v>
      </c>
      <c r="B2418" s="1">
        <v>14106.400000000001</v>
      </c>
      <c r="C2418" s="1" t="str">
        <v>EED118504</v>
      </c>
      <c r="D2418" s="2">
        <v>45894</v>
      </c>
      <c r="E2418" s="2">
        <v>45903</v>
      </c>
      <c r="F2418" s="1">
        <v>422302</v>
      </c>
      <c r="G2418" s="1">
        <v>2</v>
      </c>
      <c r="H2418" s="1">
        <v>2</v>
      </c>
      <c r="I2418" s="1">
        <v>0</v>
      </c>
      <c r="J2418" s="1" t="str">
        <v>Banglore</v>
      </c>
      <c r="K2418" s="1">
        <v>0</v>
      </c>
      <c r="L2418" s="1">
        <f t="shared" si="111"/>
        <v>28212.800000000003</v>
      </c>
      <c r="M2418" s="1">
        <f t="shared" si="112"/>
        <v>28212.800000000003</v>
      </c>
      <c r="N2418" s="1">
        <f t="shared" si="113"/>
        <v>0</v>
      </c>
    </row>
    <row r="2419" spans="1:14" x14ac:dyDescent="0.25">
      <c r="A2419" s="1" t="str">
        <v>BioLegend</v>
      </c>
      <c r="B2419" s="1">
        <v>6899.2000000000007</v>
      </c>
      <c r="C2419" s="1" t="str">
        <v>EED118504</v>
      </c>
      <c r="D2419" s="2">
        <v>45894</v>
      </c>
      <c r="E2419" s="2">
        <v>45903</v>
      </c>
      <c r="F2419" s="1">
        <v>423303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6899.2000000000007</v>
      </c>
      <c r="M2419" s="1">
        <f t="shared" si="112"/>
        <v>6899.2000000000007</v>
      </c>
      <c r="N2419" s="1">
        <f t="shared" si="113"/>
        <v>0</v>
      </c>
    </row>
    <row r="2420" spans="1:14" x14ac:dyDescent="0.25">
      <c r="A2420" s="1" t="str">
        <v>BioLegend</v>
      </c>
      <c r="B2420" s="1">
        <v>6666</v>
      </c>
      <c r="C2420" s="1" t="str">
        <v>EED118504</v>
      </c>
      <c r="D2420" s="2">
        <v>45894</v>
      </c>
      <c r="E2420" s="2">
        <v>45903</v>
      </c>
      <c r="F2420" s="1">
        <v>423801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6666</v>
      </c>
      <c r="M2420" s="1">
        <f t="shared" si="112"/>
        <v>6666</v>
      </c>
      <c r="N2420" s="1">
        <f t="shared" si="113"/>
        <v>0</v>
      </c>
    </row>
    <row r="2421" spans="1:14" x14ac:dyDescent="0.25">
      <c r="A2421" s="1" t="str">
        <v>BioLegend</v>
      </c>
      <c r="B2421" s="1">
        <v>10164</v>
      </c>
      <c r="C2421" s="1" t="str">
        <v>EED118504</v>
      </c>
      <c r="D2421" s="2">
        <v>45894</v>
      </c>
      <c r="E2421" s="2">
        <v>45903</v>
      </c>
      <c r="F2421" s="1">
        <v>424401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10164</v>
      </c>
      <c r="M2421" s="1">
        <f t="shared" si="112"/>
        <v>10164</v>
      </c>
      <c r="N2421" s="1">
        <f t="shared" si="113"/>
        <v>0</v>
      </c>
    </row>
    <row r="2422" spans="1:14" x14ac:dyDescent="0.25">
      <c r="A2422" s="1" t="str">
        <v>BioLegend</v>
      </c>
      <c r="B2422" s="1">
        <v>6283.2000000000007</v>
      </c>
      <c r="C2422" s="1" t="str">
        <v>EED118504</v>
      </c>
      <c r="D2422" s="2">
        <v>45894</v>
      </c>
      <c r="E2422" s="2">
        <v>45903</v>
      </c>
      <c r="F2422" s="1">
        <v>424601</v>
      </c>
      <c r="G2422" s="1">
        <v>1</v>
      </c>
      <c r="H2422" s="1">
        <v>1</v>
      </c>
      <c r="I2422" s="1">
        <v>0</v>
      </c>
      <c r="J2422" s="1" t="str">
        <v>Kanpur</v>
      </c>
      <c r="K2422" s="1">
        <v>0</v>
      </c>
      <c r="L2422" s="1">
        <f t="shared" si="111"/>
        <v>6283.2000000000007</v>
      </c>
      <c r="M2422" s="1">
        <f t="shared" si="112"/>
        <v>6283.2000000000007</v>
      </c>
      <c r="N2422" s="1">
        <f t="shared" si="113"/>
        <v>0</v>
      </c>
    </row>
    <row r="2423" spans="1:14" x14ac:dyDescent="0.25">
      <c r="A2423" s="1" t="str">
        <v>BioLegend</v>
      </c>
      <c r="B2423" s="1">
        <v>39732</v>
      </c>
      <c r="C2423" s="1" t="str">
        <v>EED118504</v>
      </c>
      <c r="D2423" s="2">
        <v>45894</v>
      </c>
      <c r="E2423" s="2">
        <v>45903</v>
      </c>
      <c r="F2423" s="1">
        <v>574806</v>
      </c>
      <c r="G2423" s="1">
        <v>1</v>
      </c>
      <c r="H2423" s="1">
        <v>1</v>
      </c>
      <c r="I2423" s="1">
        <v>0</v>
      </c>
      <c r="J2423" s="1" t="str">
        <v>Pune</v>
      </c>
      <c r="K2423" s="1">
        <v>0</v>
      </c>
      <c r="L2423" s="1">
        <f t="shared" si="111"/>
        <v>39732</v>
      </c>
      <c r="M2423" s="1">
        <f t="shared" si="112"/>
        <v>39732</v>
      </c>
      <c r="N2423" s="1">
        <f t="shared" si="113"/>
        <v>0</v>
      </c>
    </row>
    <row r="2424" spans="1:14" x14ac:dyDescent="0.25">
      <c r="A2424" s="1" t="str">
        <v>BioLegend</v>
      </c>
      <c r="B2424" s="1">
        <v>12628</v>
      </c>
      <c r="C2424" s="1" t="str">
        <v>EED118504</v>
      </c>
      <c r="D2424" s="2">
        <v>45894</v>
      </c>
      <c r="E2424" s="2">
        <v>45903</v>
      </c>
      <c r="F2424" s="1">
        <v>606555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12628</v>
      </c>
      <c r="M2424" s="1">
        <f t="shared" si="112"/>
        <v>12628</v>
      </c>
      <c r="N2424" s="1">
        <f t="shared" si="113"/>
        <v>0</v>
      </c>
    </row>
    <row r="2425" spans="1:14" x14ac:dyDescent="0.25">
      <c r="A2425" s="1" t="str">
        <v>BioLegend</v>
      </c>
      <c r="B2425" s="1">
        <v>8993.6</v>
      </c>
      <c r="C2425" s="1" t="str">
        <v>EED118504</v>
      </c>
      <c r="D2425" s="2">
        <v>45894</v>
      </c>
      <c r="E2425" s="2">
        <v>45903</v>
      </c>
      <c r="F2425" s="1">
        <v>633507</v>
      </c>
      <c r="G2425" s="1">
        <v>1</v>
      </c>
      <c r="H2425" s="1">
        <v>1</v>
      </c>
      <c r="I2425" s="1">
        <v>0</v>
      </c>
      <c r="J2425" s="1" t="str">
        <v>Delhi</v>
      </c>
      <c r="K2425" s="1">
        <v>0</v>
      </c>
      <c r="L2425" s="1">
        <f t="shared" si="111"/>
        <v>8993.6</v>
      </c>
      <c r="M2425" s="1">
        <f t="shared" si="112"/>
        <v>8993.6</v>
      </c>
      <c r="N2425" s="1">
        <f t="shared" si="113"/>
        <v>0</v>
      </c>
    </row>
    <row r="2426" spans="1:14" x14ac:dyDescent="0.25">
      <c r="A2426" s="1" t="str">
        <v>BioLegend</v>
      </c>
      <c r="B2426" s="1">
        <v>9055.2000000000007</v>
      </c>
      <c r="C2426" s="1" t="str">
        <v>EED118504</v>
      </c>
      <c r="D2426" s="2">
        <v>45894</v>
      </c>
      <c r="E2426" s="2">
        <v>45903</v>
      </c>
      <c r="F2426" s="1">
        <v>675503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9055.2000000000007</v>
      </c>
      <c r="M2426" s="1">
        <f t="shared" si="112"/>
        <v>9055.2000000000007</v>
      </c>
      <c r="N2426" s="1">
        <f t="shared" si="113"/>
        <v>0</v>
      </c>
    </row>
    <row r="2427" spans="1:14" x14ac:dyDescent="0.25">
      <c r="A2427" s="1" t="str">
        <v>BioLegend</v>
      </c>
      <c r="B2427" s="1">
        <v>6529.6</v>
      </c>
      <c r="C2427" s="1" t="str">
        <v>EED118504</v>
      </c>
      <c r="D2427" s="2">
        <v>45894</v>
      </c>
      <c r="E2427" s="2">
        <v>45903</v>
      </c>
      <c r="F2427" s="1">
        <v>834602</v>
      </c>
      <c r="G2427" s="1">
        <v>1</v>
      </c>
      <c r="H2427" s="1">
        <v>1</v>
      </c>
      <c r="I2427" s="1">
        <v>0</v>
      </c>
      <c r="J2427" s="1" t="str">
        <v>Banglore</v>
      </c>
      <c r="K2427" s="1">
        <v>0</v>
      </c>
      <c r="L2427" s="1">
        <f t="shared" si="111"/>
        <v>6529.6</v>
      </c>
      <c r="M2427" s="1">
        <f t="shared" si="112"/>
        <v>6529.6</v>
      </c>
      <c r="N2427" s="1">
        <f t="shared" si="113"/>
        <v>0</v>
      </c>
    </row>
    <row r="2428" spans="1:14" x14ac:dyDescent="0.25">
      <c r="A2428" s="1" t="str">
        <v>BioLegend</v>
      </c>
      <c r="B2428" s="1">
        <v>9486.4</v>
      </c>
      <c r="C2428" s="1" t="str">
        <v>EED118504</v>
      </c>
      <c r="D2428" s="2">
        <v>45894</v>
      </c>
      <c r="E2428" s="2">
        <v>45903</v>
      </c>
      <c r="F2428" s="1">
        <v>936905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9486.4</v>
      </c>
      <c r="M2428" s="1">
        <f t="shared" si="112"/>
        <v>9486.4</v>
      </c>
      <c r="N2428" s="1">
        <f t="shared" si="113"/>
        <v>0</v>
      </c>
    </row>
    <row r="2429" spans="1:14" x14ac:dyDescent="0.25">
      <c r="A2429" s="1" t="str">
        <v>BioLegend</v>
      </c>
      <c r="B2429" s="1">
        <v>2217.6</v>
      </c>
      <c r="C2429" s="1" t="str">
        <v>EED118651</v>
      </c>
      <c r="D2429" s="2">
        <v>45898</v>
      </c>
      <c r="E2429" s="2">
        <v>45904</v>
      </c>
      <c r="F2429" s="1">
        <v>100203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2217.6</v>
      </c>
      <c r="M2429" s="1">
        <f t="shared" si="112"/>
        <v>2217.6</v>
      </c>
      <c r="N2429" s="1">
        <f t="shared" si="113"/>
        <v>0</v>
      </c>
    </row>
    <row r="2430" spans="1:14" x14ac:dyDescent="0.25">
      <c r="A2430" s="1" t="str">
        <v>BioLegend</v>
      </c>
      <c r="B2430" s="1">
        <v>6468</v>
      </c>
      <c r="C2430" s="1" t="str">
        <v>EED118651</v>
      </c>
      <c r="D2430" s="2">
        <v>45898</v>
      </c>
      <c r="E2430" s="2">
        <v>45904</v>
      </c>
      <c r="F2430" s="1">
        <v>100221</v>
      </c>
      <c r="G2430" s="1">
        <v>1</v>
      </c>
      <c r="H2430" s="1">
        <v>1</v>
      </c>
      <c r="I2430" s="1">
        <v>0</v>
      </c>
      <c r="J2430" s="1" t="str">
        <v>Faridabad</v>
      </c>
      <c r="K2430" s="1">
        <v>0</v>
      </c>
      <c r="L2430" s="1">
        <f t="shared" si="111"/>
        <v>6468</v>
      </c>
      <c r="M2430" s="1">
        <f t="shared" si="112"/>
        <v>6468</v>
      </c>
      <c r="N2430" s="1">
        <f t="shared" si="113"/>
        <v>0</v>
      </c>
    </row>
    <row r="2431" spans="1:14" x14ac:dyDescent="0.25">
      <c r="A2431" s="1" t="str">
        <v>BioLegend</v>
      </c>
      <c r="B2431" s="1">
        <v>19602</v>
      </c>
      <c r="C2431" s="1" t="str">
        <v>EED118651</v>
      </c>
      <c r="D2431" s="2">
        <v>45898</v>
      </c>
      <c r="E2431" s="2">
        <v>45904</v>
      </c>
      <c r="F2431" s="1">
        <v>100241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19602</v>
      </c>
      <c r="M2431" s="1">
        <f t="shared" si="112"/>
        <v>19602</v>
      </c>
      <c r="N2431" s="1">
        <f t="shared" si="113"/>
        <v>0</v>
      </c>
    </row>
    <row r="2432" spans="1:14" x14ac:dyDescent="0.25">
      <c r="A2432" s="1" t="str">
        <v>BioLegend</v>
      </c>
      <c r="B2432" s="1">
        <v>7268.7999999999993</v>
      </c>
      <c r="C2432" s="1" t="str">
        <v>EED118651</v>
      </c>
      <c r="D2432" s="2">
        <v>45898</v>
      </c>
      <c r="E2432" s="2">
        <v>45904</v>
      </c>
      <c r="F2432" s="1">
        <v>100433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7268.7999999999993</v>
      </c>
      <c r="M2432" s="1">
        <f t="shared" si="112"/>
        <v>7268.7999999999993</v>
      </c>
      <c r="N2432" s="1">
        <f t="shared" si="113"/>
        <v>0</v>
      </c>
    </row>
    <row r="2433" spans="1:14" x14ac:dyDescent="0.25">
      <c r="A2433" s="1" t="str">
        <v>BioLegend</v>
      </c>
      <c r="B2433" s="1">
        <v>20394</v>
      </c>
      <c r="C2433" s="1" t="str">
        <v>EED118651</v>
      </c>
      <c r="D2433" s="2">
        <v>45898</v>
      </c>
      <c r="E2433" s="2">
        <v>45904</v>
      </c>
      <c r="F2433" s="1">
        <v>100451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20394</v>
      </c>
      <c r="M2433" s="1">
        <f t="shared" si="112"/>
        <v>20394</v>
      </c>
      <c r="N2433" s="1">
        <f t="shared" si="113"/>
        <v>0</v>
      </c>
    </row>
    <row r="2434" spans="1:14" x14ac:dyDescent="0.25">
      <c r="A2434" s="1" t="str">
        <v>BioLegend</v>
      </c>
      <c r="B2434" s="1">
        <v>18018</v>
      </c>
      <c r="C2434" s="1" t="str">
        <v>EED118651</v>
      </c>
      <c r="D2434" s="2">
        <v>45898</v>
      </c>
      <c r="E2434" s="2">
        <v>45904</v>
      </c>
      <c r="F2434" s="1">
        <v>100548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18018</v>
      </c>
      <c r="M2434" s="1">
        <f t="shared" si="112"/>
        <v>18018</v>
      </c>
      <c r="N2434" s="1">
        <f t="shared" si="113"/>
        <v>0</v>
      </c>
    </row>
    <row r="2435" spans="1:14" x14ac:dyDescent="0.25">
      <c r="A2435" s="1" t="str">
        <v>BioLegend</v>
      </c>
      <c r="B2435" s="1">
        <v>10890</v>
      </c>
      <c r="C2435" s="1" t="str">
        <v>EED118651</v>
      </c>
      <c r="D2435" s="2">
        <v>45898</v>
      </c>
      <c r="E2435" s="2">
        <v>45904</v>
      </c>
      <c r="F2435" s="1">
        <v>100737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10890</v>
      </c>
      <c r="M2435" s="1">
        <f t="shared" ref="M2435:M2498" si="115">H2435*B2435</f>
        <v>10890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13794</v>
      </c>
      <c r="C2436" s="1" t="str">
        <v>EED118651</v>
      </c>
      <c r="D2436" s="2">
        <v>45898</v>
      </c>
      <c r="E2436" s="2">
        <v>45904</v>
      </c>
      <c r="F2436" s="1">
        <v>100741</v>
      </c>
      <c r="G2436" s="1">
        <v>1</v>
      </c>
      <c r="H2436" s="1">
        <v>1</v>
      </c>
      <c r="I2436" s="1">
        <v>0</v>
      </c>
      <c r="J2436" s="1" t="str">
        <v>Faridabad</v>
      </c>
      <c r="K2436" s="1">
        <v>0</v>
      </c>
      <c r="L2436" s="1">
        <f t="shared" si="114"/>
        <v>13794</v>
      </c>
      <c r="M2436" s="1">
        <f t="shared" si="115"/>
        <v>13794</v>
      </c>
      <c r="N2436" s="1">
        <f t="shared" si="116"/>
        <v>0</v>
      </c>
    </row>
    <row r="2437" spans="1:14" x14ac:dyDescent="0.25">
      <c r="A2437" s="1" t="str">
        <v>BioLegend</v>
      </c>
      <c r="B2437" s="1">
        <v>15312</v>
      </c>
      <c r="C2437" s="1" t="str">
        <v>EED118651</v>
      </c>
      <c r="D2437" s="2">
        <v>45898</v>
      </c>
      <c r="E2437" s="2">
        <v>45904</v>
      </c>
      <c r="F2437" s="1">
        <v>100752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15312</v>
      </c>
      <c r="M2437" s="1">
        <f t="shared" si="115"/>
        <v>15312</v>
      </c>
      <c r="N2437" s="1">
        <f t="shared" si="116"/>
        <v>0</v>
      </c>
    </row>
    <row r="2438" spans="1:14" x14ac:dyDescent="0.25">
      <c r="A2438" s="1" t="str">
        <v>BioLegend</v>
      </c>
      <c r="B2438" s="1">
        <v>2895.2</v>
      </c>
      <c r="C2438" s="1" t="str">
        <v>EED118651</v>
      </c>
      <c r="D2438" s="2">
        <v>45898</v>
      </c>
      <c r="E2438" s="2">
        <v>45904</v>
      </c>
      <c r="F2438" s="1">
        <v>101205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2895.2</v>
      </c>
      <c r="M2438" s="1">
        <f t="shared" si="115"/>
        <v>2895.2</v>
      </c>
      <c r="N2438" s="1">
        <f t="shared" si="116"/>
        <v>0</v>
      </c>
    </row>
    <row r="2439" spans="1:14" x14ac:dyDescent="0.25">
      <c r="A2439" s="1" t="str">
        <v>BioLegend</v>
      </c>
      <c r="B2439" s="1">
        <v>19650.400000000001</v>
      </c>
      <c r="C2439" s="1" t="str">
        <v>EED118651</v>
      </c>
      <c r="D2439" s="2">
        <v>45898</v>
      </c>
      <c r="E2439" s="2">
        <v>45904</v>
      </c>
      <c r="F2439" s="1">
        <v>102030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19650.400000000001</v>
      </c>
      <c r="M2439" s="1">
        <f t="shared" si="115"/>
        <v>19650.400000000001</v>
      </c>
      <c r="N2439" s="1">
        <f t="shared" si="116"/>
        <v>0</v>
      </c>
    </row>
    <row r="2440" spans="1:14" x14ac:dyDescent="0.25">
      <c r="A2440" s="1" t="str">
        <v>BioLegend</v>
      </c>
      <c r="B2440" s="1">
        <v>13244</v>
      </c>
      <c r="C2440" s="1" t="str">
        <v>EED118651</v>
      </c>
      <c r="D2440" s="2">
        <v>45898</v>
      </c>
      <c r="E2440" s="2">
        <v>45904</v>
      </c>
      <c r="F2440" s="1">
        <v>103030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13244</v>
      </c>
      <c r="M2440" s="1">
        <f t="shared" si="115"/>
        <v>13244</v>
      </c>
      <c r="N2440" s="1">
        <f t="shared" si="116"/>
        <v>0</v>
      </c>
    </row>
    <row r="2441" spans="1:14" x14ac:dyDescent="0.25">
      <c r="A2441" s="1" t="str">
        <v>BioLegend</v>
      </c>
      <c r="B2441" s="1">
        <v>15972</v>
      </c>
      <c r="C2441" s="1" t="str">
        <v>EED118651</v>
      </c>
      <c r="D2441" s="2">
        <v>45898</v>
      </c>
      <c r="E2441" s="2">
        <v>45904</v>
      </c>
      <c r="F2441" s="1">
        <v>103134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15972</v>
      </c>
      <c r="M2441" s="1">
        <f t="shared" si="115"/>
        <v>15972</v>
      </c>
      <c r="N2441" s="1">
        <f t="shared" si="116"/>
        <v>0</v>
      </c>
    </row>
    <row r="2442" spans="1:14" x14ac:dyDescent="0.25">
      <c r="A2442" s="1" t="str">
        <v>BioLegend</v>
      </c>
      <c r="B2442" s="1">
        <v>9856</v>
      </c>
      <c r="C2442" s="1" t="str">
        <v>EED118651</v>
      </c>
      <c r="D2442" s="2">
        <v>45898</v>
      </c>
      <c r="E2442" s="2">
        <v>45904</v>
      </c>
      <c r="F2442" s="1">
        <v>103191</v>
      </c>
      <c r="G2442" s="1">
        <v>1</v>
      </c>
      <c r="H2442" s="1">
        <v>1</v>
      </c>
      <c r="I2442" s="1">
        <v>0</v>
      </c>
      <c r="J2442" s="1" t="str">
        <v>Faridabad</v>
      </c>
      <c r="K2442" s="1">
        <v>0</v>
      </c>
      <c r="L2442" s="1">
        <f t="shared" si="114"/>
        <v>9856</v>
      </c>
      <c r="M2442" s="1">
        <f t="shared" si="115"/>
        <v>9856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103248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13244</v>
      </c>
      <c r="C2444" s="1" t="str">
        <v>EED118651</v>
      </c>
      <c r="D2444" s="2">
        <v>45898</v>
      </c>
      <c r="E2444" s="2">
        <v>45904</v>
      </c>
      <c r="F2444" s="1">
        <v>104426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13244</v>
      </c>
      <c r="M2444" s="1">
        <f t="shared" si="115"/>
        <v>13244</v>
      </c>
      <c r="N2444" s="1">
        <f t="shared" si="116"/>
        <v>0</v>
      </c>
    </row>
    <row r="2445" spans="1:14" x14ac:dyDescent="0.25">
      <c r="A2445" s="1" t="str">
        <v>BioLegend</v>
      </c>
      <c r="B2445" s="1">
        <v>5790.4</v>
      </c>
      <c r="C2445" s="1" t="str">
        <v>EED118651</v>
      </c>
      <c r="D2445" s="2">
        <v>45898</v>
      </c>
      <c r="E2445" s="2">
        <v>45904</v>
      </c>
      <c r="F2445" s="1">
        <v>105013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5790.4</v>
      </c>
      <c r="M2445" s="1">
        <f t="shared" si="115"/>
        <v>5790.4</v>
      </c>
      <c r="N2445" s="1">
        <f t="shared" si="116"/>
        <v>0</v>
      </c>
    </row>
    <row r="2446" spans="1:14" x14ac:dyDescent="0.25">
      <c r="A2446" s="1" t="str">
        <v>BioLegend</v>
      </c>
      <c r="B2446" s="1">
        <v>17371.2</v>
      </c>
      <c r="C2446" s="1" t="str">
        <v>EED118651</v>
      </c>
      <c r="D2446" s="2">
        <v>45898</v>
      </c>
      <c r="E2446" s="2">
        <v>45904</v>
      </c>
      <c r="F2446" s="1">
        <v>105116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17371.2</v>
      </c>
      <c r="M2446" s="1">
        <f t="shared" si="115"/>
        <v>17371.2</v>
      </c>
      <c r="N2446" s="1">
        <f t="shared" si="116"/>
        <v>0</v>
      </c>
    </row>
    <row r="2447" spans="1:14" x14ac:dyDescent="0.25">
      <c r="A2447" s="1" t="str">
        <v>BioLegend</v>
      </c>
      <c r="B2447" s="1">
        <v>13244</v>
      </c>
      <c r="C2447" s="1" t="str">
        <v>EED118651</v>
      </c>
      <c r="D2447" s="2">
        <v>45898</v>
      </c>
      <c r="E2447" s="2">
        <v>45904</v>
      </c>
      <c r="F2447" s="1">
        <v>107622</v>
      </c>
      <c r="G2447" s="1">
        <v>2</v>
      </c>
      <c r="H2447" s="1">
        <v>2</v>
      </c>
      <c r="I2447" s="1">
        <v>0</v>
      </c>
      <c r="J2447" s="1" t="str">
        <v>Delhi</v>
      </c>
      <c r="K2447" s="1">
        <v>0</v>
      </c>
      <c r="L2447" s="1">
        <f t="shared" si="114"/>
        <v>26488</v>
      </c>
      <c r="M2447" s="1">
        <f t="shared" si="115"/>
        <v>26488</v>
      </c>
      <c r="N2447" s="1">
        <f t="shared" si="116"/>
        <v>0</v>
      </c>
    </row>
    <row r="2448" spans="1:14" x14ac:dyDescent="0.25">
      <c r="A2448" s="1" t="str">
        <v>BioLegend</v>
      </c>
      <c r="B2448" s="1">
        <v>23223.199999999997</v>
      </c>
      <c r="C2448" s="1" t="str">
        <v>EED118651</v>
      </c>
      <c r="D2448" s="2">
        <v>45898</v>
      </c>
      <c r="E2448" s="2">
        <v>45904</v>
      </c>
      <c r="F2448" s="1">
        <v>114118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23223.199999999997</v>
      </c>
      <c r="M2448" s="1">
        <f t="shared" si="115"/>
        <v>23223.199999999997</v>
      </c>
      <c r="N2448" s="1">
        <f t="shared" si="116"/>
        <v>0</v>
      </c>
    </row>
    <row r="2449" spans="1:14" x14ac:dyDescent="0.25">
      <c r="A2449" s="1" t="str">
        <v>BioLegend</v>
      </c>
      <c r="B2449" s="1">
        <v>5913.6</v>
      </c>
      <c r="C2449" s="1" t="str">
        <v>EED118651</v>
      </c>
      <c r="D2449" s="2">
        <v>45898</v>
      </c>
      <c r="E2449" s="2">
        <v>45904</v>
      </c>
      <c r="F2449" s="1">
        <v>116605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5913.6</v>
      </c>
      <c r="M2449" s="1">
        <f t="shared" si="115"/>
        <v>5913.6</v>
      </c>
      <c r="N2449" s="1">
        <f t="shared" si="116"/>
        <v>0</v>
      </c>
    </row>
    <row r="2450" spans="1:14" x14ac:dyDescent="0.25">
      <c r="A2450" s="1" t="str">
        <v>BioLegend</v>
      </c>
      <c r="B2450" s="1">
        <v>17987.2</v>
      </c>
      <c r="C2450" s="1" t="str">
        <v>EED118651</v>
      </c>
      <c r="D2450" s="2">
        <v>45898</v>
      </c>
      <c r="E2450" s="2">
        <v>45904</v>
      </c>
      <c r="F2450" s="1">
        <v>117324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17987.2</v>
      </c>
      <c r="M2450" s="1">
        <f t="shared" si="115"/>
        <v>17987.2</v>
      </c>
      <c r="N2450" s="1">
        <f t="shared" si="116"/>
        <v>0</v>
      </c>
    </row>
    <row r="2451" spans="1:14" x14ac:dyDescent="0.25">
      <c r="A2451" s="1" t="str">
        <v>BioLegend</v>
      </c>
      <c r="B2451" s="1">
        <v>18876</v>
      </c>
      <c r="C2451" s="1" t="str">
        <v>EED118651</v>
      </c>
      <c r="D2451" s="2">
        <v>45898</v>
      </c>
      <c r="E2451" s="2">
        <v>45904</v>
      </c>
      <c r="F2451" s="1">
        <v>117336</v>
      </c>
      <c r="G2451" s="1">
        <v>2</v>
      </c>
      <c r="H2451" s="1">
        <v>2</v>
      </c>
      <c r="I2451" s="1">
        <v>0</v>
      </c>
      <c r="J2451" s="1" t="str">
        <v>Delhi</v>
      </c>
      <c r="K2451" s="1">
        <v>0</v>
      </c>
      <c r="L2451" s="1">
        <f t="shared" si="114"/>
        <v>37752</v>
      </c>
      <c r="M2451" s="1">
        <f t="shared" si="115"/>
        <v>37752</v>
      </c>
      <c r="N2451" s="1">
        <f t="shared" si="116"/>
        <v>0</v>
      </c>
    </row>
    <row r="2452" spans="1:14" x14ac:dyDescent="0.25">
      <c r="A2452" s="1" t="str">
        <v>BioLegend</v>
      </c>
      <c r="B2452" s="1">
        <v>17820</v>
      </c>
      <c r="C2452" s="1" t="str">
        <v>EED118651</v>
      </c>
      <c r="D2452" s="2">
        <v>45898</v>
      </c>
      <c r="E2452" s="2">
        <v>45904</v>
      </c>
      <c r="F2452" s="1">
        <v>121527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17820</v>
      </c>
      <c r="M2452" s="1">
        <f t="shared" si="115"/>
        <v>17820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18150</v>
      </c>
      <c r="C2454" s="1" t="str">
        <v>EED118651</v>
      </c>
      <c r="D2454" s="2">
        <v>45898</v>
      </c>
      <c r="E2454" s="2">
        <v>45904</v>
      </c>
      <c r="F2454" s="1">
        <v>123147</v>
      </c>
      <c r="G2454" s="1">
        <v>1</v>
      </c>
      <c r="H2454" s="1">
        <v>1</v>
      </c>
      <c r="I2454" s="1">
        <v>0</v>
      </c>
      <c r="J2454" s="1" t="str">
        <v>Faridabad</v>
      </c>
      <c r="K2454" s="1">
        <v>0</v>
      </c>
      <c r="L2454" s="1">
        <f t="shared" si="114"/>
        <v>18150</v>
      </c>
      <c r="M2454" s="1">
        <f t="shared" si="115"/>
        <v>18150</v>
      </c>
      <c r="N2454" s="1">
        <f t="shared" si="116"/>
        <v>0</v>
      </c>
    </row>
    <row r="2455" spans="1:14" x14ac:dyDescent="0.25">
      <c r="A2455" s="1" t="str">
        <v>BioLegend</v>
      </c>
      <c r="B2455" s="1">
        <v>18876</v>
      </c>
      <c r="C2455" s="1" t="str">
        <v>EED118651</v>
      </c>
      <c r="D2455" s="2">
        <v>45898</v>
      </c>
      <c r="E2455" s="2">
        <v>45904</v>
      </c>
      <c r="F2455" s="1">
        <v>124321</v>
      </c>
      <c r="G2455" s="1">
        <v>2</v>
      </c>
      <c r="H2455" s="1">
        <v>2</v>
      </c>
      <c r="I2455" s="1">
        <v>0</v>
      </c>
      <c r="J2455" s="1" t="str">
        <v>Delhi</v>
      </c>
      <c r="K2455" s="1">
        <v>0</v>
      </c>
      <c r="L2455" s="1">
        <f t="shared" si="114"/>
        <v>37752</v>
      </c>
      <c r="M2455" s="1">
        <f t="shared" si="115"/>
        <v>37752</v>
      </c>
      <c r="N2455" s="1">
        <f t="shared" si="116"/>
        <v>0</v>
      </c>
    </row>
    <row r="2456" spans="1:14" x14ac:dyDescent="0.25">
      <c r="A2456" s="1" t="str">
        <v>BioLegend</v>
      </c>
      <c r="B2456" s="1">
        <v>8685.6</v>
      </c>
      <c r="C2456" s="1" t="str">
        <v>EED118651</v>
      </c>
      <c r="D2456" s="2">
        <v>45898</v>
      </c>
      <c r="E2456" s="2">
        <v>45904</v>
      </c>
      <c r="F2456" s="1">
        <v>124629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8685.6</v>
      </c>
      <c r="M2456" s="1">
        <f t="shared" si="115"/>
        <v>8685.6</v>
      </c>
      <c r="N2456" s="1">
        <f t="shared" si="116"/>
        <v>0</v>
      </c>
    </row>
    <row r="2457" spans="1:14" x14ac:dyDescent="0.25">
      <c r="A2457" s="1" t="str">
        <v>BioLegend</v>
      </c>
      <c r="B2457" s="1">
        <v>22792</v>
      </c>
      <c r="C2457" s="1" t="str">
        <v>EED118651</v>
      </c>
      <c r="D2457" s="2">
        <v>45898</v>
      </c>
      <c r="E2457" s="2">
        <v>45904</v>
      </c>
      <c r="F2457" s="1">
        <v>126408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22792</v>
      </c>
      <c r="M2457" s="1">
        <f t="shared" si="115"/>
        <v>22792</v>
      </c>
      <c r="N2457" s="1">
        <f t="shared" si="116"/>
        <v>0</v>
      </c>
    </row>
    <row r="2458" spans="1:14" x14ac:dyDescent="0.25">
      <c r="A2458" s="1" t="str">
        <v>BioLegend</v>
      </c>
      <c r="B2458" s="1">
        <v>23839.199999999997</v>
      </c>
      <c r="C2458" s="1" t="str">
        <v>EED118651</v>
      </c>
      <c r="D2458" s="2">
        <v>45898</v>
      </c>
      <c r="E2458" s="2">
        <v>45904</v>
      </c>
      <c r="F2458" s="1">
        <v>127234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23839.199999999997</v>
      </c>
      <c r="M2458" s="1">
        <f t="shared" si="115"/>
        <v>23839.199999999997</v>
      </c>
      <c r="N2458" s="1">
        <f t="shared" si="116"/>
        <v>0</v>
      </c>
    </row>
    <row r="2459" spans="1:14" x14ac:dyDescent="0.25">
      <c r="A2459" s="1" t="str">
        <v>BioLegend</v>
      </c>
      <c r="B2459" s="1">
        <v>16139.2</v>
      </c>
      <c r="C2459" s="1" t="str">
        <v>EED118651</v>
      </c>
      <c r="D2459" s="2">
        <v>45898</v>
      </c>
      <c r="E2459" s="2">
        <v>45904</v>
      </c>
      <c r="F2459" s="1">
        <v>127606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16139.2</v>
      </c>
      <c r="M2459" s="1">
        <f t="shared" si="115"/>
        <v>16139.2</v>
      </c>
      <c r="N2459" s="1">
        <f t="shared" si="116"/>
        <v>0</v>
      </c>
    </row>
    <row r="2460" spans="1:14" x14ac:dyDescent="0.25">
      <c r="A2460" s="1" t="str">
        <v>BioLegend</v>
      </c>
      <c r="B2460" s="1">
        <v>20636</v>
      </c>
      <c r="C2460" s="1" t="str">
        <v>EED118651</v>
      </c>
      <c r="D2460" s="2">
        <v>45898</v>
      </c>
      <c r="E2460" s="2">
        <v>45904</v>
      </c>
      <c r="F2460" s="1">
        <v>129614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20636</v>
      </c>
      <c r="M2460" s="1">
        <f t="shared" si="115"/>
        <v>20636</v>
      </c>
      <c r="N2460" s="1">
        <f t="shared" si="116"/>
        <v>0</v>
      </c>
    </row>
    <row r="2461" spans="1:14" x14ac:dyDescent="0.25">
      <c r="A2461" s="1" t="str">
        <v>BioLegend</v>
      </c>
      <c r="B2461" s="1">
        <v>19272</v>
      </c>
      <c r="C2461" s="1" t="str">
        <v>EED118651</v>
      </c>
      <c r="D2461" s="2">
        <v>45898</v>
      </c>
      <c r="E2461" s="2">
        <v>45904</v>
      </c>
      <c r="F2461" s="1">
        <v>135225</v>
      </c>
      <c r="G2461" s="1">
        <v>1</v>
      </c>
      <c r="H2461" s="1">
        <v>1</v>
      </c>
      <c r="I2461" s="1">
        <v>0</v>
      </c>
      <c r="J2461" s="1" t="str">
        <v>Faridabad</v>
      </c>
      <c r="K2461" s="1">
        <v>0</v>
      </c>
      <c r="L2461" s="1">
        <f t="shared" si="114"/>
        <v>19272</v>
      </c>
      <c r="M2461" s="1">
        <f t="shared" si="115"/>
        <v>19272</v>
      </c>
      <c r="N2461" s="1">
        <f t="shared" si="116"/>
        <v>0</v>
      </c>
    </row>
    <row r="2462" spans="1:14" x14ac:dyDescent="0.25">
      <c r="A2462" s="1" t="str">
        <v>BioLegend</v>
      </c>
      <c r="B2462" s="1">
        <v>20394</v>
      </c>
      <c r="C2462" s="1" t="str">
        <v>EED118651</v>
      </c>
      <c r="D2462" s="2">
        <v>45898</v>
      </c>
      <c r="E2462" s="2">
        <v>45904</v>
      </c>
      <c r="F2462" s="1">
        <v>137637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20394</v>
      </c>
      <c r="M2462" s="1">
        <f t="shared" si="115"/>
        <v>20394</v>
      </c>
      <c r="N2462" s="1">
        <f t="shared" si="116"/>
        <v>0</v>
      </c>
    </row>
    <row r="2463" spans="1:14" x14ac:dyDescent="0.25">
      <c r="A2463" s="1" t="str">
        <v>BioLegend</v>
      </c>
      <c r="B2463" s="1">
        <v>22422.400000000001</v>
      </c>
      <c r="C2463" s="1" t="str">
        <v>EED118651</v>
      </c>
      <c r="D2463" s="2">
        <v>45898</v>
      </c>
      <c r="E2463" s="2">
        <v>45904</v>
      </c>
      <c r="F2463" s="1">
        <v>141740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22422.400000000001</v>
      </c>
      <c r="M2463" s="1">
        <f t="shared" si="115"/>
        <v>22422.400000000001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142534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143806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23531.199999999997</v>
      </c>
      <c r="C2466" s="1" t="str">
        <v>EED118651</v>
      </c>
      <c r="D2466" s="2">
        <v>45898</v>
      </c>
      <c r="E2466" s="2">
        <v>45904</v>
      </c>
      <c r="F2466" s="1">
        <v>144610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23531.199999999997</v>
      </c>
      <c r="M2466" s="1">
        <f t="shared" si="115"/>
        <v>23531.199999999997</v>
      </c>
      <c r="N2466" s="1">
        <f t="shared" si="116"/>
        <v>0</v>
      </c>
    </row>
    <row r="2467" spans="1:14" x14ac:dyDescent="0.25">
      <c r="A2467" s="1" t="str">
        <v>BioLegend</v>
      </c>
      <c r="B2467" s="1">
        <v>7946.4</v>
      </c>
      <c r="C2467" s="1" t="str">
        <v>EED118651</v>
      </c>
      <c r="D2467" s="2">
        <v>45898</v>
      </c>
      <c r="E2467" s="2">
        <v>45904</v>
      </c>
      <c r="F2467" s="1">
        <v>144903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7946.4</v>
      </c>
      <c r="M2467" s="1">
        <f t="shared" si="115"/>
        <v>7946.4</v>
      </c>
      <c r="N2467" s="1">
        <f t="shared" si="116"/>
        <v>0</v>
      </c>
    </row>
    <row r="2468" spans="1:14" x14ac:dyDescent="0.25">
      <c r="A2468" s="1" t="str">
        <v>BioLegend</v>
      </c>
      <c r="B2468" s="1">
        <v>22052.799999999999</v>
      </c>
      <c r="C2468" s="1" t="str">
        <v>EED118651</v>
      </c>
      <c r="D2468" s="2">
        <v>45898</v>
      </c>
      <c r="E2468" s="2">
        <v>45904</v>
      </c>
      <c r="F2468" s="1">
        <v>145522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22052.799999999999</v>
      </c>
      <c r="M2468" s="1">
        <f t="shared" si="115"/>
        <v>22052.799999999999</v>
      </c>
      <c r="N2468" s="1">
        <f t="shared" si="116"/>
        <v>0</v>
      </c>
    </row>
    <row r="2469" spans="1:14" x14ac:dyDescent="0.25">
      <c r="A2469" s="1" t="str">
        <v>BioLegend</v>
      </c>
      <c r="B2469" s="1">
        <v>8685.6</v>
      </c>
      <c r="C2469" s="1" t="str">
        <v>EED118651</v>
      </c>
      <c r="D2469" s="2">
        <v>45898</v>
      </c>
      <c r="E2469" s="2">
        <v>45904</v>
      </c>
      <c r="F2469" s="1">
        <v>149303</v>
      </c>
      <c r="G2469" s="1">
        <v>1</v>
      </c>
      <c r="H2469" s="1">
        <v>1</v>
      </c>
      <c r="I2469" s="1">
        <v>0</v>
      </c>
      <c r="J2469" s="1" t="str">
        <v>Chandigarh</v>
      </c>
      <c r="K2469" s="1">
        <v>0</v>
      </c>
      <c r="L2469" s="1">
        <f t="shared" si="114"/>
        <v>8685.6</v>
      </c>
      <c r="M2469" s="1">
        <f t="shared" si="115"/>
        <v>8685.6</v>
      </c>
      <c r="N2469" s="1">
        <f t="shared" si="116"/>
        <v>0</v>
      </c>
    </row>
    <row r="2470" spans="1:14" x14ac:dyDescent="0.25">
      <c r="A2470" s="1" t="str">
        <v>BioLegend</v>
      </c>
      <c r="B2470" s="1">
        <v>23100</v>
      </c>
      <c r="C2470" s="1" t="str">
        <v>EED118651</v>
      </c>
      <c r="D2470" s="2">
        <v>45898</v>
      </c>
      <c r="E2470" s="2">
        <v>45904</v>
      </c>
      <c r="F2470" s="1">
        <v>150004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23100</v>
      </c>
      <c r="M2470" s="1">
        <f t="shared" si="115"/>
        <v>23100</v>
      </c>
      <c r="N2470" s="1">
        <f t="shared" si="116"/>
        <v>0</v>
      </c>
    </row>
    <row r="2471" spans="1:14" x14ac:dyDescent="0.25">
      <c r="A2471" s="1" t="str">
        <v>BioLegend</v>
      </c>
      <c r="B2471" s="1">
        <v>19272</v>
      </c>
      <c r="C2471" s="1" t="str">
        <v>EED118651</v>
      </c>
      <c r="D2471" s="2">
        <v>45898</v>
      </c>
      <c r="E2471" s="2">
        <v>45904</v>
      </c>
      <c r="F2471" s="1">
        <v>152612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19272</v>
      </c>
      <c r="M2471" s="1">
        <f t="shared" si="115"/>
        <v>19272</v>
      </c>
      <c r="N2471" s="1">
        <f t="shared" si="116"/>
        <v>0</v>
      </c>
    </row>
    <row r="2472" spans="1:14" x14ac:dyDescent="0.25">
      <c r="A2472" s="1" t="str">
        <v>BioLegend</v>
      </c>
      <c r="B2472" s="1">
        <v>4004</v>
      </c>
      <c r="C2472" s="1" t="str">
        <v>EED118651</v>
      </c>
      <c r="D2472" s="2">
        <v>45898</v>
      </c>
      <c r="E2472" s="2">
        <v>45904</v>
      </c>
      <c r="F2472" s="1">
        <v>156603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4004</v>
      </c>
      <c r="M2472" s="1">
        <f t="shared" si="115"/>
        <v>4004</v>
      </c>
      <c r="N2472" s="1">
        <f t="shared" si="116"/>
        <v>0</v>
      </c>
    </row>
    <row r="2473" spans="1:14" x14ac:dyDescent="0.25">
      <c r="A2473" s="1" t="str">
        <v>BioLegend</v>
      </c>
      <c r="B2473" s="1">
        <v>6036.7999999999993</v>
      </c>
      <c r="C2473" s="1" t="str">
        <v>EED118651</v>
      </c>
      <c r="D2473" s="2">
        <v>45898</v>
      </c>
      <c r="E2473" s="2">
        <v>45904</v>
      </c>
      <c r="F2473" s="1">
        <v>158003</v>
      </c>
      <c r="G2473" s="1">
        <v>1</v>
      </c>
      <c r="H2473" s="1">
        <v>1</v>
      </c>
      <c r="I2473" s="1">
        <v>0</v>
      </c>
      <c r="J2473" s="1" t="str">
        <v>Faridabad</v>
      </c>
      <c r="K2473" s="1">
        <v>0</v>
      </c>
      <c r="L2473" s="1">
        <f t="shared" si="114"/>
        <v>6036.7999999999993</v>
      </c>
      <c r="M2473" s="1">
        <f t="shared" si="115"/>
        <v>6036.7999999999993</v>
      </c>
      <c r="N2473" s="1">
        <f t="shared" si="116"/>
        <v>0</v>
      </c>
    </row>
    <row r="2474" spans="1:14" x14ac:dyDescent="0.25">
      <c r="A2474" s="1" t="str">
        <v>BioLegend</v>
      </c>
      <c r="B2474" s="1">
        <v>18172</v>
      </c>
      <c r="C2474" s="1" t="str">
        <v>EED118651</v>
      </c>
      <c r="D2474" s="2">
        <v>45898</v>
      </c>
      <c r="E2474" s="2">
        <v>45904</v>
      </c>
      <c r="F2474" s="1">
        <v>165804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18172</v>
      </c>
      <c r="M2474" s="1">
        <f t="shared" si="115"/>
        <v>18172</v>
      </c>
      <c r="N2474" s="1">
        <f t="shared" si="116"/>
        <v>0</v>
      </c>
    </row>
    <row r="2475" spans="1:14" x14ac:dyDescent="0.25">
      <c r="A2475" s="1" t="str">
        <v>BioLegend</v>
      </c>
      <c r="B2475" s="1">
        <v>14190</v>
      </c>
      <c r="C2475" s="1" t="str">
        <v>EED118651</v>
      </c>
      <c r="D2475" s="2">
        <v>45898</v>
      </c>
      <c r="E2475" s="2">
        <v>45904</v>
      </c>
      <c r="F2475" s="1">
        <v>300137</v>
      </c>
      <c r="G2475" s="1">
        <v>1</v>
      </c>
      <c r="H2475" s="1">
        <v>1</v>
      </c>
      <c r="I2475" s="1">
        <v>0</v>
      </c>
      <c r="J2475" s="1" t="str">
        <v>Guwahati</v>
      </c>
      <c r="K2475" s="1">
        <v>0</v>
      </c>
      <c r="L2475" s="1">
        <f t="shared" si="114"/>
        <v>14190</v>
      </c>
      <c r="M2475" s="1">
        <f t="shared" si="115"/>
        <v>14190</v>
      </c>
      <c r="N2475" s="1">
        <f t="shared" si="116"/>
        <v>0</v>
      </c>
    </row>
    <row r="2476" spans="1:14" x14ac:dyDescent="0.25">
      <c r="A2476" s="1" t="str">
        <v>BioLegend</v>
      </c>
      <c r="B2476" s="1">
        <v>28710</v>
      </c>
      <c r="C2476" s="1" t="str">
        <v>EED118651</v>
      </c>
      <c r="D2476" s="2">
        <v>45898</v>
      </c>
      <c r="E2476" s="2">
        <v>45904</v>
      </c>
      <c r="F2476" s="1">
        <v>300436</v>
      </c>
      <c r="G2476" s="1">
        <v>1</v>
      </c>
      <c r="H2476" s="1">
        <v>1</v>
      </c>
      <c r="I2476" s="1">
        <v>0</v>
      </c>
      <c r="J2476" s="1" t="str">
        <v>Mumbai</v>
      </c>
      <c r="K2476" s="1">
        <v>0</v>
      </c>
      <c r="L2476" s="1">
        <f t="shared" si="114"/>
        <v>28710</v>
      </c>
      <c r="M2476" s="1">
        <f t="shared" si="115"/>
        <v>28710</v>
      </c>
      <c r="N2476" s="1">
        <f t="shared" si="116"/>
        <v>0</v>
      </c>
    </row>
    <row r="2477" spans="1:14" x14ac:dyDescent="0.25">
      <c r="A2477" s="1" t="str">
        <v>BioLegend</v>
      </c>
      <c r="B2477" s="1">
        <v>18664.8</v>
      </c>
      <c r="C2477" s="1" t="str">
        <v>EED118651</v>
      </c>
      <c r="D2477" s="2">
        <v>45898</v>
      </c>
      <c r="E2477" s="2">
        <v>45904</v>
      </c>
      <c r="F2477" s="1">
        <v>300441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18664.8</v>
      </c>
      <c r="M2477" s="1">
        <f t="shared" si="115"/>
        <v>18664.8</v>
      </c>
      <c r="N2477" s="1">
        <f t="shared" si="116"/>
        <v>0</v>
      </c>
    </row>
    <row r="2478" spans="1:14" x14ac:dyDescent="0.25">
      <c r="A2478" s="1" t="str">
        <v>BioLegend</v>
      </c>
      <c r="B2478" s="1">
        <v>17617.599999999999</v>
      </c>
      <c r="C2478" s="1" t="str">
        <v>EED118651</v>
      </c>
      <c r="D2478" s="2">
        <v>45898</v>
      </c>
      <c r="E2478" s="2">
        <v>45904</v>
      </c>
      <c r="F2478" s="1">
        <v>300537</v>
      </c>
      <c r="G2478" s="1">
        <v>1</v>
      </c>
      <c r="H2478" s="1">
        <v>1</v>
      </c>
      <c r="I2478" s="1">
        <v>0</v>
      </c>
      <c r="J2478" s="1" t="str">
        <v>Hyderabad</v>
      </c>
      <c r="K2478" s="1">
        <v>0</v>
      </c>
      <c r="L2478" s="1">
        <f t="shared" si="114"/>
        <v>17617.599999999999</v>
      </c>
      <c r="M2478" s="1">
        <f t="shared" si="115"/>
        <v>17617.599999999999</v>
      </c>
      <c r="N2478" s="1">
        <f t="shared" si="116"/>
        <v>0</v>
      </c>
    </row>
    <row r="2479" spans="1:14" x14ac:dyDescent="0.25">
      <c r="A2479" s="1" t="str">
        <v>BioLegend</v>
      </c>
      <c r="B2479" s="1">
        <v>16324</v>
      </c>
      <c r="C2479" s="1" t="str">
        <v>EED118651</v>
      </c>
      <c r="D2479" s="2">
        <v>45898</v>
      </c>
      <c r="E2479" s="2">
        <v>45904</v>
      </c>
      <c r="F2479" s="1">
        <v>300920</v>
      </c>
      <c r="G2479" s="1">
        <v>3</v>
      </c>
      <c r="H2479" s="1">
        <v>3</v>
      </c>
      <c r="I2479" s="1">
        <v>0</v>
      </c>
      <c r="J2479" s="1" t="str">
        <v>Banglore</v>
      </c>
      <c r="K2479" s="1">
        <v>0</v>
      </c>
      <c r="L2479" s="1">
        <f t="shared" si="114"/>
        <v>48972</v>
      </c>
      <c r="M2479" s="1">
        <f t="shared" si="115"/>
        <v>48972</v>
      </c>
      <c r="N2479" s="1">
        <f t="shared" si="116"/>
        <v>0</v>
      </c>
    </row>
    <row r="2480" spans="1:14" x14ac:dyDescent="0.25">
      <c r="A2480" s="1" t="str">
        <v>BioLegend</v>
      </c>
      <c r="B2480" s="1">
        <v>21252</v>
      </c>
      <c r="C2480" s="1" t="str">
        <v>EED118651</v>
      </c>
      <c r="D2480" s="2">
        <v>45898</v>
      </c>
      <c r="E2480" s="2">
        <v>45904</v>
      </c>
      <c r="F2480" s="1">
        <v>301928</v>
      </c>
      <c r="G2480" s="1">
        <v>1</v>
      </c>
      <c r="H2480" s="1">
        <v>1</v>
      </c>
      <c r="I2480" s="1">
        <v>0</v>
      </c>
      <c r="J2480" s="1" t="str">
        <v>Mumbai</v>
      </c>
      <c r="K2480" s="1">
        <v>0</v>
      </c>
      <c r="L2480" s="1">
        <f t="shared" si="114"/>
        <v>21252</v>
      </c>
      <c r="M2480" s="1">
        <f t="shared" si="115"/>
        <v>21252</v>
      </c>
      <c r="N2480" s="1">
        <f t="shared" si="116"/>
        <v>0</v>
      </c>
    </row>
    <row r="2481" spans="1:14" x14ac:dyDescent="0.25">
      <c r="A2481" s="1" t="str">
        <v>BioLegend</v>
      </c>
      <c r="B2481" s="1">
        <v>6344.7999999999993</v>
      </c>
      <c r="C2481" s="1" t="str">
        <v>EED118651</v>
      </c>
      <c r="D2481" s="2">
        <v>45898</v>
      </c>
      <c r="E2481" s="2">
        <v>45904</v>
      </c>
      <c r="F2481" s="1">
        <v>302206</v>
      </c>
      <c r="G2481" s="1">
        <v>1</v>
      </c>
      <c r="H2481" s="1">
        <v>1</v>
      </c>
      <c r="I2481" s="1">
        <v>0</v>
      </c>
      <c r="J2481" s="1" t="str">
        <v>Banglore</v>
      </c>
      <c r="K2481" s="1">
        <v>0</v>
      </c>
      <c r="L2481" s="1">
        <f t="shared" si="114"/>
        <v>6344.7999999999993</v>
      </c>
      <c r="M2481" s="1">
        <f t="shared" si="115"/>
        <v>6344.7999999999993</v>
      </c>
      <c r="N2481" s="1">
        <f t="shared" si="116"/>
        <v>0</v>
      </c>
    </row>
    <row r="2482" spans="1:14" x14ac:dyDescent="0.25">
      <c r="A2482" s="1" t="str">
        <v>BioLegend</v>
      </c>
      <c r="B2482" s="1">
        <v>17987.2</v>
      </c>
      <c r="C2482" s="1" t="str">
        <v>EED118651</v>
      </c>
      <c r="D2482" s="2">
        <v>45898</v>
      </c>
      <c r="E2482" s="2">
        <v>45904</v>
      </c>
      <c r="F2482" s="1">
        <v>302216</v>
      </c>
      <c r="G2482" s="1">
        <v>5</v>
      </c>
      <c r="H2482" s="1">
        <v>5</v>
      </c>
      <c r="I2482" s="1">
        <v>0</v>
      </c>
      <c r="J2482" s="1" t="str">
        <v>Banglore</v>
      </c>
      <c r="K2482" s="1">
        <v>0</v>
      </c>
      <c r="L2482" s="1">
        <f t="shared" si="114"/>
        <v>89936</v>
      </c>
      <c r="M2482" s="1">
        <f t="shared" si="115"/>
        <v>89936</v>
      </c>
      <c r="N2482" s="1">
        <f t="shared" si="116"/>
        <v>0</v>
      </c>
    </row>
    <row r="2483" spans="1:14" x14ac:dyDescent="0.25">
      <c r="A2483" s="1" t="str">
        <v>BioLegend</v>
      </c>
      <c r="B2483" s="1">
        <v>26796</v>
      </c>
      <c r="C2483" s="1" t="str">
        <v>EED118651</v>
      </c>
      <c r="D2483" s="2">
        <v>45898</v>
      </c>
      <c r="E2483" s="2">
        <v>45904</v>
      </c>
      <c r="F2483" s="1">
        <v>302632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26796</v>
      </c>
      <c r="M2483" s="1">
        <f t="shared" si="115"/>
        <v>26796</v>
      </c>
      <c r="N2483" s="1">
        <f t="shared" si="116"/>
        <v>0</v>
      </c>
    </row>
    <row r="2484" spans="1:14" x14ac:dyDescent="0.25">
      <c r="A2484" s="1" t="str">
        <v>BioLegend</v>
      </c>
      <c r="B2484" s="1">
        <v>8685.6</v>
      </c>
      <c r="C2484" s="1" t="str">
        <v>EED118651</v>
      </c>
      <c r="D2484" s="2">
        <v>45898</v>
      </c>
      <c r="E2484" s="2">
        <v>45904</v>
      </c>
      <c r="F2484" s="1">
        <v>304242</v>
      </c>
      <c r="G2484" s="1">
        <v>2</v>
      </c>
      <c r="H2484" s="1">
        <v>2</v>
      </c>
      <c r="I2484" s="1">
        <v>0</v>
      </c>
      <c r="J2484" s="1" t="str">
        <v>Hyderabad</v>
      </c>
      <c r="K2484" s="1">
        <v>0</v>
      </c>
      <c r="L2484" s="1">
        <f t="shared" si="114"/>
        <v>17371.2</v>
      </c>
      <c r="M2484" s="1">
        <f t="shared" si="115"/>
        <v>17371.2</v>
      </c>
      <c r="N2484" s="1">
        <f t="shared" si="116"/>
        <v>0</v>
      </c>
    </row>
    <row r="2485" spans="1:14" x14ac:dyDescent="0.25">
      <c r="A2485" s="1" t="str">
        <v>BioLegend</v>
      </c>
      <c r="B2485" s="1">
        <v>29040</v>
      </c>
      <c r="C2485" s="1" t="str">
        <v>EED118651</v>
      </c>
      <c r="D2485" s="2">
        <v>45898</v>
      </c>
      <c r="E2485" s="2">
        <v>45904</v>
      </c>
      <c r="F2485" s="1">
        <v>307638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29040</v>
      </c>
      <c r="M2485" s="1">
        <f t="shared" si="115"/>
        <v>29040</v>
      </c>
      <c r="N2485" s="1">
        <f t="shared" si="116"/>
        <v>0</v>
      </c>
    </row>
    <row r="2486" spans="1:14" x14ac:dyDescent="0.25">
      <c r="A2486" s="1" t="str">
        <v>BioLegend</v>
      </c>
      <c r="B2486" s="1">
        <v>28710</v>
      </c>
      <c r="C2486" s="1" t="str">
        <v>EED118651</v>
      </c>
      <c r="D2486" s="2">
        <v>45898</v>
      </c>
      <c r="E2486" s="2">
        <v>45904</v>
      </c>
      <c r="F2486" s="1">
        <v>313238</v>
      </c>
      <c r="G2486" s="1">
        <v>1</v>
      </c>
      <c r="H2486" s="1">
        <v>1</v>
      </c>
      <c r="I2486" s="1">
        <v>0</v>
      </c>
      <c r="J2486" s="1" t="str">
        <v>Mumbai</v>
      </c>
      <c r="K2486" s="1">
        <v>0</v>
      </c>
      <c r="L2486" s="1">
        <f t="shared" si="114"/>
        <v>28710</v>
      </c>
      <c r="M2486" s="1">
        <f t="shared" si="115"/>
        <v>28710</v>
      </c>
      <c r="N2486" s="1">
        <f t="shared" si="116"/>
        <v>0</v>
      </c>
    </row>
    <row r="2487" spans="1:14" x14ac:dyDescent="0.25">
      <c r="A2487" s="1" t="str">
        <v>BioLegend</v>
      </c>
      <c r="B2487" s="1">
        <v>23223.199999999997</v>
      </c>
      <c r="C2487" s="1" t="str">
        <v>EED118651</v>
      </c>
      <c r="D2487" s="2">
        <v>45898</v>
      </c>
      <c r="E2487" s="2">
        <v>45904</v>
      </c>
      <c r="F2487" s="1">
        <v>320108</v>
      </c>
      <c r="G2487" s="1">
        <v>1</v>
      </c>
      <c r="H2487" s="1">
        <v>1</v>
      </c>
      <c r="I2487" s="1">
        <v>0</v>
      </c>
      <c r="J2487" s="1" t="str">
        <v>Banglore</v>
      </c>
      <c r="K2487" s="1">
        <v>0</v>
      </c>
      <c r="L2487" s="1">
        <f t="shared" si="114"/>
        <v>23223.199999999997</v>
      </c>
      <c r="M2487" s="1">
        <f t="shared" si="115"/>
        <v>23223.199999999997</v>
      </c>
      <c r="N2487" s="1">
        <f t="shared" si="116"/>
        <v>0</v>
      </c>
    </row>
    <row r="2488" spans="1:14" x14ac:dyDescent="0.25">
      <c r="A2488" s="1" t="str">
        <v>BioLegend</v>
      </c>
      <c r="B2488" s="1">
        <v>15769.599999999999</v>
      </c>
      <c r="C2488" s="1" t="str">
        <v>EED118651</v>
      </c>
      <c r="D2488" s="2">
        <v>45898</v>
      </c>
      <c r="E2488" s="2">
        <v>45904</v>
      </c>
      <c r="F2488" s="1">
        <v>325606</v>
      </c>
      <c r="G2488" s="1">
        <v>1</v>
      </c>
      <c r="H2488" s="1">
        <v>1</v>
      </c>
      <c r="I2488" s="1">
        <v>0</v>
      </c>
      <c r="J2488" s="1" t="str">
        <v>Delhi</v>
      </c>
      <c r="K2488" s="1">
        <v>0</v>
      </c>
      <c r="L2488" s="1">
        <f t="shared" si="114"/>
        <v>15769.599999999999</v>
      </c>
      <c r="M2488" s="1">
        <f t="shared" si="115"/>
        <v>15769.599999999999</v>
      </c>
      <c r="N2488" s="1">
        <f t="shared" si="116"/>
        <v>0</v>
      </c>
    </row>
    <row r="2489" spans="1:14" x14ac:dyDescent="0.25">
      <c r="A2489" s="1" t="str">
        <v>BioLegend</v>
      </c>
      <c r="B2489" s="1">
        <v>16324</v>
      </c>
      <c r="C2489" s="1" t="str">
        <v>EED118651</v>
      </c>
      <c r="D2489" s="2">
        <v>45898</v>
      </c>
      <c r="E2489" s="2">
        <v>45904</v>
      </c>
      <c r="F2489" s="1">
        <v>325616</v>
      </c>
      <c r="G2489" s="1">
        <v>1</v>
      </c>
      <c r="H2489" s="1">
        <v>1</v>
      </c>
      <c r="I2489" s="1">
        <v>0</v>
      </c>
      <c r="J2489" s="1" t="str">
        <v>Hyderabad</v>
      </c>
      <c r="K2489" s="1">
        <v>0</v>
      </c>
      <c r="L2489" s="1">
        <f t="shared" si="114"/>
        <v>16324</v>
      </c>
      <c r="M2489" s="1">
        <f t="shared" si="115"/>
        <v>16324</v>
      </c>
      <c r="N2489" s="1">
        <f t="shared" si="116"/>
        <v>0</v>
      </c>
    </row>
    <row r="2490" spans="1:14" x14ac:dyDescent="0.25">
      <c r="A2490" s="1" t="str">
        <v>BioLegend</v>
      </c>
      <c r="B2490" s="1">
        <v>9424.7999999999993</v>
      </c>
      <c r="C2490" s="1" t="str">
        <v>EED118651</v>
      </c>
      <c r="D2490" s="2">
        <v>45898</v>
      </c>
      <c r="E2490" s="2">
        <v>45904</v>
      </c>
      <c r="F2490" s="1">
        <v>335917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9424.7999999999993</v>
      </c>
      <c r="M2490" s="1">
        <f t="shared" si="115"/>
        <v>9424.7999999999993</v>
      </c>
      <c r="N2490" s="1">
        <f t="shared" si="116"/>
        <v>0</v>
      </c>
    </row>
    <row r="2491" spans="1:14" x14ac:dyDescent="0.25">
      <c r="A2491" s="1" t="str">
        <v>BioLegend</v>
      </c>
      <c r="B2491" s="1">
        <v>28314</v>
      </c>
      <c r="C2491" s="1" t="str">
        <v>EED118651</v>
      </c>
      <c r="D2491" s="2">
        <v>45898</v>
      </c>
      <c r="E2491" s="2">
        <v>45904</v>
      </c>
      <c r="F2491" s="1">
        <v>337238</v>
      </c>
      <c r="G2491" s="1">
        <v>1</v>
      </c>
      <c r="H2491" s="1">
        <v>1</v>
      </c>
      <c r="I2491" s="1">
        <v>0</v>
      </c>
      <c r="J2491" s="1" t="str">
        <v>Mumbai</v>
      </c>
      <c r="K2491" s="1">
        <v>0</v>
      </c>
      <c r="L2491" s="1">
        <f t="shared" si="114"/>
        <v>28314</v>
      </c>
      <c r="M2491" s="1">
        <f t="shared" si="115"/>
        <v>28314</v>
      </c>
      <c r="N2491" s="1">
        <f t="shared" si="116"/>
        <v>0</v>
      </c>
    </row>
    <row r="2492" spans="1:14" x14ac:dyDescent="0.25">
      <c r="A2492" s="1" t="str">
        <v>BioLegend</v>
      </c>
      <c r="B2492" s="1">
        <v>9856</v>
      </c>
      <c r="C2492" s="1" t="str">
        <v>EED118651</v>
      </c>
      <c r="D2492" s="2">
        <v>45898</v>
      </c>
      <c r="E2492" s="2">
        <v>45904</v>
      </c>
      <c r="F2492" s="1">
        <v>344613</v>
      </c>
      <c r="G2492" s="1">
        <v>1</v>
      </c>
      <c r="H2492" s="1">
        <v>1</v>
      </c>
      <c r="I2492" s="1">
        <v>0</v>
      </c>
      <c r="J2492" s="1" t="str">
        <v>Bhatinda</v>
      </c>
      <c r="K2492" s="1" t="str">
        <v>Demo Vail for Vishal</v>
      </c>
      <c r="L2492" s="1">
        <f t="shared" si="114"/>
        <v>9856</v>
      </c>
      <c r="M2492" s="1">
        <f t="shared" si="115"/>
        <v>9856</v>
      </c>
      <c r="N2492" s="1">
        <f t="shared" si="116"/>
        <v>0</v>
      </c>
    </row>
    <row r="2493" spans="1:14" x14ac:dyDescent="0.25">
      <c r="A2493" s="1" t="str">
        <v>BioLegend</v>
      </c>
      <c r="B2493" s="1">
        <v>14599.2</v>
      </c>
      <c r="C2493" s="1" t="str">
        <v>EED118651</v>
      </c>
      <c r="D2493" s="2">
        <v>45898</v>
      </c>
      <c r="E2493" s="2">
        <v>45904</v>
      </c>
      <c r="F2493" s="1">
        <v>344622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14599.2</v>
      </c>
      <c r="M2493" s="1">
        <f t="shared" si="115"/>
        <v>14599.2</v>
      </c>
      <c r="N2493" s="1">
        <f t="shared" si="116"/>
        <v>0</v>
      </c>
    </row>
    <row r="2494" spans="1:14" x14ac:dyDescent="0.25">
      <c r="A2494" s="1" t="str">
        <v>BioLegend</v>
      </c>
      <c r="B2494" s="1">
        <v>14907.2</v>
      </c>
      <c r="C2494" s="1" t="str">
        <v>EED118651</v>
      </c>
      <c r="D2494" s="2">
        <v>45898</v>
      </c>
      <c r="E2494" s="2">
        <v>45904</v>
      </c>
      <c r="F2494" s="1">
        <v>344704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14907.2</v>
      </c>
      <c r="M2494" s="1">
        <f t="shared" si="115"/>
        <v>14907.2</v>
      </c>
      <c r="N2494" s="1">
        <f t="shared" si="116"/>
        <v>0</v>
      </c>
    </row>
    <row r="2495" spans="1:14" x14ac:dyDescent="0.25">
      <c r="A2495" s="1" t="str">
        <v>BioLegend</v>
      </c>
      <c r="B2495" s="1">
        <v>22792</v>
      </c>
      <c r="C2495" s="1" t="str">
        <v>EED118651</v>
      </c>
      <c r="D2495" s="2">
        <v>45898</v>
      </c>
      <c r="E2495" s="2">
        <v>45904</v>
      </c>
      <c r="F2495" s="1">
        <v>344786</v>
      </c>
      <c r="G2495" s="1">
        <v>1</v>
      </c>
      <c r="H2495" s="1">
        <v>1</v>
      </c>
      <c r="I2495" s="1">
        <v>0</v>
      </c>
      <c r="J2495" s="1" t="str">
        <v>Mumbai</v>
      </c>
      <c r="K2495" s="1">
        <v>0</v>
      </c>
      <c r="L2495" s="1">
        <f t="shared" si="114"/>
        <v>22792</v>
      </c>
      <c r="M2495" s="1">
        <f t="shared" si="115"/>
        <v>22792</v>
      </c>
      <c r="N2495" s="1">
        <f t="shared" si="116"/>
        <v>0</v>
      </c>
    </row>
    <row r="2496" spans="1:14" x14ac:dyDescent="0.25">
      <c r="A2496" s="1" t="str">
        <v>BioLegend</v>
      </c>
      <c r="B2496" s="1">
        <v>15276.8</v>
      </c>
      <c r="C2496" s="1" t="str">
        <v>EED118651</v>
      </c>
      <c r="D2496" s="2">
        <v>45898</v>
      </c>
      <c r="E2496" s="2">
        <v>45904</v>
      </c>
      <c r="F2496" s="1">
        <v>344824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15276.8</v>
      </c>
      <c r="M2496" s="1">
        <f t="shared" si="115"/>
        <v>15276.8</v>
      </c>
      <c r="N2496" s="1">
        <f t="shared" si="116"/>
        <v>0</v>
      </c>
    </row>
    <row r="2497" spans="1:14" x14ac:dyDescent="0.25">
      <c r="A2497" s="1" t="str">
        <v>BioLegend</v>
      </c>
      <c r="B2497" s="1">
        <v>22052.799999999999</v>
      </c>
      <c r="C2497" s="1" t="str">
        <v>EED118651</v>
      </c>
      <c r="D2497" s="2">
        <v>45898</v>
      </c>
      <c r="E2497" s="2">
        <v>45904</v>
      </c>
      <c r="F2497" s="1">
        <v>345042</v>
      </c>
      <c r="G2497" s="1">
        <v>1</v>
      </c>
      <c r="H2497" s="1">
        <v>1</v>
      </c>
      <c r="I2497" s="1">
        <v>0</v>
      </c>
      <c r="J2497" s="1" t="str">
        <v>Punjab</v>
      </c>
      <c r="K2497" s="1">
        <v>0</v>
      </c>
      <c r="L2497" s="1">
        <f t="shared" si="114"/>
        <v>22052.799999999999</v>
      </c>
      <c r="M2497" s="1">
        <f t="shared" si="115"/>
        <v>22052.799999999999</v>
      </c>
      <c r="N2497" s="1">
        <f t="shared" si="116"/>
        <v>0</v>
      </c>
    </row>
    <row r="2498" spans="1:14" x14ac:dyDescent="0.25">
      <c r="A2498" s="1" t="str">
        <v>BioLegend</v>
      </c>
      <c r="B2498" s="1">
        <v>16940</v>
      </c>
      <c r="C2498" s="1" t="str">
        <v>EED118651</v>
      </c>
      <c r="D2498" s="2">
        <v>45898</v>
      </c>
      <c r="E2498" s="2">
        <v>45904</v>
      </c>
      <c r="F2498" s="1">
        <v>349106</v>
      </c>
      <c r="G2498" s="1">
        <v>1</v>
      </c>
      <c r="H2498" s="1">
        <v>1</v>
      </c>
      <c r="I2498" s="1">
        <v>0</v>
      </c>
      <c r="J2498" s="1" t="str">
        <v>Ahemedabad</v>
      </c>
      <c r="K2498" s="1">
        <v>0</v>
      </c>
      <c r="L2498" s="1">
        <f t="shared" si="114"/>
        <v>16940</v>
      </c>
      <c r="M2498" s="1">
        <f t="shared" si="115"/>
        <v>16940</v>
      </c>
      <c r="N2498" s="1">
        <f t="shared" si="116"/>
        <v>0</v>
      </c>
    </row>
    <row r="2499" spans="1:14" x14ac:dyDescent="0.25">
      <c r="A2499" s="1" t="str">
        <v>BioLegend</v>
      </c>
      <c r="B2499" s="1">
        <v>19896.8</v>
      </c>
      <c r="C2499" s="1" t="str">
        <v>EED118651</v>
      </c>
      <c r="D2499" s="2">
        <v>45898</v>
      </c>
      <c r="E2499" s="2">
        <v>45904</v>
      </c>
      <c r="F2499" s="1">
        <v>350510</v>
      </c>
      <c r="G2499" s="1">
        <v>1</v>
      </c>
      <c r="H2499" s="1">
        <v>1</v>
      </c>
      <c r="I2499" s="1">
        <v>0</v>
      </c>
      <c r="J2499" s="1" t="str">
        <v>Banglore</v>
      </c>
      <c r="K2499" s="1">
        <v>0</v>
      </c>
      <c r="L2499" s="1">
        <f t="shared" ref="L2499:L2562" si="117">G2499*B2499</f>
        <v>19896.8</v>
      </c>
      <c r="M2499" s="1">
        <f t="shared" ref="M2499:M2562" si="118">H2499*B2499</f>
        <v>19896.8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13464</v>
      </c>
      <c r="C2500" s="1" t="str">
        <v>EED118651</v>
      </c>
      <c r="D2500" s="2">
        <v>45898</v>
      </c>
      <c r="E2500" s="2">
        <v>45904</v>
      </c>
      <c r="F2500" s="1">
        <v>354515</v>
      </c>
      <c r="G2500" s="1">
        <v>1</v>
      </c>
      <c r="H2500" s="1">
        <v>1</v>
      </c>
      <c r="I2500" s="1">
        <v>0</v>
      </c>
      <c r="J2500" s="1" t="str">
        <v>Guwahati</v>
      </c>
      <c r="K2500" s="1">
        <v>0</v>
      </c>
      <c r="L2500" s="1">
        <f t="shared" si="117"/>
        <v>13464</v>
      </c>
      <c r="M2500" s="1">
        <f t="shared" si="118"/>
        <v>13464</v>
      </c>
      <c r="N2500" s="1">
        <f t="shared" si="119"/>
        <v>0</v>
      </c>
    </row>
    <row r="2501" spans="1:14" x14ac:dyDescent="0.25">
      <c r="A2501" s="1" t="str">
        <v>BioLegend</v>
      </c>
      <c r="B2501" s="1">
        <v>17925.599999999999</v>
      </c>
      <c r="C2501" s="1" t="str">
        <v>EED118651</v>
      </c>
      <c r="D2501" s="2">
        <v>45898</v>
      </c>
      <c r="E2501" s="2">
        <v>45904</v>
      </c>
      <c r="F2501" s="1">
        <v>362504</v>
      </c>
      <c r="G2501" s="1">
        <v>4</v>
      </c>
      <c r="H2501" s="1">
        <v>4</v>
      </c>
      <c r="I2501" s="1">
        <v>0</v>
      </c>
      <c r="J2501" s="1" t="str">
        <v>Pune</v>
      </c>
      <c r="K2501" s="1">
        <v>0</v>
      </c>
      <c r="L2501" s="1">
        <f t="shared" si="117"/>
        <v>71702.399999999994</v>
      </c>
      <c r="M2501" s="1">
        <f t="shared" si="118"/>
        <v>71702.399999999994</v>
      </c>
      <c r="N2501" s="1">
        <f t="shared" si="119"/>
        <v>0</v>
      </c>
    </row>
    <row r="2502" spans="1:14" x14ac:dyDescent="0.25">
      <c r="A2502" s="1" t="str">
        <v>BioLegend</v>
      </c>
      <c r="B2502" s="1">
        <v>19157.599999999999</v>
      </c>
      <c r="C2502" s="1" t="str">
        <v>EED118651</v>
      </c>
      <c r="D2502" s="2">
        <v>45898</v>
      </c>
      <c r="E2502" s="2">
        <v>45904</v>
      </c>
      <c r="F2502" s="1">
        <v>362564</v>
      </c>
      <c r="G2502" s="1">
        <v>1</v>
      </c>
      <c r="H2502" s="1">
        <v>1</v>
      </c>
      <c r="I2502" s="1">
        <v>0</v>
      </c>
      <c r="J2502" s="1" t="str">
        <v>Mumbai</v>
      </c>
      <c r="K2502" s="1">
        <v>0</v>
      </c>
      <c r="L2502" s="1">
        <f t="shared" si="117"/>
        <v>19157.599999999999</v>
      </c>
      <c r="M2502" s="1">
        <f t="shared" si="118"/>
        <v>19157.599999999999</v>
      </c>
      <c r="N2502" s="1">
        <f t="shared" si="119"/>
        <v>0</v>
      </c>
    </row>
    <row r="2503" spans="1:14" x14ac:dyDescent="0.25">
      <c r="A2503" s="1" t="str">
        <v>BioLegend</v>
      </c>
      <c r="B2503" s="1">
        <v>27588</v>
      </c>
      <c r="C2503" s="1" t="str">
        <v>EED118651</v>
      </c>
      <c r="D2503" s="2">
        <v>45898</v>
      </c>
      <c r="E2503" s="2">
        <v>45904</v>
      </c>
      <c r="F2503" s="1">
        <v>368524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27588</v>
      </c>
      <c r="M2503" s="1">
        <f t="shared" si="118"/>
        <v>27588</v>
      </c>
      <c r="N2503" s="1">
        <f t="shared" si="119"/>
        <v>0</v>
      </c>
    </row>
    <row r="2504" spans="1:14" x14ac:dyDescent="0.25">
      <c r="A2504" s="1" t="str">
        <v>BioLegend</v>
      </c>
      <c r="B2504" s="1">
        <v>11272.8</v>
      </c>
      <c r="C2504" s="1" t="str">
        <v>EED118651</v>
      </c>
      <c r="D2504" s="2">
        <v>45898</v>
      </c>
      <c r="E2504" s="2">
        <v>45904</v>
      </c>
      <c r="F2504" s="1">
        <v>386905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11272.8</v>
      </c>
      <c r="M2504" s="1">
        <f t="shared" si="118"/>
        <v>11272.8</v>
      </c>
      <c r="N2504" s="1">
        <f t="shared" si="119"/>
        <v>0</v>
      </c>
    </row>
    <row r="2505" spans="1:14" x14ac:dyDescent="0.25">
      <c r="A2505" s="1" t="str">
        <v>BioLegend</v>
      </c>
      <c r="B2505" s="1">
        <v>5420.8</v>
      </c>
      <c r="C2505" s="1" t="str">
        <v>EED118651</v>
      </c>
      <c r="D2505" s="2">
        <v>45898</v>
      </c>
      <c r="E2505" s="2">
        <v>45904</v>
      </c>
      <c r="F2505" s="1">
        <v>400120</v>
      </c>
      <c r="G2505" s="1">
        <v>1</v>
      </c>
      <c r="H2505" s="1">
        <v>1</v>
      </c>
      <c r="I2505" s="1">
        <v>0</v>
      </c>
      <c r="J2505" s="1" t="str">
        <v>Mumbai</v>
      </c>
      <c r="K2505" s="1">
        <v>0</v>
      </c>
      <c r="L2505" s="1">
        <f t="shared" si="117"/>
        <v>5420.8</v>
      </c>
      <c r="M2505" s="1">
        <f t="shared" si="118"/>
        <v>5420.8</v>
      </c>
      <c r="N2505" s="1">
        <f t="shared" si="119"/>
        <v>0</v>
      </c>
    </row>
    <row r="2506" spans="1:14" x14ac:dyDescent="0.25">
      <c r="A2506" s="1" t="str">
        <v>BioLegend</v>
      </c>
      <c r="B2506" s="1">
        <v>8685.6</v>
      </c>
      <c r="C2506" s="1" t="str">
        <v>EED118651</v>
      </c>
      <c r="D2506" s="2">
        <v>45898</v>
      </c>
      <c r="E2506" s="2">
        <v>45904</v>
      </c>
      <c r="F2506" s="1">
        <v>405306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8685.6</v>
      </c>
      <c r="M2506" s="1">
        <f t="shared" si="118"/>
        <v>8685.6</v>
      </c>
      <c r="N2506" s="1">
        <f t="shared" si="119"/>
        <v>0</v>
      </c>
    </row>
    <row r="2507" spans="1:14" x14ac:dyDescent="0.25">
      <c r="A2507" s="1" t="str">
        <v>BioLegend</v>
      </c>
      <c r="B2507" s="1">
        <v>9055.2000000000007</v>
      </c>
      <c r="C2507" s="1" t="str">
        <v>EED118651</v>
      </c>
      <c r="D2507" s="2">
        <v>45898</v>
      </c>
      <c r="E2507" s="2">
        <v>45904</v>
      </c>
      <c r="F2507" s="1">
        <v>406511</v>
      </c>
      <c r="G2507" s="1">
        <v>1</v>
      </c>
      <c r="H2507" s="1">
        <v>1</v>
      </c>
      <c r="I2507" s="1">
        <v>0</v>
      </c>
      <c r="J2507" s="1" t="str">
        <v>Chandigarh</v>
      </c>
      <c r="K2507" s="1">
        <v>0</v>
      </c>
      <c r="L2507" s="1">
        <f t="shared" si="117"/>
        <v>9055.2000000000007</v>
      </c>
      <c r="M2507" s="1">
        <f t="shared" si="118"/>
        <v>9055.2000000000007</v>
      </c>
      <c r="N2507" s="1">
        <f t="shared" si="119"/>
        <v>0</v>
      </c>
    </row>
    <row r="2508" spans="1:14" x14ac:dyDescent="0.25">
      <c r="A2508" s="1" t="str">
        <v>BioLegend</v>
      </c>
      <c r="B2508" s="1">
        <v>3634.3999999999996</v>
      </c>
      <c r="C2508" s="1" t="str">
        <v>EED118651</v>
      </c>
      <c r="D2508" s="2">
        <v>45898</v>
      </c>
      <c r="E2508" s="2">
        <v>45904</v>
      </c>
      <c r="F2508" s="1">
        <v>420404</v>
      </c>
      <c r="G2508" s="1">
        <v>1</v>
      </c>
      <c r="H2508" s="1">
        <v>1</v>
      </c>
      <c r="I2508" s="1">
        <v>0</v>
      </c>
      <c r="J2508" s="1" t="str">
        <v>Banglore</v>
      </c>
      <c r="K2508" s="1">
        <v>0</v>
      </c>
      <c r="L2508" s="1">
        <f t="shared" si="117"/>
        <v>3634.3999999999996</v>
      </c>
      <c r="M2508" s="1">
        <f t="shared" si="118"/>
        <v>3634.3999999999996</v>
      </c>
      <c r="N2508" s="1">
        <f t="shared" si="119"/>
        <v>0</v>
      </c>
    </row>
    <row r="2509" spans="1:14" x14ac:dyDescent="0.25">
      <c r="A2509" s="1" t="str">
        <v>BioLegend</v>
      </c>
      <c r="B2509" s="1">
        <v>5482.4000000000005</v>
      </c>
      <c r="C2509" s="1" t="str">
        <v>EED118651</v>
      </c>
      <c r="D2509" s="2">
        <v>45898</v>
      </c>
      <c r="E2509" s="2">
        <v>45904</v>
      </c>
      <c r="F2509" s="1">
        <v>423105</v>
      </c>
      <c r="G2509" s="1">
        <v>3</v>
      </c>
      <c r="H2509" s="1">
        <v>3</v>
      </c>
      <c r="I2509" s="1">
        <v>0</v>
      </c>
      <c r="J2509" s="1" t="str">
        <v>Delhi</v>
      </c>
      <c r="K2509" s="1">
        <v>0</v>
      </c>
      <c r="L2509" s="1">
        <f t="shared" si="117"/>
        <v>16447.2</v>
      </c>
      <c r="M2509" s="1">
        <f t="shared" si="118"/>
        <v>16447.2</v>
      </c>
      <c r="N2509" s="1">
        <f t="shared" si="119"/>
        <v>0</v>
      </c>
    </row>
    <row r="2510" spans="1:14" x14ac:dyDescent="0.25">
      <c r="A2510" s="1" t="str">
        <v>BioLegend</v>
      </c>
      <c r="B2510" s="1">
        <v>16324</v>
      </c>
      <c r="C2510" s="1" t="str">
        <v>EED118651</v>
      </c>
      <c r="D2510" s="2">
        <v>45898</v>
      </c>
      <c r="E2510" s="2">
        <v>45904</v>
      </c>
      <c r="F2510" s="1">
        <v>423302</v>
      </c>
      <c r="G2510" s="1">
        <v>1</v>
      </c>
      <c r="H2510" s="1">
        <v>1</v>
      </c>
      <c r="I2510" s="1">
        <v>0</v>
      </c>
      <c r="J2510" s="1" t="str">
        <v>Pune</v>
      </c>
      <c r="K2510" s="1">
        <v>0</v>
      </c>
      <c r="L2510" s="1">
        <f t="shared" si="117"/>
        <v>16324</v>
      </c>
      <c r="M2510" s="1">
        <f t="shared" si="118"/>
        <v>16324</v>
      </c>
      <c r="N2510" s="1">
        <f t="shared" si="119"/>
        <v>0</v>
      </c>
    </row>
    <row r="2511" spans="1:14" x14ac:dyDescent="0.25">
      <c r="A2511" s="1" t="str">
        <v>BioLegend</v>
      </c>
      <c r="B2511" s="1">
        <v>48048</v>
      </c>
      <c r="C2511" s="1" t="str">
        <v>EED118651</v>
      </c>
      <c r="D2511" s="2">
        <v>45898</v>
      </c>
      <c r="E2511" s="2">
        <v>45904</v>
      </c>
      <c r="F2511" s="1">
        <v>423702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48048</v>
      </c>
      <c r="M2511" s="1">
        <f t="shared" si="118"/>
        <v>48048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10164</v>
      </c>
      <c r="M2512" s="1">
        <f t="shared" si="118"/>
        <v>10164</v>
      </c>
      <c r="N2512" s="1">
        <f t="shared" si="119"/>
        <v>0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1</v>
      </c>
      <c r="I2525" s="1">
        <v>0</v>
      </c>
      <c r="J2525" s="1" t="str">
        <v>Delhi</v>
      </c>
      <c r="K2525" s="1">
        <v>0</v>
      </c>
      <c r="L2525" s="1">
        <f t="shared" si="117"/>
        <v>3088.8</v>
      </c>
      <c r="M2525" s="1">
        <f t="shared" si="118"/>
        <v>3088.8</v>
      </c>
      <c r="N2525" s="1">
        <f t="shared" si="119"/>
        <v>0</v>
      </c>
    </row>
    <row r="2526" spans="1:14" x14ac:dyDescent="0.25">
      <c r="A2526" s="1" t="str">
        <v>BioLegend</v>
      </c>
      <c r="B2526" s="1">
        <v>3088.8</v>
      </c>
      <c r="C2526" s="1" t="str">
        <v>Return From IGIB</v>
      </c>
      <c r="D2526" s="2" t="str">
        <v>from Openingn Stock</v>
      </c>
      <c r="E2526" s="2">
        <v>45808</v>
      </c>
      <c r="F2526" s="1">
        <v>420701</v>
      </c>
      <c r="G2526" s="1">
        <v>1</v>
      </c>
      <c r="H2526" s="1">
        <v>1</v>
      </c>
      <c r="I2526" s="1">
        <v>0</v>
      </c>
      <c r="J2526" s="1" t="str">
        <v>STOCK</v>
      </c>
      <c r="K2526" s="1" t="str">
        <v>Stock</v>
      </c>
      <c r="L2526" s="1">
        <f t="shared" si="117"/>
        <v>3088.8</v>
      </c>
      <c r="M2526" s="1">
        <f t="shared" si="118"/>
        <v>3088.8</v>
      </c>
      <c r="N2526" s="1">
        <f t="shared" si="119"/>
        <v>0</v>
      </c>
    </row>
    <row r="2527" spans="1:14" x14ac:dyDescent="0.25">
      <c r="A2527" s="1" t="str">
        <v>Dharmacon</v>
      </c>
      <c r="B2527" s="1">
        <v>1971.1999999999998</v>
      </c>
      <c r="C2527" s="1" t="str">
        <v>Return From IGIB</v>
      </c>
      <c r="D2527" s="2" t="str">
        <v>from Openingn Stock</v>
      </c>
      <c r="E2527" s="2">
        <v>45808</v>
      </c>
      <c r="F2527" s="1" t="str">
        <v>B-003000-WB-100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3942.3999999999996</v>
      </c>
      <c r="M2527" s="1">
        <f t="shared" si="118"/>
        <v>3942.3999999999996</v>
      </c>
      <c r="N2527" s="1">
        <f t="shared" si="119"/>
        <v>0</v>
      </c>
    </row>
    <row r="2528" spans="1:14" x14ac:dyDescent="0.25">
      <c r="A2528" s="1" t="str">
        <v>Dharmacon</v>
      </c>
      <c r="B2528" s="1">
        <v>7128</v>
      </c>
      <c r="C2528" s="1" t="str">
        <v>Return From IGIB</v>
      </c>
      <c r="D2528" s="2" t="str">
        <v>from Openingn Stock</v>
      </c>
      <c r="E2528" s="2">
        <v>45808</v>
      </c>
      <c r="F2528" s="1" t="str">
        <v>T-2001-01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14256</v>
      </c>
      <c r="M2528" s="1">
        <f t="shared" si="118"/>
        <v>14256</v>
      </c>
      <c r="N2528" s="1">
        <f t="shared" si="119"/>
        <v>0</v>
      </c>
    </row>
    <row r="2529" spans="1:14" x14ac:dyDescent="0.25">
      <c r="A2529" s="1" t="str">
        <v>BioLegend</v>
      </c>
      <c r="B2529" s="1">
        <v>14476</v>
      </c>
      <c r="C2529" s="1" t="str">
        <v>Return From IGIB</v>
      </c>
      <c r="D2529" s="2">
        <v>45884</v>
      </c>
      <c r="E2529" s="2">
        <v>45890</v>
      </c>
      <c r="F2529" s="1">
        <v>424602</v>
      </c>
      <c r="G2529" s="1">
        <v>2</v>
      </c>
      <c r="H2529" s="1">
        <v>0</v>
      </c>
      <c r="I2529" s="1">
        <v>2</v>
      </c>
      <c r="J2529" s="1" t="str">
        <v>STOCK</v>
      </c>
      <c r="K2529" s="1" t="str">
        <v>Stock</v>
      </c>
      <c r="L2529" s="1">
        <f t="shared" si="117"/>
        <v>28952</v>
      </c>
      <c r="M2529" s="1">
        <f t="shared" si="118"/>
        <v>0</v>
      </c>
      <c r="N2529" s="1">
        <f t="shared" si="119"/>
        <v>28952</v>
      </c>
    </row>
    <row r="2530" spans="1:14" x14ac:dyDescent="0.25">
      <c r="A2530" s="1" t="str">
        <v>BIOLINK</v>
      </c>
      <c r="B2530" s="1">
        <v>1854.75</v>
      </c>
      <c r="C2530" s="1" t="str">
        <v>BK/25-26/R-39947</v>
      </c>
      <c r="D2530" s="2">
        <v>45903</v>
      </c>
      <c r="E2530" s="2">
        <v>45903</v>
      </c>
      <c r="F2530" s="1" t="str">
        <v>PD0435</v>
      </c>
      <c r="G2530" s="1">
        <v>1</v>
      </c>
      <c r="H2530" s="1">
        <v>1</v>
      </c>
      <c r="I2530" s="1">
        <v>0</v>
      </c>
      <c r="J2530" s="1" t="str">
        <v>DELHI</v>
      </c>
      <c r="K2530" s="1">
        <v>0</v>
      </c>
      <c r="L2530" s="1">
        <f t="shared" si="117"/>
        <v>1854.75</v>
      </c>
      <c r="M2530" s="1">
        <f t="shared" si="118"/>
        <v>1854.75</v>
      </c>
      <c r="N2530" s="1">
        <f t="shared" si="119"/>
        <v>0</v>
      </c>
    </row>
    <row r="2531" spans="1:14" x14ac:dyDescent="0.25">
      <c r="A2531" s="1" t="str">
        <v>Cytoskeleton</v>
      </c>
      <c r="B2531" s="1">
        <v>45742.399999999994</v>
      </c>
      <c r="C2531" s="1">
        <v>0</v>
      </c>
      <c r="D2531" s="2">
        <v>0</v>
      </c>
      <c r="E2531" s="2">
        <v>45905</v>
      </c>
      <c r="F2531" s="1" t="str">
        <v>CY-SC001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45742.399999999994</v>
      </c>
      <c r="M2531" s="1">
        <f t="shared" si="118"/>
        <v>45742.399999999994</v>
      </c>
      <c r="N2531" s="1">
        <f t="shared" si="119"/>
        <v>0</v>
      </c>
    </row>
    <row r="2532" spans="1:14" x14ac:dyDescent="0.25">
      <c r="A2532" s="1" t="str">
        <v>BioXcell</v>
      </c>
      <c r="B2532" s="1">
        <v>225174.40000000002</v>
      </c>
      <c r="C2532" s="1">
        <v>178223</v>
      </c>
      <c r="D2532" s="2">
        <v>45902</v>
      </c>
      <c r="E2532" s="2">
        <v>45905</v>
      </c>
      <c r="F2532" s="1" t="str">
        <v>BE0241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225174.40000000002</v>
      </c>
      <c r="M2532" s="1">
        <f t="shared" si="118"/>
        <v>225174.40000000002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BE0258</v>
      </c>
      <c r="G2533" s="1">
        <v>1</v>
      </c>
      <c r="H2533" s="1">
        <v>1</v>
      </c>
      <c r="I2533" s="1">
        <v>0</v>
      </c>
      <c r="J2533" s="1" t="str">
        <v>Kolkata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BE0307</v>
      </c>
      <c r="G2534" s="1">
        <v>1</v>
      </c>
      <c r="H2534" s="1">
        <v>1</v>
      </c>
      <c r="I2534" s="1">
        <v>0</v>
      </c>
      <c r="J2534" s="1" t="str">
        <v>Bhuvneshwar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MABTECH</v>
      </c>
      <c r="B2535" s="1">
        <v>45276</v>
      </c>
      <c r="C2535" s="1" t="str">
        <v>SE041699</v>
      </c>
      <c r="D2535" s="2">
        <v>45902</v>
      </c>
      <c r="E2535" s="2">
        <v>45905</v>
      </c>
      <c r="F2535" s="1" t="str">
        <v>3445M-1HP-2</v>
      </c>
      <c r="G2535" s="1">
        <v>1</v>
      </c>
      <c r="H2535" s="1">
        <v>1</v>
      </c>
      <c r="I2535" s="1">
        <v>0</v>
      </c>
      <c r="J2535" s="1" t="str">
        <v>Banglore</v>
      </c>
      <c r="K2535" s="1">
        <v>0</v>
      </c>
      <c r="L2535" s="1">
        <f t="shared" si="117"/>
        <v>45276</v>
      </c>
      <c r="M2535" s="1">
        <f t="shared" si="118"/>
        <v>45276</v>
      </c>
      <c r="N2535" s="1">
        <f t="shared" si="119"/>
        <v>0</v>
      </c>
    </row>
    <row r="2536" spans="1:14" x14ac:dyDescent="0.25">
      <c r="A2536" s="1" t="str">
        <v>MABTECH</v>
      </c>
      <c r="B2536" s="1">
        <v>165704</v>
      </c>
      <c r="C2536" s="1" t="str">
        <v>SE041699</v>
      </c>
      <c r="D2536" s="2">
        <v>45902</v>
      </c>
      <c r="E2536" s="2">
        <v>45908</v>
      </c>
      <c r="F2536" s="1" t="str">
        <v>3420-2HPW-10</v>
      </c>
      <c r="G2536" s="1">
        <v>1</v>
      </c>
      <c r="H2536" s="1">
        <v>1</v>
      </c>
      <c r="I2536" s="1">
        <v>0</v>
      </c>
      <c r="J2536" s="1" t="str">
        <v>Mumbai</v>
      </c>
      <c r="K2536" s="1">
        <v>0</v>
      </c>
      <c r="L2536" s="1">
        <f t="shared" si="117"/>
        <v>165704</v>
      </c>
      <c r="M2536" s="1">
        <f t="shared" si="118"/>
        <v>165704</v>
      </c>
      <c r="N2536" s="1">
        <f t="shared" si="119"/>
        <v>0</v>
      </c>
    </row>
    <row r="2537" spans="1:14" x14ac:dyDescent="0.25">
      <c r="A2537" s="1" t="str">
        <v>Biotium</v>
      </c>
      <c r="B2537" s="1">
        <v>3590.3999999999996</v>
      </c>
      <c r="C2537" s="1" t="str">
        <v>I240259-IN</v>
      </c>
      <c r="D2537" s="2">
        <v>45903</v>
      </c>
      <c r="E2537" s="2">
        <v>45908</v>
      </c>
      <c r="F2537" s="1" t="str">
        <v>70066-T</v>
      </c>
      <c r="G2537" s="1">
        <v>1</v>
      </c>
      <c r="H2537" s="1">
        <v>1</v>
      </c>
      <c r="I2537" s="1">
        <v>0</v>
      </c>
      <c r="J2537" s="1" t="str">
        <v>Chennai</v>
      </c>
      <c r="K2537" s="1">
        <v>0</v>
      </c>
      <c r="L2537" s="1">
        <f t="shared" si="117"/>
        <v>3590.3999999999996</v>
      </c>
      <c r="M2537" s="1">
        <f t="shared" si="118"/>
        <v>3590.3999999999996</v>
      </c>
      <c r="N2537" s="1">
        <f t="shared" si="119"/>
        <v>0</v>
      </c>
    </row>
    <row r="2538" spans="1:14" x14ac:dyDescent="0.25">
      <c r="A2538" s="1" t="str">
        <v>Biotium</v>
      </c>
      <c r="B2538" s="1">
        <v>3942.3999999999996</v>
      </c>
      <c r="C2538" s="1" t="str">
        <v>I240259-IN</v>
      </c>
      <c r="D2538" s="2">
        <v>45903</v>
      </c>
      <c r="E2538" s="2">
        <v>45908</v>
      </c>
      <c r="F2538" s="1" t="str">
        <v>31000-T</v>
      </c>
      <c r="G2538" s="1">
        <v>2</v>
      </c>
      <c r="H2538" s="1">
        <v>2</v>
      </c>
      <c r="I2538" s="1">
        <v>0</v>
      </c>
      <c r="J2538" s="1" t="str">
        <v>Chennai</v>
      </c>
      <c r="K2538" s="1">
        <v>0</v>
      </c>
      <c r="L2538" s="1">
        <f t="shared" si="117"/>
        <v>7884.7999999999993</v>
      </c>
      <c r="M2538" s="1">
        <f t="shared" si="118"/>
        <v>7884.7999999999993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AF0639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DF6497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1</v>
      </c>
      <c r="I2541" s="1">
        <v>0</v>
      </c>
      <c r="J2541" s="1" t="str">
        <v>CHENNAI</v>
      </c>
      <c r="K2541" s="1">
        <v>0</v>
      </c>
      <c r="L2541" s="1">
        <f t="shared" si="117"/>
        <v>134640</v>
      </c>
      <c r="M2541" s="1">
        <f t="shared" si="118"/>
        <v>134640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0</v>
      </c>
      <c r="I2542" s="1">
        <v>1</v>
      </c>
      <c r="J2542" s="1" t="str">
        <v>CHENNAI</v>
      </c>
      <c r="K2542" s="1" t="str">
        <v>PO Awaited</v>
      </c>
      <c r="L2542" s="1">
        <f t="shared" si="117"/>
        <v>134640</v>
      </c>
      <c r="M2542" s="1">
        <f t="shared" si="118"/>
        <v>0</v>
      </c>
      <c r="N2542" s="1">
        <f t="shared" si="119"/>
        <v>134640</v>
      </c>
    </row>
    <row r="2543" spans="1:14" x14ac:dyDescent="0.25">
      <c r="A2543" s="1" t="str">
        <v>BioLegend</v>
      </c>
      <c r="B2543" s="1">
        <v>5790.4</v>
      </c>
      <c r="C2543" s="1" t="str">
        <v>EED118806</v>
      </c>
      <c r="D2543" s="2">
        <v>45905</v>
      </c>
      <c r="E2543" s="2">
        <v>45910</v>
      </c>
      <c r="F2543" s="1">
        <v>100429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5790.4</v>
      </c>
      <c r="M2543" s="1">
        <f t="shared" si="118"/>
        <v>5790.4</v>
      </c>
      <c r="N2543" s="1">
        <f t="shared" si="119"/>
        <v>0</v>
      </c>
    </row>
    <row r="2544" spans="1:14" x14ac:dyDescent="0.25">
      <c r="A2544" s="1" t="str">
        <v>BioLegend</v>
      </c>
      <c r="B2544" s="1">
        <v>5420.8</v>
      </c>
      <c r="C2544" s="1" t="str">
        <v>EED118806</v>
      </c>
      <c r="D2544" s="2">
        <v>45905</v>
      </c>
      <c r="E2544" s="2">
        <v>45910</v>
      </c>
      <c r="F2544" s="1">
        <v>100527</v>
      </c>
      <c r="G2544" s="1">
        <v>1</v>
      </c>
      <c r="H2544" s="1">
        <v>1</v>
      </c>
      <c r="I2544" s="1">
        <v>0</v>
      </c>
      <c r="J2544" s="1" t="str">
        <v>Faridabad</v>
      </c>
      <c r="K2544" s="1">
        <v>0</v>
      </c>
      <c r="L2544" s="1">
        <f t="shared" si="117"/>
        <v>5420.8</v>
      </c>
      <c r="M2544" s="1">
        <f t="shared" si="118"/>
        <v>5420.8</v>
      </c>
      <c r="N2544" s="1">
        <f t="shared" si="119"/>
        <v>0</v>
      </c>
    </row>
    <row r="2545" spans="1:14" x14ac:dyDescent="0.25">
      <c r="A2545" s="1" t="str">
        <v>BioLegend</v>
      </c>
      <c r="B2545" s="1">
        <v>13794</v>
      </c>
      <c r="C2545" s="1" t="str">
        <v>EED118806</v>
      </c>
      <c r="D2545" s="2">
        <v>45905</v>
      </c>
      <c r="E2545" s="2">
        <v>45910</v>
      </c>
      <c r="F2545" s="1">
        <v>100747</v>
      </c>
      <c r="G2545" s="1">
        <v>1</v>
      </c>
      <c r="H2545" s="1">
        <v>1</v>
      </c>
      <c r="I2545" s="1">
        <v>0</v>
      </c>
      <c r="J2545" s="1" t="str">
        <v>Bhuvneshwar</v>
      </c>
      <c r="K2545" s="1">
        <v>0</v>
      </c>
      <c r="L2545" s="1">
        <f t="shared" si="117"/>
        <v>13794</v>
      </c>
      <c r="M2545" s="1">
        <f t="shared" si="118"/>
        <v>13794</v>
      </c>
      <c r="N2545" s="1">
        <f t="shared" si="119"/>
        <v>0</v>
      </c>
    </row>
    <row r="2546" spans="1:14" x14ac:dyDescent="0.25">
      <c r="A2546" s="1" t="str">
        <v>BioLegend</v>
      </c>
      <c r="B2546" s="1">
        <v>6468</v>
      </c>
      <c r="C2546" s="1" t="str">
        <v>EED118806</v>
      </c>
      <c r="D2546" s="2">
        <v>45905</v>
      </c>
      <c r="E2546" s="2">
        <v>45910</v>
      </c>
      <c r="F2546" s="1">
        <v>101212</v>
      </c>
      <c r="G2546" s="1">
        <v>1</v>
      </c>
      <c r="H2546" s="1">
        <v>1</v>
      </c>
      <c r="I2546" s="1">
        <v>0</v>
      </c>
      <c r="J2546" s="1" t="str">
        <v>BANGALORE</v>
      </c>
      <c r="K2546" s="1">
        <v>0</v>
      </c>
      <c r="L2546" s="1">
        <f t="shared" si="117"/>
        <v>6468</v>
      </c>
      <c r="M2546" s="1">
        <f t="shared" si="118"/>
        <v>6468</v>
      </c>
      <c r="N2546" s="1">
        <f t="shared" si="119"/>
        <v>0</v>
      </c>
    </row>
    <row r="2547" spans="1:14" x14ac:dyDescent="0.25">
      <c r="A2547" s="1" t="str">
        <v>BioLegend</v>
      </c>
      <c r="B2547" s="1">
        <v>2217.6</v>
      </c>
      <c r="C2547" s="1" t="str">
        <v>EED118806</v>
      </c>
      <c r="D2547" s="2">
        <v>45905</v>
      </c>
      <c r="E2547" s="2">
        <v>45910</v>
      </c>
      <c r="F2547" s="1">
        <v>101301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2217.6</v>
      </c>
      <c r="M2547" s="1">
        <f t="shared" si="118"/>
        <v>2217.6</v>
      </c>
      <c r="N2547" s="1">
        <f t="shared" si="119"/>
        <v>0</v>
      </c>
    </row>
    <row r="2548" spans="1:14" x14ac:dyDescent="0.25">
      <c r="A2548" s="1" t="str">
        <v>BioLegend</v>
      </c>
      <c r="B2548" s="1">
        <v>7638.4</v>
      </c>
      <c r="C2548" s="1" t="str">
        <v>EED118806</v>
      </c>
      <c r="D2548" s="2">
        <v>45905</v>
      </c>
      <c r="E2548" s="2">
        <v>45910</v>
      </c>
      <c r="F2548" s="1">
        <v>101911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7638.4</v>
      </c>
      <c r="M2548" s="1">
        <f t="shared" si="118"/>
        <v>7638.4</v>
      </c>
      <c r="N2548" s="1">
        <f t="shared" si="119"/>
        <v>0</v>
      </c>
    </row>
    <row r="2549" spans="1:14" x14ac:dyDescent="0.25">
      <c r="A2549" s="1" t="str">
        <v>BioLegend</v>
      </c>
      <c r="B2549" s="1">
        <v>9609.6</v>
      </c>
      <c r="C2549" s="1" t="str">
        <v>EED118806</v>
      </c>
      <c r="D2549" s="2">
        <v>45905</v>
      </c>
      <c r="E2549" s="2">
        <v>45910</v>
      </c>
      <c r="F2549" s="1">
        <v>102012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9609.6</v>
      </c>
      <c r="M2549" s="1">
        <f t="shared" si="118"/>
        <v>9609.6</v>
      </c>
      <c r="N2549" s="1">
        <f t="shared" si="119"/>
        <v>0</v>
      </c>
    </row>
    <row r="2550" spans="1:14" x14ac:dyDescent="0.25">
      <c r="A2550" s="1" t="str">
        <v>BioLegend</v>
      </c>
      <c r="B2550" s="1">
        <v>14106.400000000001</v>
      </c>
      <c r="C2550" s="1" t="str">
        <v>EED118806</v>
      </c>
      <c r="D2550" s="2">
        <v>45905</v>
      </c>
      <c r="E2550" s="2">
        <v>45910</v>
      </c>
      <c r="F2550" s="1">
        <v>102020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14106.400000000001</v>
      </c>
      <c r="M2550" s="1">
        <f t="shared" si="118"/>
        <v>14106.400000000001</v>
      </c>
      <c r="N2550" s="1">
        <f t="shared" si="119"/>
        <v>0</v>
      </c>
    </row>
    <row r="2551" spans="1:14" x14ac:dyDescent="0.25">
      <c r="A2551" s="1" t="str">
        <v>BioLegend</v>
      </c>
      <c r="B2551" s="1">
        <v>7515.2000000000007</v>
      </c>
      <c r="C2551" s="1" t="str">
        <v>EED118806</v>
      </c>
      <c r="D2551" s="2">
        <v>45905</v>
      </c>
      <c r="E2551" s="2">
        <v>45910</v>
      </c>
      <c r="F2551" s="1">
        <v>102507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7515.2000000000007</v>
      </c>
      <c r="M2551" s="1">
        <f t="shared" si="118"/>
        <v>7515.2000000000007</v>
      </c>
      <c r="N2551" s="1">
        <f t="shared" si="119"/>
        <v>0</v>
      </c>
    </row>
    <row r="2552" spans="1:14" x14ac:dyDescent="0.25">
      <c r="A2552" s="1" t="str">
        <v>BioLegend</v>
      </c>
      <c r="B2552" s="1">
        <v>10841.6</v>
      </c>
      <c r="C2552" s="1" t="str">
        <v>EED118806</v>
      </c>
      <c r="D2552" s="2">
        <v>45905</v>
      </c>
      <c r="E2552" s="2">
        <v>45910</v>
      </c>
      <c r="F2552" s="1">
        <v>102913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10841.6</v>
      </c>
      <c r="M2552" s="1">
        <f t="shared" si="118"/>
        <v>10841.6</v>
      </c>
      <c r="N2552" s="1">
        <f t="shared" si="119"/>
        <v>0</v>
      </c>
    </row>
    <row r="2553" spans="1:14" x14ac:dyDescent="0.25">
      <c r="A2553" s="1" t="str">
        <v>BioLegend</v>
      </c>
      <c r="B2553" s="1">
        <v>2895.2</v>
      </c>
      <c r="C2553" s="1" t="str">
        <v>EED118806</v>
      </c>
      <c r="D2553" s="2">
        <v>45905</v>
      </c>
      <c r="E2553" s="2">
        <v>45910</v>
      </c>
      <c r="F2553" s="1">
        <v>103005</v>
      </c>
      <c r="G2553" s="1">
        <v>1</v>
      </c>
      <c r="H2553" s="1">
        <v>1</v>
      </c>
      <c r="I2553" s="1">
        <v>0</v>
      </c>
      <c r="J2553" s="1" t="str">
        <v>Faridabad</v>
      </c>
      <c r="K2553" s="1">
        <v>0</v>
      </c>
      <c r="L2553" s="1">
        <f t="shared" si="117"/>
        <v>2895.2</v>
      </c>
      <c r="M2553" s="1">
        <f t="shared" si="118"/>
        <v>2895.2</v>
      </c>
      <c r="N2553" s="1">
        <f t="shared" si="119"/>
        <v>0</v>
      </c>
    </row>
    <row r="2554" spans="1:14" x14ac:dyDescent="0.25">
      <c r="A2554" s="1" t="str">
        <v>BioLegend</v>
      </c>
      <c r="B2554" s="1">
        <v>15276.8</v>
      </c>
      <c r="C2554" s="1" t="str">
        <v>EED118806</v>
      </c>
      <c r="D2554" s="2">
        <v>45905</v>
      </c>
      <c r="E2554" s="2">
        <v>45910</v>
      </c>
      <c r="F2554" s="1">
        <v>103028</v>
      </c>
      <c r="G2554" s="1">
        <v>1</v>
      </c>
      <c r="H2554" s="1">
        <v>1</v>
      </c>
      <c r="I2554" s="1">
        <v>0</v>
      </c>
      <c r="J2554" s="1" t="str">
        <v>Pune</v>
      </c>
      <c r="K2554" s="1">
        <v>0</v>
      </c>
      <c r="L2554" s="1">
        <f t="shared" si="117"/>
        <v>15276.8</v>
      </c>
      <c r="M2554" s="1">
        <f t="shared" si="118"/>
        <v>15276.8</v>
      </c>
      <c r="N2554" s="1">
        <f t="shared" si="119"/>
        <v>0</v>
      </c>
    </row>
    <row r="2555" spans="1:14" x14ac:dyDescent="0.25">
      <c r="A2555" s="1" t="str">
        <v>BioLegend</v>
      </c>
      <c r="B2555" s="1">
        <v>6899.2000000000007</v>
      </c>
      <c r="C2555" s="1" t="str">
        <v>EED118806</v>
      </c>
      <c r="D2555" s="2">
        <v>45905</v>
      </c>
      <c r="E2555" s="2">
        <v>45910</v>
      </c>
      <c r="F2555" s="1">
        <v>103031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6899.2000000000007</v>
      </c>
      <c r="M2555" s="1">
        <f t="shared" si="118"/>
        <v>6899.2000000000007</v>
      </c>
      <c r="N2555" s="1">
        <f t="shared" si="119"/>
        <v>0</v>
      </c>
    </row>
    <row r="2556" spans="1:14" x14ac:dyDescent="0.25">
      <c r="A2556" s="1" t="str">
        <v>BioLegend</v>
      </c>
      <c r="B2556" s="1">
        <v>5790.4</v>
      </c>
      <c r="C2556" s="1" t="str">
        <v>EED118806</v>
      </c>
      <c r="D2556" s="2">
        <v>45905</v>
      </c>
      <c r="E2556" s="2">
        <v>45910</v>
      </c>
      <c r="F2556" s="1">
        <v>103112</v>
      </c>
      <c r="G2556" s="1">
        <v>2</v>
      </c>
      <c r="H2556" s="1">
        <v>2</v>
      </c>
      <c r="I2556" s="1">
        <v>0</v>
      </c>
      <c r="J2556" s="1" t="str">
        <v>BANGALORE</v>
      </c>
      <c r="K2556" s="1">
        <v>0</v>
      </c>
      <c r="L2556" s="1">
        <f t="shared" si="117"/>
        <v>11580.8</v>
      </c>
      <c r="M2556" s="1">
        <f t="shared" si="118"/>
        <v>11580.8</v>
      </c>
      <c r="N2556" s="1">
        <f t="shared" si="119"/>
        <v>0</v>
      </c>
    </row>
    <row r="2557" spans="1:14" x14ac:dyDescent="0.25">
      <c r="A2557" s="1" t="str">
        <v>BioLegend</v>
      </c>
      <c r="B2557" s="1">
        <v>12073.599999999999</v>
      </c>
      <c r="C2557" s="1" t="str">
        <v>EED118806</v>
      </c>
      <c r="D2557" s="2">
        <v>45905</v>
      </c>
      <c r="E2557" s="2">
        <v>45910</v>
      </c>
      <c r="F2557" s="1">
        <v>103116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12073.599999999999</v>
      </c>
      <c r="M2557" s="1">
        <f t="shared" si="118"/>
        <v>12073.599999999999</v>
      </c>
      <c r="N2557" s="1">
        <f t="shared" si="119"/>
        <v>0</v>
      </c>
    </row>
    <row r="2558" spans="1:14" x14ac:dyDescent="0.25">
      <c r="A2558" s="1" t="str">
        <v>BioLegend</v>
      </c>
      <c r="B2558" s="1">
        <v>14291.2</v>
      </c>
      <c r="C2558" s="1" t="str">
        <v>EED118806</v>
      </c>
      <c r="D2558" s="2">
        <v>45905</v>
      </c>
      <c r="E2558" s="2">
        <v>45910</v>
      </c>
      <c r="F2558" s="1">
        <v>103226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14291.2</v>
      </c>
      <c r="M2558" s="1">
        <f t="shared" si="118"/>
        <v>14291.2</v>
      </c>
      <c r="N2558" s="1">
        <f t="shared" si="119"/>
        <v>0</v>
      </c>
    </row>
    <row r="2559" spans="1:14" x14ac:dyDescent="0.25">
      <c r="A2559" s="1" t="str">
        <v>BioLegend</v>
      </c>
      <c r="B2559" s="1">
        <v>17292</v>
      </c>
      <c r="C2559" s="1" t="str">
        <v>EED118806</v>
      </c>
      <c r="D2559" s="2">
        <v>45905</v>
      </c>
      <c r="E2559" s="2">
        <v>45910</v>
      </c>
      <c r="F2559" s="1">
        <v>104543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17292</v>
      </c>
      <c r="M2559" s="1">
        <f t="shared" si="118"/>
        <v>17292</v>
      </c>
      <c r="N2559" s="1">
        <f t="shared" si="119"/>
        <v>0</v>
      </c>
    </row>
    <row r="2560" spans="1:14" x14ac:dyDescent="0.25">
      <c r="A2560" s="1" t="str">
        <v>BioLegend</v>
      </c>
      <c r="B2560" s="1">
        <v>5790.4</v>
      </c>
      <c r="C2560" s="1" t="str">
        <v>EED118806</v>
      </c>
      <c r="D2560" s="2">
        <v>45905</v>
      </c>
      <c r="E2560" s="2">
        <v>45910</v>
      </c>
      <c r="F2560" s="1">
        <v>105015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5790.4</v>
      </c>
      <c r="M2560" s="1">
        <f t="shared" si="118"/>
        <v>5790.4</v>
      </c>
      <c r="N2560" s="1">
        <f t="shared" si="119"/>
        <v>0</v>
      </c>
    </row>
    <row r="2561" spans="1:14" x14ac:dyDescent="0.25">
      <c r="A2561" s="1" t="str">
        <v>BioLegend</v>
      </c>
      <c r="B2561" s="1">
        <v>2710.4</v>
      </c>
      <c r="C2561" s="1" t="str">
        <v>EED118806</v>
      </c>
      <c r="D2561" s="2">
        <v>45905</v>
      </c>
      <c r="E2561" s="2">
        <v>45910</v>
      </c>
      <c r="F2561" s="1">
        <v>115507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2710.4</v>
      </c>
      <c r="M2561" s="1">
        <f t="shared" si="118"/>
        <v>2710.4</v>
      </c>
      <c r="N2561" s="1">
        <f t="shared" si="119"/>
        <v>0</v>
      </c>
    </row>
    <row r="2562" spans="1:14" x14ac:dyDescent="0.25">
      <c r="A2562" s="1" t="str">
        <v>BioLegend</v>
      </c>
      <c r="B2562" s="1">
        <v>18233.599999999999</v>
      </c>
      <c r="C2562" s="1" t="str">
        <v>EED118806</v>
      </c>
      <c r="D2562" s="2">
        <v>45905</v>
      </c>
      <c r="E2562" s="2">
        <v>45910</v>
      </c>
      <c r="F2562" s="1">
        <v>119808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18233.599999999999</v>
      </c>
      <c r="M2562" s="1">
        <f t="shared" si="118"/>
        <v>18233.599999999999</v>
      </c>
      <c r="N2562" s="1">
        <f t="shared" si="119"/>
        <v>0</v>
      </c>
    </row>
    <row r="2563" spans="1:14" x14ac:dyDescent="0.25">
      <c r="A2563" s="1" t="str">
        <v>BioLegend</v>
      </c>
      <c r="B2563" s="1">
        <v>16324</v>
      </c>
      <c r="C2563" s="1" t="str">
        <v>EED118806</v>
      </c>
      <c r="D2563" s="2">
        <v>45905</v>
      </c>
      <c r="E2563" s="2">
        <v>45910</v>
      </c>
      <c r="F2563" s="1">
        <v>121908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16324</v>
      </c>
      <c r="M2563" s="1">
        <f t="shared" ref="M2563:M2626" si="121">H2563*B2563</f>
        <v>16324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18150</v>
      </c>
      <c r="C2564" s="1" t="str">
        <v>EED118806</v>
      </c>
      <c r="D2564" s="2">
        <v>45905</v>
      </c>
      <c r="E2564" s="2">
        <v>45910</v>
      </c>
      <c r="F2564" s="1">
        <v>123141</v>
      </c>
      <c r="G2564" s="1">
        <v>1</v>
      </c>
      <c r="H2564" s="1">
        <v>1</v>
      </c>
      <c r="I2564" s="1">
        <v>0</v>
      </c>
      <c r="J2564" s="1" t="str">
        <v>Hyderabad</v>
      </c>
      <c r="K2564" s="1">
        <v>0</v>
      </c>
      <c r="L2564" s="1">
        <f t="shared" si="120"/>
        <v>18150</v>
      </c>
      <c r="M2564" s="1">
        <f t="shared" si="121"/>
        <v>18150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127607</v>
      </c>
      <c r="G2565" s="1">
        <v>1</v>
      </c>
      <c r="H2565" s="1">
        <v>1</v>
      </c>
      <c r="I2565" s="1">
        <v>0</v>
      </c>
      <c r="J2565" s="1" t="str">
        <v>Delhi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128007</v>
      </c>
      <c r="G2566" s="1">
        <v>1</v>
      </c>
      <c r="H2566" s="1">
        <v>1</v>
      </c>
      <c r="I2566" s="1">
        <v>0</v>
      </c>
      <c r="J2566" s="1" t="str">
        <v>Bhuvneshwar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15769.599999999999</v>
      </c>
      <c r="C2567" s="1" t="str">
        <v>EED118806</v>
      </c>
      <c r="D2567" s="2">
        <v>45905</v>
      </c>
      <c r="E2567" s="2">
        <v>45910</v>
      </c>
      <c r="F2567" s="1">
        <v>136402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15769.599999999999</v>
      </c>
      <c r="M2567" s="1">
        <f t="shared" si="121"/>
        <v>15769.599999999999</v>
      </c>
      <c r="N2567" s="1">
        <f t="shared" si="122"/>
        <v>0</v>
      </c>
    </row>
    <row r="2568" spans="1:14" x14ac:dyDescent="0.25">
      <c r="A2568" s="1" t="str">
        <v>BioLegend</v>
      </c>
      <c r="B2568" s="1">
        <v>18418.400000000001</v>
      </c>
      <c r="C2568" s="1" t="str">
        <v>EED118806</v>
      </c>
      <c r="D2568" s="2">
        <v>45905</v>
      </c>
      <c r="E2568" s="2">
        <v>45910</v>
      </c>
      <c r="F2568" s="1">
        <v>138214</v>
      </c>
      <c r="G2568" s="1">
        <v>1</v>
      </c>
      <c r="H2568" s="1">
        <v>1</v>
      </c>
      <c r="I2568" s="1">
        <v>0</v>
      </c>
      <c r="J2568" s="1" t="str">
        <v>BANGALORE</v>
      </c>
      <c r="K2568" s="1">
        <v>0</v>
      </c>
      <c r="L2568" s="1">
        <f t="shared" si="120"/>
        <v>18418.400000000001</v>
      </c>
      <c r="M2568" s="1">
        <f t="shared" si="121"/>
        <v>18418.400000000001</v>
      </c>
      <c r="N2568" s="1">
        <f t="shared" si="122"/>
        <v>0</v>
      </c>
    </row>
    <row r="2569" spans="1:14" x14ac:dyDescent="0.25">
      <c r="A2569" s="1" t="str">
        <v>BioLegend</v>
      </c>
      <c r="B2569" s="1">
        <v>15892.8</v>
      </c>
      <c r="C2569" s="1" t="str">
        <v>EED118806</v>
      </c>
      <c r="D2569" s="2">
        <v>45905</v>
      </c>
      <c r="E2569" s="2">
        <v>45910</v>
      </c>
      <c r="F2569" s="1">
        <v>140902</v>
      </c>
      <c r="G2569" s="1">
        <v>1</v>
      </c>
      <c r="H2569" s="1">
        <v>1</v>
      </c>
      <c r="I2569" s="1">
        <v>0</v>
      </c>
      <c r="J2569" s="1" t="str">
        <v>Pune</v>
      </c>
      <c r="K2569" s="1">
        <v>0</v>
      </c>
      <c r="L2569" s="1">
        <f t="shared" si="120"/>
        <v>15892.8</v>
      </c>
      <c r="M2569" s="1">
        <f t="shared" si="121"/>
        <v>15892.8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141703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155512</v>
      </c>
      <c r="G2571" s="1">
        <v>1</v>
      </c>
      <c r="H2571" s="1">
        <v>1</v>
      </c>
      <c r="I2571" s="1">
        <v>0</v>
      </c>
      <c r="J2571" s="1" t="str">
        <v>Delhi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7207.2000000000007</v>
      </c>
      <c r="C2572" s="1" t="str">
        <v>EED118806</v>
      </c>
      <c r="D2572" s="2">
        <v>45905</v>
      </c>
      <c r="E2572" s="2">
        <v>45910</v>
      </c>
      <c r="F2572" s="1">
        <v>155608</v>
      </c>
      <c r="G2572" s="1">
        <v>1</v>
      </c>
      <c r="H2572" s="1">
        <v>1</v>
      </c>
      <c r="I2572" s="1">
        <v>0</v>
      </c>
      <c r="J2572" s="1" t="str">
        <v>Bhuvneshwar</v>
      </c>
      <c r="K2572" s="1">
        <v>0</v>
      </c>
      <c r="L2572" s="1">
        <f t="shared" si="120"/>
        <v>7207.2000000000007</v>
      </c>
      <c r="M2572" s="1">
        <f t="shared" si="121"/>
        <v>7207.2000000000007</v>
      </c>
      <c r="N2572" s="1">
        <f t="shared" si="122"/>
        <v>0</v>
      </c>
    </row>
    <row r="2573" spans="1:14" x14ac:dyDescent="0.25">
      <c r="A2573" s="1" t="str">
        <v>BioLegend</v>
      </c>
      <c r="B2573" s="1">
        <v>8254.4</v>
      </c>
      <c r="C2573" s="1" t="str">
        <v>EED118806</v>
      </c>
      <c r="D2573" s="2">
        <v>45905</v>
      </c>
      <c r="E2573" s="2">
        <v>45910</v>
      </c>
      <c r="F2573" s="1">
        <v>155903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8254.4</v>
      </c>
      <c r="M2573" s="1">
        <f t="shared" si="121"/>
        <v>8254.4</v>
      </c>
      <c r="N2573" s="1">
        <f t="shared" si="122"/>
        <v>0</v>
      </c>
    </row>
    <row r="2574" spans="1:14" x14ac:dyDescent="0.25">
      <c r="A2574" s="1" t="str">
        <v>BioLegend</v>
      </c>
      <c r="B2574" s="1">
        <v>17001.599999999999</v>
      </c>
      <c r="C2574" s="1" t="str">
        <v>EED118806</v>
      </c>
      <c r="D2574" s="2">
        <v>45905</v>
      </c>
      <c r="E2574" s="2">
        <v>45910</v>
      </c>
      <c r="F2574" s="1">
        <v>156604</v>
      </c>
      <c r="G2574" s="1">
        <v>2</v>
      </c>
      <c r="H2574" s="1">
        <v>2</v>
      </c>
      <c r="I2574" s="1">
        <v>0</v>
      </c>
      <c r="J2574" s="1" t="str">
        <v>Hyderabad</v>
      </c>
      <c r="K2574" s="1">
        <v>0</v>
      </c>
      <c r="L2574" s="1">
        <f t="shared" si="120"/>
        <v>34003.199999999997</v>
      </c>
      <c r="M2574" s="1">
        <f t="shared" si="121"/>
        <v>34003.199999999997</v>
      </c>
      <c r="N2574" s="1">
        <f t="shared" si="122"/>
        <v>0</v>
      </c>
    </row>
    <row r="2575" spans="1:14" x14ac:dyDescent="0.25">
      <c r="A2575" s="1" t="str">
        <v>BioLegend</v>
      </c>
      <c r="B2575" s="1">
        <v>4188.8</v>
      </c>
      <c r="C2575" s="1" t="str">
        <v>EED118806</v>
      </c>
      <c r="D2575" s="2">
        <v>45905</v>
      </c>
      <c r="E2575" s="2">
        <v>45910</v>
      </c>
      <c r="F2575" s="1">
        <v>161203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4188.8</v>
      </c>
      <c r="M2575" s="1">
        <f t="shared" si="121"/>
        <v>4188.8</v>
      </c>
      <c r="N2575" s="1">
        <f t="shared" si="122"/>
        <v>0</v>
      </c>
    </row>
    <row r="2576" spans="1:14" x14ac:dyDescent="0.25">
      <c r="A2576" s="1" t="str">
        <v>BioLegend</v>
      </c>
      <c r="B2576" s="1">
        <v>2710.4</v>
      </c>
      <c r="C2576" s="1" t="str">
        <v>EED118806</v>
      </c>
      <c r="D2576" s="2">
        <v>45905</v>
      </c>
      <c r="E2576" s="2">
        <v>45910</v>
      </c>
      <c r="F2576" s="1">
        <v>163503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2710.4</v>
      </c>
      <c r="M2576" s="1">
        <f t="shared" si="121"/>
        <v>2710.4</v>
      </c>
      <c r="N2576" s="1">
        <f t="shared" si="122"/>
        <v>0</v>
      </c>
    </row>
    <row r="2577" spans="1:14" x14ac:dyDescent="0.25">
      <c r="A2577" s="1" t="str">
        <v>BioLegend</v>
      </c>
      <c r="B2577" s="1">
        <v>4435.2</v>
      </c>
      <c r="C2577" s="1" t="str">
        <v>EED118806</v>
      </c>
      <c r="D2577" s="2">
        <v>45905</v>
      </c>
      <c r="E2577" s="2">
        <v>45910</v>
      </c>
      <c r="F2577" s="1">
        <v>300412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4435.2</v>
      </c>
      <c r="M2577" s="1">
        <f t="shared" si="121"/>
        <v>4435.2</v>
      </c>
      <c r="N2577" s="1">
        <f t="shared" si="122"/>
        <v>0</v>
      </c>
    </row>
    <row r="2578" spans="1:14" x14ac:dyDescent="0.25">
      <c r="A2578" s="1" t="str">
        <v>BioLegend</v>
      </c>
      <c r="B2578" s="1">
        <v>20636</v>
      </c>
      <c r="C2578" s="1" t="str">
        <v>EED118806</v>
      </c>
      <c r="D2578" s="2">
        <v>45905</v>
      </c>
      <c r="E2578" s="2">
        <v>45910</v>
      </c>
      <c r="F2578" s="1">
        <v>300428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20636</v>
      </c>
      <c r="M2578" s="1">
        <f t="shared" si="121"/>
        <v>20636</v>
      </c>
      <c r="N2578" s="1">
        <f t="shared" si="122"/>
        <v>0</v>
      </c>
    </row>
    <row r="2579" spans="1:14" x14ac:dyDescent="0.25">
      <c r="A2579" s="1" t="str">
        <v>BioLegend</v>
      </c>
      <c r="B2579" s="1">
        <v>4065.6000000000004</v>
      </c>
      <c r="C2579" s="1" t="str">
        <v>EED118806</v>
      </c>
      <c r="D2579" s="2">
        <v>45905</v>
      </c>
      <c r="E2579" s="2">
        <v>45910</v>
      </c>
      <c r="F2579" s="1">
        <v>300508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4065.6000000000004</v>
      </c>
      <c r="M2579" s="1">
        <f t="shared" si="121"/>
        <v>4065.6000000000004</v>
      </c>
      <c r="N2579" s="1">
        <f t="shared" si="122"/>
        <v>0</v>
      </c>
    </row>
    <row r="2580" spans="1:14" x14ac:dyDescent="0.25">
      <c r="A2580" s="1" t="str">
        <v>BioLegend</v>
      </c>
      <c r="B2580" s="1">
        <v>3080</v>
      </c>
      <c r="C2580" s="1" t="str">
        <v>EED118806</v>
      </c>
      <c r="D2580" s="2">
        <v>45905</v>
      </c>
      <c r="E2580" s="2">
        <v>45910</v>
      </c>
      <c r="F2580" s="1">
        <v>301006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3080</v>
      </c>
      <c r="M2580" s="1">
        <f t="shared" si="121"/>
        <v>3080</v>
      </c>
      <c r="N2580" s="1">
        <f t="shared" si="122"/>
        <v>0</v>
      </c>
    </row>
    <row r="2581" spans="1:14" x14ac:dyDescent="0.25">
      <c r="A2581" s="1" t="str">
        <v>BioLegend</v>
      </c>
      <c r="B2581" s="1">
        <v>27984</v>
      </c>
      <c r="C2581" s="1" t="str">
        <v>EED118806</v>
      </c>
      <c r="D2581" s="2">
        <v>45905</v>
      </c>
      <c r="E2581" s="2">
        <v>45910</v>
      </c>
      <c r="F2581" s="1">
        <v>302262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27984</v>
      </c>
      <c r="M2581" s="1">
        <f t="shared" si="121"/>
        <v>27984</v>
      </c>
      <c r="N2581" s="1">
        <f t="shared" si="122"/>
        <v>0</v>
      </c>
    </row>
    <row r="2582" spans="1:14" x14ac:dyDescent="0.25">
      <c r="A2582" s="1" t="str">
        <v>BioLegend</v>
      </c>
      <c r="B2582" s="1">
        <v>23531.199999999997</v>
      </c>
      <c r="C2582" s="1" t="str">
        <v>EED118806</v>
      </c>
      <c r="D2582" s="2">
        <v>45905</v>
      </c>
      <c r="E2582" s="2">
        <v>45910</v>
      </c>
      <c r="F2582" s="1">
        <v>303550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23531.199999999997</v>
      </c>
      <c r="M2582" s="1">
        <f t="shared" si="121"/>
        <v>23531.199999999997</v>
      </c>
      <c r="N2582" s="1">
        <f t="shared" si="122"/>
        <v>0</v>
      </c>
    </row>
    <row r="2583" spans="1:14" x14ac:dyDescent="0.25">
      <c r="A2583" s="1" t="str">
        <v>BioLegend</v>
      </c>
      <c r="B2583" s="1">
        <v>4435.2</v>
      </c>
      <c r="C2583" s="1" t="str">
        <v>EED118806</v>
      </c>
      <c r="D2583" s="2">
        <v>45905</v>
      </c>
      <c r="E2583" s="2">
        <v>45910</v>
      </c>
      <c r="F2583" s="1">
        <v>304006</v>
      </c>
      <c r="G2583" s="1">
        <v>2</v>
      </c>
      <c r="H2583" s="1">
        <v>2</v>
      </c>
      <c r="I2583" s="1">
        <v>0</v>
      </c>
      <c r="J2583" s="1" t="str">
        <v>Chandigarh</v>
      </c>
      <c r="K2583" s="1">
        <v>0</v>
      </c>
      <c r="L2583" s="1">
        <f t="shared" si="120"/>
        <v>8870.4</v>
      </c>
      <c r="M2583" s="1">
        <f t="shared" si="121"/>
        <v>8870.4</v>
      </c>
      <c r="N2583" s="1">
        <f t="shared" si="122"/>
        <v>0</v>
      </c>
    </row>
    <row r="2584" spans="1:14" x14ac:dyDescent="0.25">
      <c r="A2584" s="1" t="str">
        <v>BioLegend</v>
      </c>
      <c r="B2584" s="1">
        <v>26466</v>
      </c>
      <c r="C2584" s="1" t="str">
        <v>EED118806</v>
      </c>
      <c r="D2584" s="2">
        <v>45905</v>
      </c>
      <c r="E2584" s="2">
        <v>45910</v>
      </c>
      <c r="F2584" s="1">
        <v>304044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26466</v>
      </c>
      <c r="M2584" s="1">
        <f t="shared" si="121"/>
        <v>26466</v>
      </c>
      <c r="N2584" s="1">
        <f t="shared" si="122"/>
        <v>0</v>
      </c>
    </row>
    <row r="2585" spans="1:14" x14ac:dyDescent="0.25">
      <c r="A2585" s="1" t="str">
        <v>BioLegend</v>
      </c>
      <c r="B2585" s="1">
        <v>18048.8</v>
      </c>
      <c r="C2585" s="1" t="str">
        <v>EED118806</v>
      </c>
      <c r="D2585" s="2">
        <v>45905</v>
      </c>
      <c r="E2585" s="2">
        <v>45910</v>
      </c>
      <c r="F2585" s="1">
        <v>305210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18048.8</v>
      </c>
      <c r="M2585" s="1">
        <f t="shared" si="121"/>
        <v>18048.8</v>
      </c>
      <c r="N2585" s="1">
        <f t="shared" si="122"/>
        <v>0</v>
      </c>
    </row>
    <row r="2586" spans="1:14" x14ac:dyDescent="0.25">
      <c r="A2586" s="1" t="str">
        <v>BioLegend</v>
      </c>
      <c r="B2586" s="1">
        <v>16324</v>
      </c>
      <c r="C2586" s="1" t="str">
        <v>EED118806</v>
      </c>
      <c r="D2586" s="2">
        <v>45905</v>
      </c>
      <c r="E2586" s="2">
        <v>45910</v>
      </c>
      <c r="F2586" s="1">
        <v>308110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16324</v>
      </c>
      <c r="M2586" s="1">
        <f t="shared" si="121"/>
        <v>16324</v>
      </c>
      <c r="N2586" s="1">
        <f t="shared" si="122"/>
        <v>0</v>
      </c>
    </row>
    <row r="2587" spans="1:14" x14ac:dyDescent="0.25">
      <c r="A2587" s="1" t="str">
        <v>BioLegend</v>
      </c>
      <c r="B2587" s="1">
        <v>22792</v>
      </c>
      <c r="C2587" s="1" t="str">
        <v>EED118806</v>
      </c>
      <c r="D2587" s="2">
        <v>45905</v>
      </c>
      <c r="E2587" s="2">
        <v>45910</v>
      </c>
      <c r="F2587" s="1">
        <v>309816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22792</v>
      </c>
      <c r="M2587" s="1">
        <f t="shared" si="121"/>
        <v>22792</v>
      </c>
      <c r="N2587" s="1">
        <f t="shared" si="122"/>
        <v>0</v>
      </c>
    </row>
    <row r="2588" spans="1:14" x14ac:dyDescent="0.25">
      <c r="A2588" s="1" t="str">
        <v>BioLegend</v>
      </c>
      <c r="B2588" s="1">
        <v>14599.2</v>
      </c>
      <c r="C2588" s="1" t="str">
        <v>EED118806</v>
      </c>
      <c r="D2588" s="2">
        <v>45905</v>
      </c>
      <c r="E2588" s="2">
        <v>45910</v>
      </c>
      <c r="F2588" s="1">
        <v>310916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14599.2</v>
      </c>
      <c r="M2588" s="1">
        <f t="shared" si="121"/>
        <v>14599.2</v>
      </c>
      <c r="N2588" s="1">
        <f t="shared" si="122"/>
        <v>0</v>
      </c>
    </row>
    <row r="2589" spans="1:14" x14ac:dyDescent="0.25">
      <c r="A2589" s="1" t="str">
        <v>BioLegend</v>
      </c>
      <c r="B2589" s="1">
        <v>26136</v>
      </c>
      <c r="C2589" s="1" t="str">
        <v>EED118806</v>
      </c>
      <c r="D2589" s="2">
        <v>45905</v>
      </c>
      <c r="E2589" s="2">
        <v>45910</v>
      </c>
      <c r="F2589" s="1">
        <v>310944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26136</v>
      </c>
      <c r="M2589" s="1">
        <f t="shared" si="121"/>
        <v>26136</v>
      </c>
      <c r="N2589" s="1">
        <f t="shared" si="122"/>
        <v>0</v>
      </c>
    </row>
    <row r="2590" spans="1:14" x14ac:dyDescent="0.25">
      <c r="A2590" s="1" t="str">
        <v>BioLegend</v>
      </c>
      <c r="B2590" s="1">
        <v>12443.2</v>
      </c>
      <c r="C2590" s="1" t="str">
        <v>EED118806</v>
      </c>
      <c r="D2590" s="2">
        <v>45905</v>
      </c>
      <c r="E2590" s="2">
        <v>45910</v>
      </c>
      <c r="F2590" s="1">
        <v>320007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12443.2</v>
      </c>
      <c r="M2590" s="1">
        <f t="shared" si="121"/>
        <v>12443.2</v>
      </c>
      <c r="N2590" s="1">
        <f t="shared" si="122"/>
        <v>0</v>
      </c>
    </row>
    <row r="2591" spans="1:14" x14ac:dyDescent="0.25">
      <c r="A2591" s="1" t="str">
        <v>BioLegend</v>
      </c>
      <c r="B2591" s="1">
        <v>27588</v>
      </c>
      <c r="C2591" s="1" t="str">
        <v>EED118806</v>
      </c>
      <c r="D2591" s="2">
        <v>45905</v>
      </c>
      <c r="E2591" s="2">
        <v>45910</v>
      </c>
      <c r="F2591" s="1">
        <v>323034</v>
      </c>
      <c r="G2591" s="1">
        <v>1</v>
      </c>
      <c r="H2591" s="1">
        <v>1</v>
      </c>
      <c r="I2591" s="1">
        <v>0</v>
      </c>
      <c r="J2591" s="1" t="str">
        <v>Bhuvneshwar</v>
      </c>
      <c r="K2591" s="1">
        <v>0</v>
      </c>
      <c r="L2591" s="1">
        <f t="shared" si="120"/>
        <v>27588</v>
      </c>
      <c r="M2591" s="1">
        <f t="shared" si="121"/>
        <v>27588</v>
      </c>
      <c r="N2591" s="1">
        <f t="shared" si="122"/>
        <v>0</v>
      </c>
    </row>
    <row r="2592" spans="1:14" x14ac:dyDescent="0.25">
      <c r="A2592" s="1" t="str">
        <v>BioLegend</v>
      </c>
      <c r="B2592" s="1">
        <v>14476</v>
      </c>
      <c r="C2592" s="1" t="str">
        <v>EED118806</v>
      </c>
      <c r="D2592" s="2">
        <v>45905</v>
      </c>
      <c r="E2592" s="2">
        <v>45910</v>
      </c>
      <c r="F2592" s="1">
        <v>324004</v>
      </c>
      <c r="G2592" s="1">
        <v>1</v>
      </c>
      <c r="H2592" s="1">
        <v>1</v>
      </c>
      <c r="I2592" s="1">
        <v>0</v>
      </c>
      <c r="J2592" s="1" t="str">
        <v>Telangana</v>
      </c>
      <c r="K2592" s="1">
        <v>0</v>
      </c>
      <c r="L2592" s="1">
        <f t="shared" si="120"/>
        <v>14476</v>
      </c>
      <c r="M2592" s="1">
        <f t="shared" si="121"/>
        <v>14476</v>
      </c>
      <c r="N2592" s="1">
        <f t="shared" si="122"/>
        <v>0</v>
      </c>
    </row>
    <row r="2593" spans="1:14" x14ac:dyDescent="0.25">
      <c r="A2593" s="1" t="str">
        <v>BioLegend</v>
      </c>
      <c r="B2593" s="1">
        <v>23531.199999999997</v>
      </c>
      <c r="C2593" s="1" t="str">
        <v>EED118806</v>
      </c>
      <c r="D2593" s="2">
        <v>45905</v>
      </c>
      <c r="E2593" s="2">
        <v>45910</v>
      </c>
      <c r="F2593" s="1">
        <v>329918</v>
      </c>
      <c r="G2593" s="1">
        <v>1</v>
      </c>
      <c r="H2593" s="1">
        <v>1</v>
      </c>
      <c r="I2593" s="1">
        <v>0</v>
      </c>
      <c r="J2593" s="1" t="str">
        <v>Banglore</v>
      </c>
      <c r="K2593" s="1">
        <v>0</v>
      </c>
      <c r="L2593" s="1">
        <f t="shared" si="120"/>
        <v>23531.199999999997</v>
      </c>
      <c r="M2593" s="1">
        <f t="shared" si="121"/>
        <v>23531.199999999997</v>
      </c>
      <c r="N2593" s="1">
        <f t="shared" si="122"/>
        <v>0</v>
      </c>
    </row>
    <row r="2594" spans="1:14" x14ac:dyDescent="0.25">
      <c r="A2594" s="1" t="str">
        <v>BioLegend</v>
      </c>
      <c r="B2594" s="1">
        <v>29436</v>
      </c>
      <c r="C2594" s="1" t="str">
        <v>EED118806</v>
      </c>
      <c r="D2594" s="2">
        <v>45905</v>
      </c>
      <c r="E2594" s="2">
        <v>45910</v>
      </c>
      <c r="F2594" s="1">
        <v>329930</v>
      </c>
      <c r="G2594" s="1">
        <v>1</v>
      </c>
      <c r="H2594" s="1">
        <v>1</v>
      </c>
      <c r="I2594" s="1">
        <v>0</v>
      </c>
      <c r="J2594" s="1" t="str">
        <v>Delhi</v>
      </c>
      <c r="K2594" s="1">
        <v>0</v>
      </c>
      <c r="L2594" s="1">
        <f t="shared" si="120"/>
        <v>29436</v>
      </c>
      <c r="M2594" s="1">
        <f t="shared" si="121"/>
        <v>29436</v>
      </c>
      <c r="N2594" s="1">
        <f t="shared" si="122"/>
        <v>0</v>
      </c>
    </row>
    <row r="2595" spans="1:14" x14ac:dyDescent="0.25">
      <c r="A2595" s="1" t="str">
        <v>BioLegend</v>
      </c>
      <c r="B2595" s="1">
        <v>26532</v>
      </c>
      <c r="C2595" s="1" t="str">
        <v>EED118806</v>
      </c>
      <c r="D2595" s="2">
        <v>45905</v>
      </c>
      <c r="E2595" s="2">
        <v>45910</v>
      </c>
      <c r="F2595" s="1">
        <v>329932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26532</v>
      </c>
      <c r="M2595" s="1">
        <f t="shared" si="121"/>
        <v>26532</v>
      </c>
      <c r="N2595" s="1">
        <f t="shared" si="122"/>
        <v>0</v>
      </c>
    </row>
    <row r="2596" spans="1:14" x14ac:dyDescent="0.25">
      <c r="A2596" s="1" t="str">
        <v>BioLegend</v>
      </c>
      <c r="B2596" s="1">
        <v>22422.400000000001</v>
      </c>
      <c r="C2596" s="1" t="str">
        <v>EED118806</v>
      </c>
      <c r="D2596" s="2">
        <v>45905</v>
      </c>
      <c r="E2596" s="2">
        <v>45910</v>
      </c>
      <c r="F2596" s="1">
        <v>330116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22422.400000000001</v>
      </c>
      <c r="M2596" s="1">
        <f t="shared" si="121"/>
        <v>22422.400000000001</v>
      </c>
      <c r="N2596" s="1">
        <f t="shared" si="122"/>
        <v>0</v>
      </c>
    </row>
    <row r="2597" spans="1:14" x14ac:dyDescent="0.25">
      <c r="A2597" s="1" t="str">
        <v>BioLegend</v>
      </c>
      <c r="B2597" s="1">
        <v>25080</v>
      </c>
      <c r="C2597" s="1" t="str">
        <v>EED118806</v>
      </c>
      <c r="D2597" s="2">
        <v>45905</v>
      </c>
      <c r="E2597" s="2">
        <v>45910</v>
      </c>
      <c r="F2597" s="1">
        <v>333628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25080</v>
      </c>
      <c r="M2597" s="1">
        <f t="shared" si="121"/>
        <v>25080</v>
      </c>
      <c r="N2597" s="1">
        <f t="shared" si="122"/>
        <v>0</v>
      </c>
    </row>
    <row r="2598" spans="1:14" x14ac:dyDescent="0.25">
      <c r="A2598" s="1" t="str">
        <v>BioLegend</v>
      </c>
      <c r="B2598" s="1">
        <v>6221.6</v>
      </c>
      <c r="C2598" s="1" t="str">
        <v>EED118806</v>
      </c>
      <c r="D2598" s="2">
        <v>45905</v>
      </c>
      <c r="E2598" s="2">
        <v>45910</v>
      </c>
      <c r="F2598" s="1">
        <v>334103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6221.6</v>
      </c>
      <c r="M2598" s="1">
        <f t="shared" si="121"/>
        <v>6221.6</v>
      </c>
      <c r="N2598" s="1">
        <f t="shared" si="122"/>
        <v>0</v>
      </c>
    </row>
    <row r="2599" spans="1:14" x14ac:dyDescent="0.25">
      <c r="A2599" s="1" t="str">
        <v>BioLegend</v>
      </c>
      <c r="B2599" s="1">
        <v>26796</v>
      </c>
      <c r="C2599" s="1" t="str">
        <v>EED118806</v>
      </c>
      <c r="D2599" s="2">
        <v>45905</v>
      </c>
      <c r="E2599" s="2">
        <v>45910</v>
      </c>
      <c r="F2599" s="1">
        <v>344836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26796</v>
      </c>
      <c r="M2599" s="1">
        <f t="shared" si="121"/>
        <v>26796</v>
      </c>
      <c r="N2599" s="1">
        <f t="shared" si="122"/>
        <v>0</v>
      </c>
    </row>
    <row r="2600" spans="1:14" x14ac:dyDescent="0.25">
      <c r="A2600" s="1" t="str">
        <v>BioLegend</v>
      </c>
      <c r="B2600" s="1">
        <v>23531.199999999997</v>
      </c>
      <c r="C2600" s="1" t="str">
        <v>EED118806</v>
      </c>
      <c r="D2600" s="2">
        <v>45905</v>
      </c>
      <c r="E2600" s="2">
        <v>45910</v>
      </c>
      <c r="F2600" s="1">
        <v>345016</v>
      </c>
      <c r="G2600" s="1">
        <v>1</v>
      </c>
      <c r="H2600" s="1">
        <v>1</v>
      </c>
      <c r="I2600" s="1">
        <v>0</v>
      </c>
      <c r="J2600" s="1" t="str">
        <v>Delhi</v>
      </c>
      <c r="K2600" s="1">
        <v>0</v>
      </c>
      <c r="L2600" s="1">
        <f t="shared" si="120"/>
        <v>23531.199999999997</v>
      </c>
      <c r="M2600" s="1">
        <f t="shared" si="121"/>
        <v>23531.199999999997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Banglore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Mumbai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6406.4</v>
      </c>
      <c r="C2603" s="1" t="str">
        <v>EED118806</v>
      </c>
      <c r="D2603" s="2">
        <v>45905</v>
      </c>
      <c r="E2603" s="2">
        <v>45910</v>
      </c>
      <c r="F2603" s="1">
        <v>349505</v>
      </c>
      <c r="G2603" s="1">
        <v>1</v>
      </c>
      <c r="H2603" s="1">
        <v>1</v>
      </c>
      <c r="I2603" s="1">
        <v>0</v>
      </c>
      <c r="J2603" s="1" t="str">
        <v>Punjab</v>
      </c>
      <c r="K2603" s="1">
        <v>0</v>
      </c>
      <c r="L2603" s="1">
        <f t="shared" si="120"/>
        <v>6406.4</v>
      </c>
      <c r="M2603" s="1">
        <f t="shared" si="121"/>
        <v>6406.4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349914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7638.4</v>
      </c>
      <c r="C2605" s="1" t="str">
        <v>EED118806</v>
      </c>
      <c r="D2605" s="2">
        <v>45905</v>
      </c>
      <c r="E2605" s="2">
        <v>45910</v>
      </c>
      <c r="F2605" s="1">
        <v>351703</v>
      </c>
      <c r="G2605" s="1">
        <v>1</v>
      </c>
      <c r="H2605" s="1">
        <v>1</v>
      </c>
      <c r="I2605" s="1">
        <v>0</v>
      </c>
      <c r="J2605" s="1" t="str">
        <v>Telangana</v>
      </c>
      <c r="K2605" s="1">
        <v>0</v>
      </c>
      <c r="L2605" s="1">
        <f t="shared" si="120"/>
        <v>7638.4</v>
      </c>
      <c r="M2605" s="1">
        <f t="shared" si="121"/>
        <v>7638.4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354510</v>
      </c>
      <c r="G2606" s="1">
        <v>1</v>
      </c>
      <c r="H2606" s="1">
        <v>1</v>
      </c>
      <c r="I2606" s="1">
        <v>0</v>
      </c>
      <c r="J2606" s="1" t="str">
        <v>DELHI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10225.6</v>
      </c>
      <c r="C2607" s="1" t="str">
        <v>EED118806</v>
      </c>
      <c r="D2607" s="2">
        <v>45905</v>
      </c>
      <c r="E2607" s="2">
        <v>45910</v>
      </c>
      <c r="F2607" s="1">
        <v>357408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10225.6</v>
      </c>
      <c r="M2607" s="1">
        <f t="shared" si="121"/>
        <v>10225.6</v>
      </c>
      <c r="N2607" s="1">
        <f t="shared" si="122"/>
        <v>0</v>
      </c>
    </row>
    <row r="2608" spans="1:14" x14ac:dyDescent="0.25">
      <c r="A2608" s="1" t="str">
        <v>BioLegend</v>
      </c>
      <c r="B2608" s="1">
        <v>23531.199999999997</v>
      </c>
      <c r="C2608" s="1" t="str">
        <v>EED118806</v>
      </c>
      <c r="D2608" s="2">
        <v>45905</v>
      </c>
      <c r="E2608" s="2">
        <v>45910</v>
      </c>
      <c r="F2608" s="1">
        <v>362578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23531.199999999997</v>
      </c>
      <c r="M2608" s="1">
        <f t="shared" si="121"/>
        <v>23531.199999999997</v>
      </c>
      <c r="N2608" s="1">
        <f t="shared" si="122"/>
        <v>0</v>
      </c>
    </row>
    <row r="2609" spans="1:14" x14ac:dyDescent="0.25">
      <c r="A2609" s="1" t="str">
        <v>BioLegend</v>
      </c>
      <c r="B2609" s="1">
        <v>9794.4</v>
      </c>
      <c r="C2609" s="1" t="str">
        <v>EED118806</v>
      </c>
      <c r="D2609" s="2">
        <v>45905</v>
      </c>
      <c r="E2609" s="2">
        <v>45910</v>
      </c>
      <c r="F2609" s="1">
        <v>369307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9794.4</v>
      </c>
      <c r="M2609" s="1">
        <f t="shared" si="121"/>
        <v>9794.4</v>
      </c>
      <c r="N2609" s="1">
        <f t="shared" si="122"/>
        <v>0</v>
      </c>
    </row>
    <row r="2610" spans="1:14" x14ac:dyDescent="0.25">
      <c r="A2610" s="1" t="str">
        <v>BioLegend</v>
      </c>
      <c r="B2610" s="1">
        <v>24208.800000000003</v>
      </c>
      <c r="C2610" s="1" t="str">
        <v>EED118806</v>
      </c>
      <c r="D2610" s="2">
        <v>45905</v>
      </c>
      <c r="E2610" s="2">
        <v>45910</v>
      </c>
      <c r="F2610" s="1">
        <v>369308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24208.800000000003</v>
      </c>
      <c r="M2610" s="1">
        <f t="shared" si="121"/>
        <v>24208.800000000003</v>
      </c>
      <c r="N2610" s="1">
        <f t="shared" si="122"/>
        <v>0</v>
      </c>
    </row>
    <row r="2611" spans="1:14" x14ac:dyDescent="0.25">
      <c r="A2611" s="1" t="str">
        <v>BioLegend</v>
      </c>
      <c r="B2611" s="1">
        <v>28710</v>
      </c>
      <c r="C2611" s="1" t="str">
        <v>EED118806</v>
      </c>
      <c r="D2611" s="2">
        <v>45905</v>
      </c>
      <c r="E2611" s="2">
        <v>45910</v>
      </c>
      <c r="F2611" s="1">
        <v>369624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28710</v>
      </c>
      <c r="M2611" s="1">
        <f t="shared" si="121"/>
        <v>28710</v>
      </c>
      <c r="N2611" s="1">
        <f t="shared" si="122"/>
        <v>0</v>
      </c>
    </row>
    <row r="2612" spans="1:14" x14ac:dyDescent="0.25">
      <c r="A2612" s="1" t="str">
        <v>BioLegend</v>
      </c>
      <c r="B2612" s="1">
        <v>20636</v>
      </c>
      <c r="C2612" s="1" t="str">
        <v>EED118806</v>
      </c>
      <c r="D2612" s="2">
        <v>45905</v>
      </c>
      <c r="E2612" s="2">
        <v>45910</v>
      </c>
      <c r="F2612" s="1">
        <v>372208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20636</v>
      </c>
      <c r="M2612" s="1">
        <f t="shared" si="121"/>
        <v>20636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387103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387203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21683.200000000001</v>
      </c>
      <c r="C2615" s="1" t="str">
        <v>EED118806</v>
      </c>
      <c r="D2615" s="2">
        <v>45905</v>
      </c>
      <c r="E2615" s="2">
        <v>45910</v>
      </c>
      <c r="F2615" s="1">
        <v>392918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21683.200000000001</v>
      </c>
      <c r="M2615" s="1">
        <f t="shared" si="121"/>
        <v>21683.200000000001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4743.2</v>
      </c>
      <c r="C2616" s="1" t="str">
        <v>EED118806</v>
      </c>
      <c r="D2616" s="2">
        <v>45905</v>
      </c>
      <c r="E2616" s="2">
        <v>45910</v>
      </c>
      <c r="F2616" s="1">
        <v>400112</v>
      </c>
      <c r="G2616" s="1">
        <v>1</v>
      </c>
      <c r="H2616" s="1">
        <v>1</v>
      </c>
      <c r="I2616" s="1">
        <v>0</v>
      </c>
      <c r="J2616" s="1" t="str">
        <v>Hyderabad</v>
      </c>
      <c r="K2616" s="1">
        <v>0</v>
      </c>
      <c r="L2616" s="1">
        <f t="shared" si="120"/>
        <v>4743.2</v>
      </c>
      <c r="M2616" s="1">
        <f t="shared" si="121"/>
        <v>4743.2</v>
      </c>
      <c r="N2616" s="1">
        <f t="shared" si="122"/>
        <v>0</v>
      </c>
    </row>
    <row r="2617" spans="1:14" x14ac:dyDescent="0.25">
      <c r="A2617" s="1" t="str">
        <v>BioLegend</v>
      </c>
      <c r="B2617" s="1">
        <v>11026.4</v>
      </c>
      <c r="C2617" s="1" t="str">
        <v>EED118806</v>
      </c>
      <c r="D2617" s="2">
        <v>45905</v>
      </c>
      <c r="E2617" s="2">
        <v>45910</v>
      </c>
      <c r="F2617" s="1">
        <v>400126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11026.4</v>
      </c>
      <c r="M2617" s="1">
        <f t="shared" si="121"/>
        <v>11026.4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12874.400000000001</v>
      </c>
      <c r="C2618" s="1" t="str">
        <v>EED118806</v>
      </c>
      <c r="D2618" s="2">
        <v>45905</v>
      </c>
      <c r="E2618" s="2">
        <v>45910</v>
      </c>
      <c r="F2618" s="1">
        <v>400129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12874.400000000001</v>
      </c>
      <c r="M2618" s="1">
        <f t="shared" si="121"/>
        <v>12874.400000000001</v>
      </c>
      <c r="N2618" s="1">
        <f t="shared" si="122"/>
        <v>0</v>
      </c>
    </row>
    <row r="2619" spans="1:14" x14ac:dyDescent="0.25">
      <c r="A2619" s="1" t="str">
        <v>BioLegend</v>
      </c>
      <c r="B2619" s="1">
        <v>7946.4</v>
      </c>
      <c r="C2619" s="1" t="str">
        <v>EED118806</v>
      </c>
      <c r="D2619" s="2">
        <v>45905</v>
      </c>
      <c r="E2619" s="2">
        <v>45910</v>
      </c>
      <c r="F2619" s="1">
        <v>400140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7946.4</v>
      </c>
      <c r="M2619" s="1">
        <f t="shared" si="121"/>
        <v>7946.4</v>
      </c>
      <c r="N2619" s="1">
        <f t="shared" si="122"/>
        <v>0</v>
      </c>
    </row>
    <row r="2620" spans="1:14" x14ac:dyDescent="0.25">
      <c r="A2620" s="1" t="str">
        <v>BioLegend</v>
      </c>
      <c r="B2620" s="1">
        <v>11888.8</v>
      </c>
      <c r="C2620" s="1" t="str">
        <v>EED118806</v>
      </c>
      <c r="D2620" s="2">
        <v>45905</v>
      </c>
      <c r="E2620" s="2">
        <v>45910</v>
      </c>
      <c r="F2620" s="1">
        <v>400144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11888.8</v>
      </c>
      <c r="M2620" s="1">
        <f t="shared" si="121"/>
        <v>11888.8</v>
      </c>
      <c r="N2620" s="1">
        <f t="shared" si="122"/>
        <v>0</v>
      </c>
    </row>
    <row r="2621" spans="1:14" x14ac:dyDescent="0.25">
      <c r="A2621" s="1" t="str">
        <v>BioLegend</v>
      </c>
      <c r="B2621" s="1">
        <v>12997.599999999999</v>
      </c>
      <c r="C2621" s="1" t="str">
        <v>EED118806</v>
      </c>
      <c r="D2621" s="2">
        <v>45905</v>
      </c>
      <c r="E2621" s="2">
        <v>45910</v>
      </c>
      <c r="F2621" s="1">
        <v>400148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12997.599999999999</v>
      </c>
      <c r="M2621" s="1">
        <f t="shared" si="121"/>
        <v>12997.599999999999</v>
      </c>
      <c r="N2621" s="1">
        <f t="shared" si="122"/>
        <v>0</v>
      </c>
    </row>
    <row r="2622" spans="1:14" x14ac:dyDescent="0.25">
      <c r="A2622" s="1" t="str">
        <v>BioLegend</v>
      </c>
      <c r="B2622" s="1">
        <v>23628</v>
      </c>
      <c r="C2622" s="1" t="str">
        <v>EED118806</v>
      </c>
      <c r="D2622" s="2">
        <v>45905</v>
      </c>
      <c r="E2622" s="2">
        <v>45910</v>
      </c>
      <c r="F2622" s="1">
        <v>400158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23628</v>
      </c>
      <c r="M2622" s="1">
        <f t="shared" si="121"/>
        <v>23628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400164</v>
      </c>
      <c r="G2625" s="1">
        <v>1</v>
      </c>
      <c r="H2625" s="1">
        <v>1</v>
      </c>
      <c r="I2625" s="1">
        <v>0</v>
      </c>
      <c r="J2625" s="1" t="str">
        <v>Bhuvneshwar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400168</v>
      </c>
      <c r="G2626" s="1">
        <v>2</v>
      </c>
      <c r="H2626" s="1">
        <v>2</v>
      </c>
      <c r="I2626" s="1">
        <v>0</v>
      </c>
      <c r="J2626" s="1" t="str">
        <v>Hyderabad</v>
      </c>
      <c r="K2626" s="1">
        <v>0</v>
      </c>
      <c r="L2626" s="1">
        <f t="shared" si="120"/>
        <v>54516</v>
      </c>
      <c r="M2626" s="1">
        <f t="shared" si="121"/>
        <v>54516</v>
      </c>
      <c r="N2626" s="1">
        <f t="shared" si="122"/>
        <v>0</v>
      </c>
    </row>
    <row r="2627" spans="1:14" x14ac:dyDescent="0.25">
      <c r="A2627" s="1" t="str">
        <v>BioLegend</v>
      </c>
      <c r="B2627" s="1">
        <v>25410</v>
      </c>
      <c r="C2627" s="1" t="str">
        <v>EED118806</v>
      </c>
      <c r="D2627" s="2">
        <v>45905</v>
      </c>
      <c r="E2627" s="2">
        <v>45910</v>
      </c>
      <c r="F2627" s="1">
        <v>400172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25410</v>
      </c>
      <c r="M2627" s="1">
        <f t="shared" ref="M2627:M2673" si="124">H2627*B2627</f>
        <v>25410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14106.400000000001</v>
      </c>
      <c r="C2628" s="1" t="str">
        <v>EED118806</v>
      </c>
      <c r="D2628" s="2">
        <v>45905</v>
      </c>
      <c r="E2628" s="2">
        <v>45910</v>
      </c>
      <c r="F2628" s="1">
        <v>400176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14106.400000000001</v>
      </c>
      <c r="M2628" s="1">
        <f t="shared" si="124"/>
        <v>14106.400000000001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12689.599999999999</v>
      </c>
      <c r="C2629" s="1" t="str">
        <v>EED118806</v>
      </c>
      <c r="D2629" s="2">
        <v>45905</v>
      </c>
      <c r="E2629" s="2">
        <v>45910</v>
      </c>
      <c r="F2629" s="1">
        <v>400330</v>
      </c>
      <c r="G2629" s="1">
        <v>1</v>
      </c>
      <c r="H2629" s="1">
        <v>1</v>
      </c>
      <c r="I2629" s="1">
        <v>0</v>
      </c>
      <c r="J2629" s="1" t="str">
        <v>Bhuvneshwar</v>
      </c>
      <c r="K2629" s="1">
        <v>0</v>
      </c>
      <c r="L2629" s="1">
        <f t="shared" si="123"/>
        <v>12689.599999999999</v>
      </c>
      <c r="M2629" s="1">
        <f t="shared" si="124"/>
        <v>12689.599999999999</v>
      </c>
      <c r="N2629" s="1">
        <f t="shared" si="125"/>
        <v>0</v>
      </c>
    </row>
    <row r="2630" spans="1:14" x14ac:dyDescent="0.25">
      <c r="A2630" s="1" t="str">
        <v>BioLegend</v>
      </c>
      <c r="B2630" s="1">
        <v>6529.6</v>
      </c>
      <c r="C2630" s="1" t="str">
        <v>EED118806</v>
      </c>
      <c r="D2630" s="2">
        <v>45905</v>
      </c>
      <c r="E2630" s="2">
        <v>45910</v>
      </c>
      <c r="F2630" s="1">
        <v>400506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6529.6</v>
      </c>
      <c r="M2630" s="1">
        <f t="shared" si="124"/>
        <v>6529.6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400522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400524</v>
      </c>
      <c r="G2632" s="1">
        <v>1</v>
      </c>
      <c r="H2632" s="1">
        <v>1</v>
      </c>
      <c r="I2632" s="1">
        <v>0</v>
      </c>
      <c r="J2632" s="1" t="str">
        <v>Hyderabad</v>
      </c>
      <c r="K2632" s="1">
        <v>0</v>
      </c>
      <c r="L2632" s="1">
        <f t="shared" si="123"/>
        <v>10841.6</v>
      </c>
      <c r="M2632" s="1">
        <f t="shared" si="124"/>
        <v>10841.6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400528</v>
      </c>
      <c r="G2633" s="1">
        <v>2</v>
      </c>
      <c r="H2633" s="1">
        <v>2</v>
      </c>
      <c r="I2633" s="1">
        <v>0</v>
      </c>
      <c r="J2633" s="1" t="str">
        <v>Hyderabad</v>
      </c>
      <c r="K2633" s="1">
        <v>0</v>
      </c>
      <c r="L2633" s="1">
        <f t="shared" si="123"/>
        <v>21683.200000000001</v>
      </c>
      <c r="M2633" s="1">
        <f t="shared" si="124"/>
        <v>21683.200000000001</v>
      </c>
      <c r="N2633" s="1">
        <f t="shared" si="125"/>
        <v>0</v>
      </c>
    </row>
    <row r="2634" spans="1:14" x14ac:dyDescent="0.25">
      <c r="A2634" s="1" t="str">
        <v>BioLegend</v>
      </c>
      <c r="B2634" s="1">
        <v>17820</v>
      </c>
      <c r="C2634" s="1" t="str">
        <v>EED118806</v>
      </c>
      <c r="D2634" s="2">
        <v>45905</v>
      </c>
      <c r="E2634" s="2">
        <v>45910</v>
      </c>
      <c r="F2634" s="1">
        <v>400551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53460</v>
      </c>
      <c r="M2634" s="1">
        <f t="shared" si="124"/>
        <v>53460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Bhuvneshwar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6036.8000000000011</v>
      </c>
      <c r="C2637" s="1" t="str">
        <v>EED118806</v>
      </c>
      <c r="D2637" s="2">
        <v>45905</v>
      </c>
      <c r="E2637" s="2">
        <v>45910</v>
      </c>
      <c r="F2637" s="1">
        <v>400636</v>
      </c>
      <c r="G2637" s="1">
        <v>3</v>
      </c>
      <c r="H2637" s="1">
        <v>3</v>
      </c>
      <c r="I2637" s="1">
        <v>0</v>
      </c>
      <c r="J2637" s="1" t="str">
        <v>Hyderabad</v>
      </c>
      <c r="K2637" s="1">
        <v>0</v>
      </c>
      <c r="L2637" s="1">
        <f t="shared" si="123"/>
        <v>18110.400000000001</v>
      </c>
      <c r="M2637" s="1">
        <f t="shared" si="124"/>
        <v>18110.400000000001</v>
      </c>
      <c r="N2637" s="1">
        <f t="shared" si="125"/>
        <v>0</v>
      </c>
    </row>
    <row r="2638" spans="1:14" x14ac:dyDescent="0.25">
      <c r="A2638" s="1" t="str">
        <v>BioLegend</v>
      </c>
      <c r="B2638" s="1">
        <v>5790.4</v>
      </c>
      <c r="C2638" s="1" t="str">
        <v>EED118806</v>
      </c>
      <c r="D2638" s="2">
        <v>45905</v>
      </c>
      <c r="E2638" s="2">
        <v>45910</v>
      </c>
      <c r="F2638" s="1">
        <v>400723</v>
      </c>
      <c r="G2638" s="1">
        <v>2</v>
      </c>
      <c r="H2638" s="1">
        <v>2</v>
      </c>
      <c r="I2638" s="1">
        <v>0</v>
      </c>
      <c r="J2638" s="1" t="str">
        <v>Hyderabad</v>
      </c>
      <c r="K2638" s="1">
        <v>0</v>
      </c>
      <c r="L2638" s="1">
        <f t="shared" si="123"/>
        <v>11580.8</v>
      </c>
      <c r="M2638" s="1">
        <f t="shared" si="124"/>
        <v>11580.8</v>
      </c>
      <c r="N2638" s="1">
        <f t="shared" si="125"/>
        <v>0</v>
      </c>
    </row>
    <row r="2639" spans="1:14" x14ac:dyDescent="0.25">
      <c r="A2639" s="1" t="str">
        <v>BioLegend</v>
      </c>
      <c r="B2639" s="1">
        <v>18150</v>
      </c>
      <c r="C2639" s="1" t="str">
        <v>EED118806</v>
      </c>
      <c r="D2639" s="2">
        <v>45905</v>
      </c>
      <c r="E2639" s="2">
        <v>45910</v>
      </c>
      <c r="F2639" s="1">
        <v>400944</v>
      </c>
      <c r="G2639" s="1">
        <v>1</v>
      </c>
      <c r="H2639" s="1">
        <v>1</v>
      </c>
      <c r="I2639" s="1">
        <v>0</v>
      </c>
      <c r="J2639" s="1" t="str">
        <v>Hyderabad</v>
      </c>
      <c r="K2639" s="1">
        <v>0</v>
      </c>
      <c r="L2639" s="1">
        <f t="shared" si="123"/>
        <v>18150</v>
      </c>
      <c r="M2639" s="1">
        <f t="shared" si="124"/>
        <v>18150</v>
      </c>
      <c r="N2639" s="1">
        <f t="shared" si="125"/>
        <v>0</v>
      </c>
    </row>
    <row r="2640" spans="1:14" x14ac:dyDescent="0.25">
      <c r="A2640" s="1" t="str">
        <v>BioLegend</v>
      </c>
      <c r="B2640" s="1">
        <v>10841.6</v>
      </c>
      <c r="C2640" s="1" t="str">
        <v>EED118806</v>
      </c>
      <c r="D2640" s="2">
        <v>45905</v>
      </c>
      <c r="E2640" s="2">
        <v>45910</v>
      </c>
      <c r="F2640" s="1">
        <v>402210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10841.6</v>
      </c>
      <c r="M2640" s="1">
        <f t="shared" si="124"/>
        <v>10841.6</v>
      </c>
      <c r="N2640" s="1">
        <f t="shared" si="125"/>
        <v>0</v>
      </c>
    </row>
    <row r="2641" spans="1:14" x14ac:dyDescent="0.25">
      <c r="A2641" s="1" t="str">
        <v>BioLegend</v>
      </c>
      <c r="B2641" s="1">
        <v>30492</v>
      </c>
      <c r="C2641" s="1" t="str">
        <v>EED118806</v>
      </c>
      <c r="D2641" s="2">
        <v>45905</v>
      </c>
      <c r="E2641" s="2">
        <v>45910</v>
      </c>
      <c r="F2641" s="1">
        <v>403702</v>
      </c>
      <c r="G2641" s="1">
        <v>10</v>
      </c>
      <c r="H2641" s="1">
        <v>10</v>
      </c>
      <c r="I2641" s="1">
        <v>0</v>
      </c>
      <c r="J2641" s="1" t="str">
        <v>Banglore</v>
      </c>
      <c r="K2641" s="1">
        <v>0</v>
      </c>
      <c r="L2641" s="1">
        <f t="shared" si="123"/>
        <v>304920</v>
      </c>
      <c r="M2641" s="1">
        <f t="shared" si="124"/>
        <v>304920</v>
      </c>
      <c r="N2641" s="1">
        <f t="shared" si="125"/>
        <v>0</v>
      </c>
    </row>
    <row r="2642" spans="1:14" x14ac:dyDescent="0.25">
      <c r="A2642" s="1" t="str">
        <v>BioLegend</v>
      </c>
      <c r="B2642" s="1">
        <v>12738</v>
      </c>
      <c r="C2642" s="1" t="str">
        <v>EED118806</v>
      </c>
      <c r="D2642" s="2">
        <v>45905</v>
      </c>
      <c r="E2642" s="2">
        <v>45910</v>
      </c>
      <c r="F2642" s="1">
        <v>405226</v>
      </c>
      <c r="G2642" s="1">
        <v>1</v>
      </c>
      <c r="H2642" s="1">
        <v>1</v>
      </c>
      <c r="I2642" s="1">
        <v>0</v>
      </c>
      <c r="J2642" s="1" t="str">
        <v>Banglore</v>
      </c>
      <c r="K2642" s="1">
        <v>0</v>
      </c>
      <c r="L2642" s="1">
        <f t="shared" si="123"/>
        <v>12738</v>
      </c>
      <c r="M2642" s="1">
        <f t="shared" si="124"/>
        <v>12738</v>
      </c>
      <c r="N2642" s="1">
        <f t="shared" si="125"/>
        <v>0</v>
      </c>
    </row>
    <row r="2643" spans="1:14" x14ac:dyDescent="0.25">
      <c r="A2643" s="1" t="str">
        <v>BioLegend</v>
      </c>
      <c r="B2643" s="1">
        <v>21560</v>
      </c>
      <c r="C2643" s="1" t="str">
        <v>EED118806</v>
      </c>
      <c r="D2643" s="2">
        <v>45905</v>
      </c>
      <c r="E2643" s="2">
        <v>45910</v>
      </c>
      <c r="F2643" s="1">
        <v>405243</v>
      </c>
      <c r="G2643" s="1">
        <v>1</v>
      </c>
      <c r="H2643" s="1">
        <v>1</v>
      </c>
      <c r="I2643" s="1">
        <v>0</v>
      </c>
      <c r="J2643" s="1" t="str">
        <v>BANGALORE</v>
      </c>
      <c r="K2643" s="1">
        <v>0</v>
      </c>
      <c r="L2643" s="1">
        <f t="shared" si="123"/>
        <v>21560</v>
      </c>
      <c r="M2643" s="1">
        <f t="shared" si="124"/>
        <v>21560</v>
      </c>
      <c r="N2643" s="1">
        <f t="shared" si="125"/>
        <v>0</v>
      </c>
    </row>
    <row r="2644" spans="1:14" x14ac:dyDescent="0.25">
      <c r="A2644" s="1" t="str">
        <v>BioLegend</v>
      </c>
      <c r="B2644" s="1">
        <v>37884</v>
      </c>
      <c r="C2644" s="1" t="str">
        <v>EED118806</v>
      </c>
      <c r="D2644" s="2">
        <v>45905</v>
      </c>
      <c r="E2644" s="2">
        <v>45910</v>
      </c>
      <c r="F2644" s="1">
        <v>422604</v>
      </c>
      <c r="G2644" s="1">
        <v>1</v>
      </c>
      <c r="H2644" s="1">
        <v>1</v>
      </c>
      <c r="I2644" s="1">
        <v>0</v>
      </c>
      <c r="J2644" s="1" t="str">
        <v>Telangana</v>
      </c>
      <c r="K2644" s="1">
        <v>0</v>
      </c>
      <c r="L2644" s="1">
        <f t="shared" si="123"/>
        <v>37884</v>
      </c>
      <c r="M2644" s="1">
        <f t="shared" si="124"/>
        <v>37884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Bhuvneshwar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430204</v>
      </c>
      <c r="G2647" s="1">
        <v>1</v>
      </c>
      <c r="H2647" s="1">
        <v>1</v>
      </c>
      <c r="I2647" s="1">
        <v>0</v>
      </c>
      <c r="J2647" s="1" t="str">
        <v>Kolkata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430804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430904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21375.200000000001</v>
      </c>
      <c r="C2650" s="1" t="str">
        <v>EED118806</v>
      </c>
      <c r="D2650" s="2">
        <v>45905</v>
      </c>
      <c r="E2650" s="2">
        <v>45910</v>
      </c>
      <c r="F2650" s="1">
        <v>436204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21375.200000000001</v>
      </c>
      <c r="M2650" s="1">
        <f t="shared" si="124"/>
        <v>21375.200000000001</v>
      </c>
      <c r="N2650" s="1">
        <f t="shared" si="125"/>
        <v>0</v>
      </c>
    </row>
    <row r="2651" spans="1:14" x14ac:dyDescent="0.25">
      <c r="A2651" s="1" t="str">
        <v>BioLegend</v>
      </c>
      <c r="B2651" s="1">
        <v>19896.8</v>
      </c>
      <c r="C2651" s="1" t="str">
        <v>EED118806</v>
      </c>
      <c r="D2651" s="2">
        <v>45905</v>
      </c>
      <c r="E2651" s="2">
        <v>45910</v>
      </c>
      <c r="F2651" s="1">
        <v>501114</v>
      </c>
      <c r="G2651" s="1">
        <v>1</v>
      </c>
      <c r="H2651" s="1">
        <v>1</v>
      </c>
      <c r="I2651" s="1">
        <v>0</v>
      </c>
      <c r="J2651" s="1" t="str">
        <v>Telangana</v>
      </c>
      <c r="K2651" s="1">
        <v>0</v>
      </c>
      <c r="L2651" s="1">
        <f t="shared" si="123"/>
        <v>19896.8</v>
      </c>
      <c r="M2651" s="1">
        <f t="shared" si="124"/>
        <v>19896.8</v>
      </c>
      <c r="N2651" s="1">
        <f t="shared" si="125"/>
        <v>0</v>
      </c>
    </row>
    <row r="2652" spans="1:14" x14ac:dyDescent="0.25">
      <c r="A2652" s="1" t="str">
        <v>BioLegend</v>
      </c>
      <c r="B2652" s="1">
        <v>23531.199999999997</v>
      </c>
      <c r="C2652" s="1" t="str">
        <v>EED118806</v>
      </c>
      <c r="D2652" s="2">
        <v>45905</v>
      </c>
      <c r="E2652" s="2">
        <v>45910</v>
      </c>
      <c r="F2652" s="1">
        <v>501418</v>
      </c>
      <c r="G2652" s="1">
        <v>1</v>
      </c>
      <c r="H2652" s="1">
        <v>1</v>
      </c>
      <c r="I2652" s="1">
        <v>0</v>
      </c>
      <c r="J2652" s="1" t="str">
        <v>Chandigarh</v>
      </c>
      <c r="K2652" s="1">
        <v>0</v>
      </c>
      <c r="L2652" s="1">
        <f t="shared" si="123"/>
        <v>23531.199999999997</v>
      </c>
      <c r="M2652" s="1">
        <f t="shared" si="124"/>
        <v>23531.199999999997</v>
      </c>
      <c r="N2652" s="1">
        <f t="shared" si="125"/>
        <v>0</v>
      </c>
    </row>
    <row r="2653" spans="1:14" x14ac:dyDescent="0.25">
      <c r="A2653" s="1" t="str">
        <v>BioLegend</v>
      </c>
      <c r="B2653" s="1">
        <v>29436</v>
      </c>
      <c r="C2653" s="1" t="str">
        <v>EED118806</v>
      </c>
      <c r="D2653" s="2">
        <v>45905</v>
      </c>
      <c r="E2653" s="2">
        <v>45910</v>
      </c>
      <c r="F2653" s="1">
        <v>502536</v>
      </c>
      <c r="G2653" s="1">
        <v>2</v>
      </c>
      <c r="H2653" s="1">
        <v>2</v>
      </c>
      <c r="I2653" s="1">
        <v>0</v>
      </c>
      <c r="J2653" s="1" t="str">
        <v>Bhuvneshwar</v>
      </c>
      <c r="K2653" s="1">
        <v>0</v>
      </c>
      <c r="L2653" s="1">
        <f t="shared" si="123"/>
        <v>58872</v>
      </c>
      <c r="M2653" s="1">
        <f t="shared" si="124"/>
        <v>58872</v>
      </c>
      <c r="N2653" s="1">
        <f t="shared" si="125"/>
        <v>0</v>
      </c>
    </row>
    <row r="2654" spans="1:14" x14ac:dyDescent="0.25">
      <c r="A2654" s="1" t="str">
        <v>BioLegend</v>
      </c>
      <c r="B2654" s="1">
        <v>5420.8</v>
      </c>
      <c r="C2654" s="1" t="str">
        <v>EED118806</v>
      </c>
      <c r="D2654" s="2">
        <v>45905</v>
      </c>
      <c r="E2654" s="2">
        <v>45910</v>
      </c>
      <c r="F2654" s="1">
        <v>504105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5420.8</v>
      </c>
      <c r="M2654" s="1">
        <f t="shared" si="124"/>
        <v>5420.8</v>
      </c>
      <c r="N2654" s="1">
        <f t="shared" si="125"/>
        <v>0</v>
      </c>
    </row>
    <row r="2655" spans="1:14" x14ac:dyDescent="0.25">
      <c r="A2655" s="1" t="str">
        <v>BioLegend</v>
      </c>
      <c r="B2655" s="1">
        <v>13921.599999999999</v>
      </c>
      <c r="C2655" s="1" t="str">
        <v>EED118806</v>
      </c>
      <c r="D2655" s="2">
        <v>45905</v>
      </c>
      <c r="E2655" s="2">
        <v>45910</v>
      </c>
      <c r="F2655" s="1">
        <v>505008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13921.599999999999</v>
      </c>
      <c r="M2655" s="1">
        <f t="shared" si="124"/>
        <v>13921.599999999999</v>
      </c>
      <c r="N2655" s="1">
        <f t="shared" si="125"/>
        <v>0</v>
      </c>
    </row>
    <row r="2656" spans="1:14" x14ac:dyDescent="0.25">
      <c r="A2656" s="1" t="str">
        <v>BioLegend</v>
      </c>
      <c r="B2656" s="1">
        <v>2710.4</v>
      </c>
      <c r="C2656" s="1" t="str">
        <v>EED118806</v>
      </c>
      <c r="D2656" s="2">
        <v>45905</v>
      </c>
      <c r="E2656" s="2">
        <v>45910</v>
      </c>
      <c r="F2656" s="1">
        <v>505809</v>
      </c>
      <c r="G2656" s="1">
        <v>1</v>
      </c>
      <c r="H2656" s="1">
        <v>1</v>
      </c>
      <c r="I2656" s="1">
        <v>0</v>
      </c>
      <c r="J2656" s="1" t="str">
        <v>DELHI</v>
      </c>
      <c r="K2656" s="1">
        <v>0</v>
      </c>
      <c r="L2656" s="1">
        <f t="shared" si="123"/>
        <v>2710.4</v>
      </c>
      <c r="M2656" s="1">
        <f t="shared" si="124"/>
        <v>2710.4</v>
      </c>
      <c r="N2656" s="1">
        <f t="shared" si="125"/>
        <v>0</v>
      </c>
    </row>
    <row r="2657" spans="1:14" x14ac:dyDescent="0.25">
      <c r="A2657" s="1" t="str">
        <v>BioLegend</v>
      </c>
      <c r="B2657" s="1">
        <v>8131.2000000000007</v>
      </c>
      <c r="C2657" s="1" t="str">
        <v>EED118806</v>
      </c>
      <c r="D2657" s="2">
        <v>45905</v>
      </c>
      <c r="E2657" s="2">
        <v>45910</v>
      </c>
      <c r="F2657" s="1">
        <v>505810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8131.2000000000007</v>
      </c>
      <c r="M2657" s="1">
        <f t="shared" si="124"/>
        <v>8131.2000000000007</v>
      </c>
      <c r="N2657" s="1">
        <f t="shared" si="125"/>
        <v>0</v>
      </c>
    </row>
    <row r="2658" spans="1:14" x14ac:dyDescent="0.25">
      <c r="A2658" s="1" t="str">
        <v>BioLegend</v>
      </c>
      <c r="B2658" s="1">
        <v>15642</v>
      </c>
      <c r="C2658" s="1" t="str">
        <v>EED118806</v>
      </c>
      <c r="D2658" s="2">
        <v>45905</v>
      </c>
      <c r="E2658" s="2">
        <v>45910</v>
      </c>
      <c r="F2658" s="1">
        <v>505837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15642</v>
      </c>
      <c r="M2658" s="1">
        <f t="shared" si="124"/>
        <v>15642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506333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506349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8069.6</v>
      </c>
      <c r="C2661" s="1" t="str">
        <v>EED118806</v>
      </c>
      <c r="D2661" s="2">
        <v>45905</v>
      </c>
      <c r="E2661" s="2">
        <v>45910</v>
      </c>
      <c r="F2661" s="1">
        <v>506915</v>
      </c>
      <c r="G2661" s="1">
        <v>1</v>
      </c>
      <c r="H2661" s="1">
        <v>1</v>
      </c>
      <c r="I2661" s="1">
        <v>0</v>
      </c>
      <c r="J2661" s="1" t="str">
        <v>Faridabad</v>
      </c>
      <c r="K2661" s="1">
        <v>0</v>
      </c>
      <c r="L2661" s="1">
        <f t="shared" si="123"/>
        <v>8069.6</v>
      </c>
      <c r="M2661" s="1">
        <f t="shared" si="124"/>
        <v>8069.6</v>
      </c>
      <c r="N2661" s="1">
        <f t="shared" si="125"/>
        <v>0</v>
      </c>
    </row>
    <row r="2662" spans="1:14" x14ac:dyDescent="0.25">
      <c r="A2662" s="1" t="str">
        <v>BioLegend</v>
      </c>
      <c r="B2662" s="1">
        <v>10164</v>
      </c>
      <c r="C2662" s="1" t="str">
        <v>EED118806</v>
      </c>
      <c r="D2662" s="2">
        <v>45905</v>
      </c>
      <c r="E2662" s="2">
        <v>45910</v>
      </c>
      <c r="F2662" s="1">
        <v>510003</v>
      </c>
      <c r="G2662" s="1">
        <v>1</v>
      </c>
      <c r="H2662" s="1">
        <v>1</v>
      </c>
      <c r="I2662" s="1">
        <v>0</v>
      </c>
      <c r="J2662" s="1" t="str">
        <v>Pune</v>
      </c>
      <c r="K2662" s="1">
        <v>0</v>
      </c>
      <c r="L2662" s="1">
        <f t="shared" si="123"/>
        <v>10164</v>
      </c>
      <c r="M2662" s="1">
        <f t="shared" si="124"/>
        <v>10164</v>
      </c>
      <c r="N2662" s="1">
        <f t="shared" si="125"/>
        <v>0</v>
      </c>
    </row>
    <row r="2663" spans="1:14" x14ac:dyDescent="0.25">
      <c r="A2663" s="1" t="str">
        <v>BioLegend</v>
      </c>
      <c r="B2663" s="1">
        <v>21868</v>
      </c>
      <c r="C2663" s="1" t="str">
        <v>EED118806</v>
      </c>
      <c r="D2663" s="2">
        <v>45905</v>
      </c>
      <c r="E2663" s="2">
        <v>45910</v>
      </c>
      <c r="F2663" s="1">
        <v>514106</v>
      </c>
      <c r="G2663" s="1">
        <v>1</v>
      </c>
      <c r="H2663" s="1">
        <v>1</v>
      </c>
      <c r="I2663" s="1">
        <v>0</v>
      </c>
      <c r="J2663" s="1" t="str">
        <v>DELHI</v>
      </c>
      <c r="K2663" s="1">
        <v>0</v>
      </c>
      <c r="L2663" s="1">
        <f t="shared" si="123"/>
        <v>21868</v>
      </c>
      <c r="M2663" s="1">
        <f t="shared" si="124"/>
        <v>21868</v>
      </c>
      <c r="N2663" s="1">
        <f t="shared" si="125"/>
        <v>0</v>
      </c>
    </row>
    <row r="2664" spans="1:14" x14ac:dyDescent="0.25">
      <c r="A2664" s="1" t="str">
        <v>BioLegend</v>
      </c>
      <c r="B2664" s="1">
        <v>9055.2000000000007</v>
      </c>
      <c r="C2664" s="1" t="str">
        <v>EED118806</v>
      </c>
      <c r="D2664" s="2">
        <v>45905</v>
      </c>
      <c r="E2664" s="2">
        <v>45910</v>
      </c>
      <c r="F2664" s="1">
        <v>574302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9055.2000000000007</v>
      </c>
      <c r="M2664" s="1">
        <f t="shared" si="124"/>
        <v>9055.2000000000007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6899.2000000000007</v>
      </c>
      <c r="C2665" s="1" t="str">
        <v>EED118806</v>
      </c>
      <c r="D2665" s="2">
        <v>45905</v>
      </c>
      <c r="E2665" s="2">
        <v>45910</v>
      </c>
      <c r="F2665" s="1">
        <v>575304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6899.2000000000007</v>
      </c>
      <c r="M2665" s="1">
        <f t="shared" si="124"/>
        <v>6899.2000000000007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9424.7999999999993</v>
      </c>
      <c r="C2666" s="1" t="str">
        <v>EED118806</v>
      </c>
      <c r="D2666" s="2">
        <v>45905</v>
      </c>
      <c r="E2666" s="2">
        <v>45910</v>
      </c>
      <c r="F2666" s="1">
        <v>576404</v>
      </c>
      <c r="G2666" s="1">
        <v>1</v>
      </c>
      <c r="H2666" s="1">
        <v>1</v>
      </c>
      <c r="I2666" s="1">
        <v>0</v>
      </c>
      <c r="J2666" s="1" t="str">
        <v>Pune</v>
      </c>
      <c r="K2666" s="1">
        <v>0</v>
      </c>
      <c r="L2666" s="1">
        <f t="shared" si="123"/>
        <v>9424.7999999999993</v>
      </c>
      <c r="M2666" s="1">
        <f t="shared" si="124"/>
        <v>9424.7999999999993</v>
      </c>
      <c r="N2666" s="1">
        <f t="shared" si="125"/>
        <v>0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2</v>
      </c>
      <c r="H2667" s="1">
        <v>0</v>
      </c>
      <c r="I2667" s="1">
        <v>2</v>
      </c>
      <c r="J2667" s="1" t="str">
        <v>Unknown</v>
      </c>
      <c r="K2667" s="1" t="str">
        <v>DemoKit (Mohan Sir)</v>
      </c>
      <c r="L2667" s="1">
        <f t="shared" si="123"/>
        <v>58.666666666666664</v>
      </c>
      <c r="M2667" s="1">
        <f t="shared" si="124"/>
        <v>0</v>
      </c>
      <c r="N2667" s="1">
        <f t="shared" si="125"/>
        <v>58.666666666666664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29.333333333333332</v>
      </c>
      <c r="M2668" s="1">
        <f t="shared" si="124"/>
        <v>29.333333333333332</v>
      </c>
      <c r="N2668" s="1">
        <f t="shared" si="125"/>
        <v>0</v>
      </c>
    </row>
    <row r="2669" spans="1:14" x14ac:dyDescent="0.25">
      <c r="A2669" s="1" t="str">
        <v>BioLegend</v>
      </c>
      <c r="B2669" s="1">
        <v>18110.400000000001</v>
      </c>
      <c r="C2669" s="1" t="str">
        <v>EED118806</v>
      </c>
      <c r="D2669" s="2">
        <v>45905</v>
      </c>
      <c r="E2669" s="2">
        <v>45910</v>
      </c>
      <c r="F2669" s="1">
        <v>741094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18110.400000000001</v>
      </c>
      <c r="M2669" s="1">
        <f t="shared" si="124"/>
        <v>18110.400000000001</v>
      </c>
      <c r="N2669" s="1">
        <f t="shared" si="125"/>
        <v>0</v>
      </c>
    </row>
    <row r="2670" spans="1:14" x14ac:dyDescent="0.25">
      <c r="A2670" s="1" t="str">
        <v>BioLegend</v>
      </c>
      <c r="B2670" s="1">
        <v>3634.3999999999996</v>
      </c>
      <c r="C2670" s="1" t="str">
        <v>EED118806</v>
      </c>
      <c r="D2670" s="2">
        <v>45905</v>
      </c>
      <c r="E2670" s="2">
        <v>45910</v>
      </c>
      <c r="F2670" s="1">
        <v>741095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3634.3999999999996</v>
      </c>
      <c r="M2670" s="1">
        <f t="shared" si="124"/>
        <v>3634.3999999999996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741096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741100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741105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741108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741114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741121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2</v>
      </c>
      <c r="H2678" s="1">
        <v>0</v>
      </c>
      <c r="I2678" s="1">
        <v>2</v>
      </c>
      <c r="J2678" s="1" t="str">
        <v>Unknown</v>
      </c>
      <c r="K2678" s="1" t="str">
        <v>DemoKit (Mohan Sir)</v>
      </c>
      <c r="L2678" s="1">
        <f t="shared" si="126"/>
        <v>58.666666666666664</v>
      </c>
      <c r="M2678" s="1">
        <f t="shared" si="127"/>
        <v>0</v>
      </c>
      <c r="N2678" s="1">
        <f t="shared" si="128"/>
        <v>58.666666666666664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29.333333333333332</v>
      </c>
      <c r="M2679" s="1">
        <f t="shared" si="127"/>
        <v>29.333333333333332</v>
      </c>
      <c r="N2679" s="1">
        <f t="shared" si="128"/>
        <v>0</v>
      </c>
    </row>
    <row r="2680" spans="1:14" x14ac:dyDescent="0.25">
      <c r="A2680" s="1" t="str">
        <v>BioLegend</v>
      </c>
      <c r="B2680" s="1">
        <v>21683.200000000001</v>
      </c>
      <c r="C2680" s="1" t="str">
        <v>EED118806</v>
      </c>
      <c r="D2680" s="2">
        <v>45905</v>
      </c>
      <c r="E2680" s="2">
        <v>45910</v>
      </c>
      <c r="F2680" s="1">
        <v>769404</v>
      </c>
      <c r="G2680" s="1">
        <v>1</v>
      </c>
      <c r="H2680" s="1">
        <v>1</v>
      </c>
      <c r="I2680" s="1">
        <v>0</v>
      </c>
      <c r="J2680" s="1" t="str">
        <v>Pune</v>
      </c>
      <c r="K2680" s="1">
        <v>0</v>
      </c>
      <c r="L2680" s="1">
        <f t="shared" si="126"/>
        <v>21683.200000000001</v>
      </c>
      <c r="M2680" s="1">
        <f t="shared" si="127"/>
        <v>21683.200000000001</v>
      </c>
      <c r="N2680" s="1">
        <f t="shared" si="128"/>
        <v>0</v>
      </c>
    </row>
    <row r="2681" spans="1:14" x14ac:dyDescent="0.25">
      <c r="A2681" s="1" t="str">
        <v>BioLegend</v>
      </c>
      <c r="B2681" s="1">
        <v>34249.599999999999</v>
      </c>
      <c r="C2681" s="1" t="str">
        <v>EED118806</v>
      </c>
      <c r="D2681" s="2">
        <v>45905</v>
      </c>
      <c r="E2681" s="2">
        <v>45910</v>
      </c>
      <c r="F2681" s="1">
        <v>902602</v>
      </c>
      <c r="G2681" s="1">
        <v>1</v>
      </c>
      <c r="H2681" s="1">
        <v>1</v>
      </c>
      <c r="I2681" s="1">
        <v>0</v>
      </c>
      <c r="J2681" s="1" t="str">
        <v>Banglore</v>
      </c>
      <c r="K2681" s="1">
        <v>0</v>
      </c>
      <c r="L2681" s="1">
        <f t="shared" si="126"/>
        <v>34249.599999999999</v>
      </c>
      <c r="M2681" s="1">
        <f t="shared" si="127"/>
        <v>34249.599999999999</v>
      </c>
      <c r="N2681" s="1">
        <f t="shared" si="128"/>
        <v>0</v>
      </c>
    </row>
    <row r="2682" spans="1:14" x14ac:dyDescent="0.25">
      <c r="A2682" s="1" t="str">
        <v>BioLegend</v>
      </c>
      <c r="B2682" s="1">
        <v>8192.7999999999993</v>
      </c>
      <c r="C2682" s="1" t="str">
        <v>EED118806</v>
      </c>
      <c r="D2682" s="2">
        <v>45905</v>
      </c>
      <c r="E2682" s="2">
        <v>45910</v>
      </c>
      <c r="F2682" s="1">
        <v>926506</v>
      </c>
      <c r="G2682" s="1">
        <v>1</v>
      </c>
      <c r="H2682" s="1">
        <v>1</v>
      </c>
      <c r="I2682" s="1">
        <v>0</v>
      </c>
      <c r="J2682" s="1" t="str">
        <v>Delhi</v>
      </c>
      <c r="K2682" s="1">
        <v>0</v>
      </c>
      <c r="L2682" s="1">
        <f t="shared" si="126"/>
        <v>8192.7999999999993</v>
      </c>
      <c r="M2682" s="1">
        <f t="shared" si="127"/>
        <v>8192.7999999999993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10248</v>
      </c>
      <c r="C2683" s="1" t="str">
        <v>TPC/25-26/00434</v>
      </c>
      <c r="D2683" s="2">
        <v>45904</v>
      </c>
      <c r="E2683" s="2">
        <v>45911</v>
      </c>
      <c r="F2683" s="1" t="str">
        <v>S1141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10248</v>
      </c>
      <c r="M2683" s="1">
        <f t="shared" si="127"/>
        <v>10248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15540</v>
      </c>
      <c r="C2684" s="1" t="str">
        <v>TPC/25-26/00434</v>
      </c>
      <c r="D2684" s="2">
        <v>45904</v>
      </c>
      <c r="E2684" s="2">
        <v>45911</v>
      </c>
      <c r="F2684" s="1" t="str">
        <v>S7459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15540</v>
      </c>
      <c r="M2684" s="1">
        <f t="shared" ref="M2684:M2697" si="130">H2684*B2684</f>
        <v>15540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6336</v>
      </c>
      <c r="C2685" s="1">
        <v>338804</v>
      </c>
      <c r="D2685" s="2">
        <v>45905</v>
      </c>
      <c r="E2685" s="2">
        <v>45911</v>
      </c>
      <c r="F2685" s="1" t="str">
        <v>0100-01</v>
      </c>
      <c r="G2685" s="1">
        <v>2</v>
      </c>
      <c r="H2685" s="1">
        <v>2</v>
      </c>
      <c r="I2685" s="1">
        <v>0</v>
      </c>
      <c r="J2685" s="1" t="str">
        <v>Manesar</v>
      </c>
      <c r="K2685" s="1">
        <v>0</v>
      </c>
      <c r="L2685" s="1">
        <f t="shared" si="129"/>
        <v>12672</v>
      </c>
      <c r="M2685" s="1">
        <f t="shared" si="130"/>
        <v>12672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12870</v>
      </c>
      <c r="C2686" s="1">
        <v>338804</v>
      </c>
      <c r="D2686" s="2">
        <v>45905</v>
      </c>
      <c r="E2686" s="2">
        <v>45911</v>
      </c>
      <c r="F2686" s="1" t="str">
        <v>2030-31</v>
      </c>
      <c r="G2686" s="1">
        <v>1</v>
      </c>
      <c r="H2686" s="1">
        <v>1</v>
      </c>
      <c r="I2686" s="1">
        <v>0</v>
      </c>
      <c r="J2686" s="1" t="str">
        <v>Delhi</v>
      </c>
      <c r="K2686" s="1">
        <v>0</v>
      </c>
      <c r="L2686" s="1">
        <f t="shared" si="129"/>
        <v>12870</v>
      </c>
      <c r="M2686" s="1">
        <f t="shared" si="130"/>
        <v>12870</v>
      </c>
      <c r="N2686" s="1">
        <f t="shared" si="131"/>
        <v>0</v>
      </c>
    </row>
    <row r="2687" spans="1:14" x14ac:dyDescent="0.25">
      <c r="A2687" s="1" t="str">
        <v>BioLegend</v>
      </c>
      <c r="B2687" s="1">
        <v>2217.6</v>
      </c>
      <c r="C2687" s="1" t="str">
        <v>Return From IGIB</v>
      </c>
      <c r="D2687" s="2" t="str">
        <v>Opening Stock</v>
      </c>
      <c r="E2687" s="2">
        <v>45911</v>
      </c>
      <c r="F2687" s="1">
        <v>421101</v>
      </c>
      <c r="G2687" s="1">
        <v>3</v>
      </c>
      <c r="H2687" s="1">
        <v>0</v>
      </c>
      <c r="I2687" s="1">
        <v>3</v>
      </c>
      <c r="J2687" s="1" t="str">
        <v>STOCK</v>
      </c>
      <c r="K2687" s="1" t="str">
        <v>Stock</v>
      </c>
      <c r="L2687" s="1">
        <f t="shared" si="129"/>
        <v>6652.7999999999993</v>
      </c>
      <c r="M2687" s="1">
        <f t="shared" si="130"/>
        <v>0</v>
      </c>
      <c r="N2687" s="1">
        <f t="shared" si="131"/>
        <v>6652.7999999999993</v>
      </c>
    </row>
    <row r="2688" spans="1:14" x14ac:dyDescent="0.25">
      <c r="A2688" s="1" t="str">
        <v>BioLegend</v>
      </c>
      <c r="B2688" s="1">
        <v>12408</v>
      </c>
      <c r="C2688" s="1" t="str">
        <v>Return From IGIB</v>
      </c>
      <c r="D2688" s="2" t="str">
        <v>Opening Stock</v>
      </c>
      <c r="E2688" s="2">
        <v>45911</v>
      </c>
      <c r="F2688" s="1">
        <v>424602</v>
      </c>
      <c r="G2688" s="1">
        <v>1</v>
      </c>
      <c r="H2688" s="1">
        <v>0</v>
      </c>
      <c r="I2688" s="1">
        <v>1</v>
      </c>
      <c r="J2688" s="1" t="str">
        <v>STOCK</v>
      </c>
      <c r="K2688" s="1" t="str">
        <v>Stock</v>
      </c>
      <c r="L2688" s="1">
        <f t="shared" si="129"/>
        <v>12408</v>
      </c>
      <c r="M2688" s="1">
        <f t="shared" si="130"/>
        <v>0</v>
      </c>
      <c r="N2688" s="1">
        <f t="shared" si="131"/>
        <v>12408</v>
      </c>
    </row>
    <row r="2689" spans="1:14" x14ac:dyDescent="0.25">
      <c r="A2689" s="1" t="str">
        <v>BioLegend</v>
      </c>
      <c r="B2689" s="1">
        <v>4004</v>
      </c>
      <c r="C2689" s="1" t="str">
        <v>Return From IGIB</v>
      </c>
      <c r="D2689" s="2" t="str">
        <v>Opening Stock</v>
      </c>
      <c r="E2689" s="2">
        <v>45911</v>
      </c>
      <c r="F2689" s="1">
        <v>420301</v>
      </c>
      <c r="G2689" s="1">
        <v>2</v>
      </c>
      <c r="H2689" s="1">
        <v>2</v>
      </c>
      <c r="I2689" s="1">
        <v>0</v>
      </c>
      <c r="J2689" s="1" t="str">
        <v>Delhi</v>
      </c>
      <c r="K2689" s="1">
        <v>0</v>
      </c>
      <c r="L2689" s="1">
        <f t="shared" si="129"/>
        <v>8008</v>
      </c>
      <c r="M2689" s="1">
        <f t="shared" si="130"/>
        <v>8008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Delhi</v>
      </c>
      <c r="K2690" s="1">
        <v>0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0</v>
      </c>
      <c r="I2691" s="1">
        <v>1</v>
      </c>
      <c r="J2691" s="1" t="str">
        <v>STOCK</v>
      </c>
      <c r="K2691" s="1" t="str">
        <v>Stock</v>
      </c>
      <c r="L2691" s="1">
        <f t="shared" si="129"/>
        <v>3374.8</v>
      </c>
      <c r="M2691" s="1">
        <f t="shared" si="130"/>
        <v>0</v>
      </c>
      <c r="N2691" s="1">
        <f t="shared" si="131"/>
        <v>3374.8</v>
      </c>
    </row>
    <row r="2692" spans="1:14" x14ac:dyDescent="0.25">
      <c r="A2692" s="1" t="str">
        <v>Cytoskeleton</v>
      </c>
      <c r="B2692" s="1">
        <v>76646.240000000005</v>
      </c>
      <c r="C2692" s="1">
        <v>20914</v>
      </c>
      <c r="D2692" s="2">
        <v>45909</v>
      </c>
      <c r="E2692" s="2">
        <v>45912</v>
      </c>
      <c r="F2692" s="1" t="str">
        <v>BK011P</v>
      </c>
      <c r="G2692" s="1">
        <v>1</v>
      </c>
      <c r="H2692" s="1">
        <v>1</v>
      </c>
      <c r="I2692" s="1">
        <v>0</v>
      </c>
      <c r="J2692" s="1" t="str">
        <v>PUNE</v>
      </c>
      <c r="K2692" s="1">
        <v>0</v>
      </c>
      <c r="L2692" s="1">
        <f t="shared" si="129"/>
        <v>76646.240000000005</v>
      </c>
      <c r="M2692" s="1">
        <f t="shared" si="130"/>
        <v>76646.240000000005</v>
      </c>
      <c r="N2692" s="1">
        <f t="shared" si="131"/>
        <v>0</v>
      </c>
    </row>
    <row r="2693" spans="1:14" x14ac:dyDescent="0.25">
      <c r="A2693" s="1" t="str">
        <v>TargetMol</v>
      </c>
      <c r="B2693" s="1">
        <v>2376</v>
      </c>
      <c r="C2693" s="1" t="str">
        <v>INV250910-002</v>
      </c>
      <c r="D2693" s="2">
        <v>45910</v>
      </c>
      <c r="E2693" s="2">
        <v>45912</v>
      </c>
      <c r="F2693" s="1" t="str">
        <v>T60151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2376</v>
      </c>
      <c r="M2693" s="1">
        <f t="shared" si="130"/>
        <v>2376</v>
      </c>
      <c r="N2693" s="1">
        <f t="shared" si="131"/>
        <v>0</v>
      </c>
    </row>
    <row r="2694" spans="1:14" x14ac:dyDescent="0.25">
      <c r="A2694" s="1" t="str">
        <v>TargetMol</v>
      </c>
      <c r="B2694" s="1">
        <v>2270.4</v>
      </c>
      <c r="C2694" s="1" t="str">
        <v>INV250910-002</v>
      </c>
      <c r="D2694" s="2">
        <v>45910</v>
      </c>
      <c r="E2694" s="2">
        <v>45912</v>
      </c>
      <c r="F2694" s="1" t="str">
        <v>T12851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2270.4</v>
      </c>
      <c r="M2694" s="1">
        <f t="shared" si="130"/>
        <v>2270.4</v>
      </c>
      <c r="N2694" s="1">
        <f t="shared" si="131"/>
        <v>0</v>
      </c>
    </row>
    <row r="2695" spans="1:14" x14ac:dyDescent="0.25">
      <c r="A2695" s="1" t="str">
        <v>TargetMol</v>
      </c>
      <c r="B2695" s="1">
        <v>3854.3999999999996</v>
      </c>
      <c r="C2695" s="1" t="str">
        <v>INV250910-002</v>
      </c>
      <c r="D2695" s="2">
        <v>45910</v>
      </c>
      <c r="E2695" s="2">
        <v>45912</v>
      </c>
      <c r="F2695" s="1" t="str">
        <v>TP1304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3854.3999999999996</v>
      </c>
      <c r="M2695" s="1">
        <f t="shared" si="130"/>
        <v>3854.3999999999996</v>
      </c>
      <c r="N2695" s="1">
        <f t="shared" si="131"/>
        <v>0</v>
      </c>
    </row>
    <row r="2696" spans="1:14" x14ac:dyDescent="0.25">
      <c r="A2696" s="1" t="str">
        <v>TargetMol</v>
      </c>
      <c r="B2696" s="1">
        <v>1584</v>
      </c>
      <c r="C2696" s="1" t="str">
        <v>INV250910-002</v>
      </c>
      <c r="D2696" s="2">
        <v>45910</v>
      </c>
      <c r="E2696" s="2">
        <v>45912</v>
      </c>
      <c r="F2696" s="1" t="str">
        <v>T19562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1584</v>
      </c>
      <c r="M2696" s="1">
        <f t="shared" si="130"/>
        <v>1584</v>
      </c>
      <c r="N2696" s="1">
        <f t="shared" si="131"/>
        <v>0</v>
      </c>
    </row>
    <row r="2697" spans="1:14" x14ac:dyDescent="0.25">
      <c r="A2697" s="1" t="str">
        <v>TargetMol</v>
      </c>
      <c r="B2697" s="1">
        <v>17001.599999999999</v>
      </c>
      <c r="C2697" s="1" t="str">
        <v>INV250910-003</v>
      </c>
      <c r="D2697" s="2">
        <v>45910</v>
      </c>
      <c r="E2697" s="2">
        <v>45912</v>
      </c>
      <c r="F2697" s="1" t="str">
        <v>T9908</v>
      </c>
      <c r="G2697" s="1">
        <v>1</v>
      </c>
      <c r="H2697" s="1">
        <v>1</v>
      </c>
      <c r="I2697" s="1">
        <v>0</v>
      </c>
      <c r="J2697" s="1" t="str">
        <v>Gujrat</v>
      </c>
      <c r="K2697" s="1">
        <v>0</v>
      </c>
      <c r="L2697" s="1">
        <f t="shared" si="129"/>
        <v>17001.599999999999</v>
      </c>
      <c r="M2697" s="1">
        <f t="shared" si="130"/>
        <v>17001.599999999999</v>
      </c>
      <c r="N2697" s="1">
        <f t="shared" si="131"/>
        <v>0</v>
      </c>
    </row>
    <row r="2698" spans="1:14" x14ac:dyDescent="0.25">
      <c r="A2698" s="1" t="str">
        <v>TargetMol</v>
      </c>
      <c r="B2698" s="1">
        <v>1848</v>
      </c>
      <c r="C2698" s="1" t="str">
        <v>INV250910-004</v>
      </c>
      <c r="D2698" s="2">
        <v>45910</v>
      </c>
      <c r="E2698" s="2">
        <v>45912</v>
      </c>
      <c r="F2698" s="1" t="str">
        <v>T72033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1848</v>
      </c>
      <c r="M2698" s="1">
        <f t="shared" ref="M2698:M2761" si="133">H2698*B2698</f>
        <v>1848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7761.6</v>
      </c>
      <c r="C2699" s="1" t="str">
        <v>INV250910-004</v>
      </c>
      <c r="D2699" s="2">
        <v>45910</v>
      </c>
      <c r="E2699" s="2">
        <v>45912</v>
      </c>
      <c r="F2699" s="1" t="str">
        <v>T72081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7761.6</v>
      </c>
      <c r="M2699" s="1">
        <f t="shared" si="133"/>
        <v>7761.6</v>
      </c>
      <c r="N2699" s="1">
        <f t="shared" si="134"/>
        <v>0</v>
      </c>
    </row>
    <row r="2700" spans="1:14" x14ac:dyDescent="0.25">
      <c r="A2700" s="1" t="str">
        <v>BioXcell</v>
      </c>
      <c r="B2700" s="1">
        <v>43296</v>
      </c>
      <c r="C2700" s="1">
        <v>178586</v>
      </c>
      <c r="D2700" s="2">
        <v>45909</v>
      </c>
      <c r="E2700" s="2">
        <v>45912</v>
      </c>
      <c r="F2700" s="1" t="str">
        <v>BE0172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43296</v>
      </c>
      <c r="M2700" s="1">
        <f t="shared" si="133"/>
        <v>43296</v>
      </c>
      <c r="N2700" s="1">
        <f t="shared" si="134"/>
        <v>0</v>
      </c>
    </row>
    <row r="2701" spans="1:14" x14ac:dyDescent="0.25">
      <c r="A2701" s="1" t="str">
        <v>BioXcell</v>
      </c>
      <c r="B2701" s="1">
        <v>9081.6</v>
      </c>
      <c r="C2701" s="1">
        <v>178586</v>
      </c>
      <c r="D2701" s="2">
        <v>45909</v>
      </c>
      <c r="E2701" s="2">
        <v>45912</v>
      </c>
      <c r="F2701" s="1" t="str">
        <v>BP0075-1</v>
      </c>
      <c r="G2701" s="1">
        <v>1</v>
      </c>
      <c r="H2701" s="1">
        <v>1</v>
      </c>
      <c r="I2701" s="1">
        <v>0</v>
      </c>
      <c r="J2701" s="1" t="str">
        <v>Delhi</v>
      </c>
      <c r="K2701" s="1">
        <v>0</v>
      </c>
      <c r="L2701" s="1">
        <f t="shared" si="132"/>
        <v>9081.6</v>
      </c>
      <c r="M2701" s="1">
        <f t="shared" si="133"/>
        <v>9081.6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CTM-1172343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CTM-1172344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CTM-1172348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CTM-1172347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CTM-1172346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CTM-1172345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CTM-1172353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CTM-1172352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CTM-1172351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CTM-1172350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CTM-1172349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11165.439999999999</v>
      </c>
      <c r="C2713" s="1" t="str">
        <v>D090425IN3313470G</v>
      </c>
      <c r="D2713" s="2">
        <v>45911</v>
      </c>
      <c r="E2713" s="2">
        <v>45913</v>
      </c>
      <c r="F2713" s="1" t="str">
        <v>CTM-1172803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11165.439999999999</v>
      </c>
      <c r="M2713" s="1">
        <f t="shared" si="133"/>
        <v>11165.439999999999</v>
      </c>
      <c r="N2713" s="1">
        <f t="shared" si="134"/>
        <v>0</v>
      </c>
    </row>
    <row r="2714" spans="1:14" x14ac:dyDescent="0.25">
      <c r="A2714" s="1" t="str">
        <v>Dharmacon</v>
      </c>
      <c r="B2714" s="1">
        <v>12107.04</v>
      </c>
      <c r="C2714" s="1" t="str">
        <v>D090425IN3313470G</v>
      </c>
      <c r="D2714" s="2">
        <v>45911</v>
      </c>
      <c r="E2714" s="2">
        <v>45913</v>
      </c>
      <c r="F2714" s="1" t="str">
        <v>CTM-1172804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12107.04</v>
      </c>
      <c r="M2714" s="1">
        <f t="shared" si="133"/>
        <v>12107.04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CTM-1172805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9280.48</v>
      </c>
      <c r="C2716" s="1" t="str">
        <v>D090425IN3313470G</v>
      </c>
      <c r="D2716" s="2">
        <v>45911</v>
      </c>
      <c r="E2716" s="2">
        <v>45913</v>
      </c>
      <c r="F2716" s="1" t="str">
        <v>CTM-1172806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9280.48</v>
      </c>
      <c r="M2716" s="1">
        <f t="shared" si="133"/>
        <v>9280.48</v>
      </c>
      <c r="N2716" s="1">
        <f t="shared" si="134"/>
        <v>0</v>
      </c>
    </row>
    <row r="2717" spans="1:14" x14ac:dyDescent="0.25">
      <c r="A2717" s="1" t="str">
        <v>Dharmacon</v>
      </c>
      <c r="B2717" s="1">
        <v>10222.08</v>
      </c>
      <c r="C2717" s="1" t="str">
        <v>D090425IN3313470G</v>
      </c>
      <c r="D2717" s="2">
        <v>45911</v>
      </c>
      <c r="E2717" s="2">
        <v>45913</v>
      </c>
      <c r="F2717" s="1" t="str">
        <v>CTM-1172807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10222.08</v>
      </c>
      <c r="M2717" s="1">
        <f t="shared" si="133"/>
        <v>10222.08</v>
      </c>
      <c r="N2717" s="1">
        <f t="shared" si="134"/>
        <v>0</v>
      </c>
    </row>
    <row r="2718" spans="1:14" x14ac:dyDescent="0.25">
      <c r="A2718" s="1" t="str">
        <v>Dharmacon</v>
      </c>
      <c r="B2718" s="1">
        <v>11165.439999999999</v>
      </c>
      <c r="C2718" s="1" t="str">
        <v>D090425IN3313470G</v>
      </c>
      <c r="D2718" s="2">
        <v>45911</v>
      </c>
      <c r="E2718" s="2">
        <v>45913</v>
      </c>
      <c r="F2718" s="1" t="str">
        <v>CTM-1172808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11165.439999999999</v>
      </c>
      <c r="M2718" s="1">
        <f t="shared" si="133"/>
        <v>11165.439999999999</v>
      </c>
      <c r="N2718" s="1">
        <f t="shared" si="134"/>
        <v>0</v>
      </c>
    </row>
    <row r="2719" spans="1:14" x14ac:dyDescent="0.25">
      <c r="A2719" s="1" t="str">
        <v>Dharmacon</v>
      </c>
      <c r="B2719" s="1">
        <v>24624.16</v>
      </c>
      <c r="C2719" s="1" t="str">
        <v>D090425IN3313470G</v>
      </c>
      <c r="D2719" s="2">
        <v>45911</v>
      </c>
      <c r="E2719" s="2">
        <v>45913</v>
      </c>
      <c r="F2719" s="1" t="str">
        <v>CTM-1172820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24624.16</v>
      </c>
      <c r="M2719" s="1">
        <f t="shared" si="133"/>
        <v>24624.16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CTM-1172821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CTM-1172822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9280.48</v>
      </c>
      <c r="C2722" s="1" t="str">
        <v>D090425IN3313470G</v>
      </c>
      <c r="D2722" s="2">
        <v>45911</v>
      </c>
      <c r="E2722" s="2">
        <v>45913</v>
      </c>
      <c r="F2722" s="1" t="str">
        <v>CTM-1172816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9280.48</v>
      </c>
      <c r="M2722" s="1">
        <f t="shared" si="133"/>
        <v>9280.48</v>
      </c>
      <c r="N2722" s="1">
        <f t="shared" si="134"/>
        <v>0</v>
      </c>
    </row>
    <row r="2723" spans="1:14" x14ac:dyDescent="0.25">
      <c r="A2723" s="1" t="str">
        <v>Dharmacon</v>
      </c>
      <c r="B2723" s="1">
        <v>13050.400000000001</v>
      </c>
      <c r="C2723" s="1" t="str">
        <v>D090425IN3313470G</v>
      </c>
      <c r="D2723" s="2">
        <v>45911</v>
      </c>
      <c r="E2723" s="2">
        <v>45913</v>
      </c>
      <c r="F2723" s="1" t="str">
        <v>CTM-1172817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13050.400000000001</v>
      </c>
      <c r="M2723" s="1">
        <f t="shared" si="133"/>
        <v>13050.400000000001</v>
      </c>
      <c r="N2723" s="1">
        <f t="shared" si="134"/>
        <v>0</v>
      </c>
    </row>
    <row r="2724" spans="1:14" x14ac:dyDescent="0.25">
      <c r="A2724" s="1" t="str">
        <v>Dharmacon</v>
      </c>
      <c r="B2724" s="1">
        <v>11165.439999999999</v>
      </c>
      <c r="C2724" s="1" t="str">
        <v>D090425IN3313470G</v>
      </c>
      <c r="D2724" s="2">
        <v>45911</v>
      </c>
      <c r="E2724" s="2">
        <v>45913</v>
      </c>
      <c r="F2724" s="1" t="str">
        <v>CTM-1172819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11165.439999999999</v>
      </c>
      <c r="M2724" s="1">
        <f t="shared" si="133"/>
        <v>11165.439999999999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L-017141-02-0005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L-005280-00-0005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51656</v>
      </c>
      <c r="C2727" s="1" t="str">
        <v>D090425IN3313470G</v>
      </c>
      <c r="D2727" s="2">
        <v>45911</v>
      </c>
      <c r="E2727" s="2">
        <v>45913</v>
      </c>
      <c r="F2727" s="1" t="str">
        <v>L-003400-00-0010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51656</v>
      </c>
      <c r="M2727" s="1">
        <f t="shared" si="133"/>
        <v>51656</v>
      </c>
      <c r="N2727" s="1">
        <f t="shared" si="134"/>
        <v>0</v>
      </c>
    </row>
    <row r="2728" spans="1:14" x14ac:dyDescent="0.25">
      <c r="A2728" s="1" t="str">
        <v>Dharmacon</v>
      </c>
      <c r="B2728" s="1">
        <v>16280</v>
      </c>
      <c r="C2728" s="1" t="str">
        <v>D090425IN3313470G</v>
      </c>
      <c r="D2728" s="2">
        <v>45911</v>
      </c>
      <c r="E2728" s="2">
        <v>45913</v>
      </c>
      <c r="F2728" s="1" t="str">
        <v>D-001810-10-05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16280</v>
      </c>
      <c r="M2728" s="1">
        <f t="shared" si="133"/>
        <v>16280</v>
      </c>
      <c r="N2728" s="1">
        <f t="shared" si="134"/>
        <v>0</v>
      </c>
    </row>
    <row r="2729" spans="1:14" x14ac:dyDescent="0.25">
      <c r="A2729" s="1" t="str">
        <v>Dharmacon</v>
      </c>
      <c r="B2729" s="1">
        <v>34584</v>
      </c>
      <c r="C2729" s="1" t="str">
        <v>D090425IN3313470G</v>
      </c>
      <c r="D2729" s="2">
        <v>45911</v>
      </c>
      <c r="E2729" s="2">
        <v>45913</v>
      </c>
      <c r="F2729" s="1" t="str">
        <v>T-2001-03</v>
      </c>
      <c r="G2729" s="1">
        <v>2</v>
      </c>
      <c r="H2729" s="1">
        <v>2</v>
      </c>
      <c r="I2729" s="1">
        <v>0</v>
      </c>
      <c r="J2729" s="1" t="str">
        <v>Delhi</v>
      </c>
      <c r="K2729" s="1">
        <v>0</v>
      </c>
      <c r="L2729" s="1">
        <f t="shared" si="132"/>
        <v>69168</v>
      </c>
      <c r="M2729" s="1">
        <f t="shared" si="133"/>
        <v>69168</v>
      </c>
      <c r="N2729" s="1">
        <f t="shared" si="134"/>
        <v>0</v>
      </c>
    </row>
    <row r="2730" spans="1:14" x14ac:dyDescent="0.25">
      <c r="A2730" s="1" t="str">
        <v>Dharmacon</v>
      </c>
      <c r="B2730" s="1">
        <v>264</v>
      </c>
      <c r="C2730" s="1" t="str">
        <v>D090425IN3313470G</v>
      </c>
      <c r="D2730" s="2">
        <v>45911</v>
      </c>
      <c r="E2730" s="2">
        <v>45913</v>
      </c>
      <c r="F2730" s="1" t="str">
        <v>MQ-050325-01-0002</v>
      </c>
      <c r="G2730" s="1">
        <v>1</v>
      </c>
      <c r="H2730" s="1">
        <v>1</v>
      </c>
      <c r="I2730" s="1">
        <v>0</v>
      </c>
      <c r="J2730" s="1" t="str">
        <v>Hyderabad</v>
      </c>
      <c r="K2730" s="1">
        <v>0</v>
      </c>
      <c r="L2730" s="1">
        <f t="shared" si="132"/>
        <v>264</v>
      </c>
      <c r="M2730" s="1">
        <f t="shared" si="133"/>
        <v>264</v>
      </c>
      <c r="N2730" s="1">
        <f t="shared" si="134"/>
        <v>0</v>
      </c>
    </row>
    <row r="2731" spans="1:14" x14ac:dyDescent="0.25">
      <c r="A2731" s="1" t="str">
        <v>Biotium</v>
      </c>
      <c r="B2731" s="1">
        <v>9222.4</v>
      </c>
      <c r="C2731" s="1" t="str">
        <v>I241032-IN</v>
      </c>
      <c r="D2731" s="2">
        <v>45912</v>
      </c>
      <c r="E2731" s="2">
        <v>45915</v>
      </c>
      <c r="F2731" s="1" t="str">
        <v>21003-1L</v>
      </c>
      <c r="G2731" s="1">
        <v>1</v>
      </c>
      <c r="H2731" s="1">
        <v>1</v>
      </c>
      <c r="I2731" s="1">
        <v>0</v>
      </c>
      <c r="J2731" s="1" t="str">
        <v>Mumbai</v>
      </c>
      <c r="K2731" s="1">
        <v>0</v>
      </c>
      <c r="L2731" s="1">
        <f t="shared" si="132"/>
        <v>9222.4</v>
      </c>
      <c r="M2731" s="1">
        <f t="shared" si="133"/>
        <v>9222.4</v>
      </c>
      <c r="N2731" s="1">
        <f t="shared" si="134"/>
        <v>0</v>
      </c>
    </row>
    <row r="2732" spans="1:14" x14ac:dyDescent="0.25">
      <c r="A2732" s="1" t="str">
        <v>Biotium</v>
      </c>
      <c r="B2732" s="1">
        <v>9926.4</v>
      </c>
      <c r="C2732" s="1" t="str">
        <v>I241032-IN</v>
      </c>
      <c r="D2732" s="2">
        <v>45912</v>
      </c>
      <c r="E2732" s="2">
        <v>45915</v>
      </c>
      <c r="F2732" s="1">
        <v>41003</v>
      </c>
      <c r="G2732" s="1">
        <v>4</v>
      </c>
      <c r="H2732" s="1">
        <v>0</v>
      </c>
      <c r="I2732" s="1">
        <v>4</v>
      </c>
      <c r="J2732" s="1" t="str">
        <v>STOCK</v>
      </c>
      <c r="K2732" s="1" t="str">
        <v>Stock</v>
      </c>
      <c r="L2732" s="1">
        <f t="shared" si="132"/>
        <v>39705.599999999999</v>
      </c>
      <c r="M2732" s="1">
        <f t="shared" si="133"/>
        <v>0</v>
      </c>
      <c r="N2732" s="1">
        <f t="shared" si="134"/>
        <v>39705.599999999999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SE2619T-2-1.5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SE211A-10-1.5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BPS</v>
      </c>
      <c r="B2735" s="1">
        <v>505780</v>
      </c>
      <c r="C2735" s="1" t="str">
        <v>INV7267</v>
      </c>
      <c r="D2735" s="2">
        <v>45912</v>
      </c>
      <c r="E2735" s="2">
        <v>45916</v>
      </c>
      <c r="F2735" s="1">
        <v>78176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505780</v>
      </c>
      <c r="M2735" s="1">
        <f t="shared" si="133"/>
        <v>505780</v>
      </c>
      <c r="N2735" s="1">
        <f t="shared" si="134"/>
        <v>0</v>
      </c>
    </row>
    <row r="2736" spans="1:14" x14ac:dyDescent="0.25">
      <c r="A2736" s="1" t="str">
        <v>BPS</v>
      </c>
      <c r="B2736" s="1">
        <v>537900</v>
      </c>
      <c r="C2736" s="1" t="str">
        <v>INV7267</v>
      </c>
      <c r="D2736" s="2">
        <v>45912</v>
      </c>
      <c r="E2736" s="2">
        <v>45916</v>
      </c>
      <c r="F2736" s="1">
        <v>78589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537900</v>
      </c>
      <c r="M2736" s="1">
        <f t="shared" si="133"/>
        <v>537900</v>
      </c>
      <c r="N2736" s="1">
        <f t="shared" si="134"/>
        <v>0</v>
      </c>
    </row>
    <row r="2737" spans="1:14" x14ac:dyDescent="0.25">
      <c r="A2737" s="1" t="str">
        <v>BPS</v>
      </c>
      <c r="B2737" s="1">
        <v>440</v>
      </c>
      <c r="C2737" s="1" t="str">
        <v>INV7267</v>
      </c>
      <c r="D2737" s="2">
        <v>45912</v>
      </c>
      <c r="E2737" s="2">
        <v>45916</v>
      </c>
      <c r="F2737" s="1" t="str">
        <v>60187-1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1320</v>
      </c>
      <c r="M2737" s="1">
        <f t="shared" si="133"/>
        <v>1320</v>
      </c>
      <c r="N2737" s="1">
        <f t="shared" si="134"/>
        <v>0</v>
      </c>
    </row>
    <row r="2738" spans="1:14" x14ac:dyDescent="0.25">
      <c r="A2738" s="1" t="str">
        <v>BPS</v>
      </c>
      <c r="B2738" s="1">
        <v>34540</v>
      </c>
      <c r="C2738" s="1" t="str">
        <v>INV7267</v>
      </c>
      <c r="D2738" s="2">
        <v>45912</v>
      </c>
      <c r="E2738" s="2">
        <v>45916</v>
      </c>
      <c r="F2738" s="1" t="str">
        <v>79528-1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103620</v>
      </c>
      <c r="M2738" s="1">
        <f t="shared" si="133"/>
        <v>103620</v>
      </c>
      <c r="N2738" s="1">
        <f t="shared" si="134"/>
        <v>0</v>
      </c>
    </row>
    <row r="2739" spans="1:14" x14ac:dyDescent="0.25">
      <c r="A2739" s="1" t="str">
        <v>BPS</v>
      </c>
      <c r="B2739" s="1">
        <v>36520</v>
      </c>
      <c r="C2739" s="1" t="str">
        <v>INV7267</v>
      </c>
      <c r="D2739" s="2">
        <v>45912</v>
      </c>
      <c r="E2739" s="2">
        <v>45916</v>
      </c>
      <c r="F2739" s="1" t="str">
        <v>79544-1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109560</v>
      </c>
      <c r="M2739" s="1">
        <f t="shared" si="133"/>
        <v>109560</v>
      </c>
      <c r="N2739" s="1">
        <f t="shared" si="134"/>
        <v>0</v>
      </c>
    </row>
    <row r="2740" spans="1:14" x14ac:dyDescent="0.25">
      <c r="A2740" s="1" t="str">
        <v>BPS</v>
      </c>
      <c r="B2740" s="1">
        <v>14520</v>
      </c>
      <c r="C2740" s="1" t="str">
        <v>INV7267</v>
      </c>
      <c r="D2740" s="2">
        <v>45912</v>
      </c>
      <c r="E2740" s="2">
        <v>45916</v>
      </c>
      <c r="F2740" s="1" t="str">
        <v>79796-2-Cell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43560</v>
      </c>
      <c r="M2740" s="1">
        <f t="shared" si="133"/>
        <v>43560</v>
      </c>
      <c r="N2740" s="1">
        <f t="shared" si="134"/>
        <v>0</v>
      </c>
    </row>
    <row r="2741" spans="1:14" x14ac:dyDescent="0.25">
      <c r="A2741" s="1" t="str">
        <v>BPS</v>
      </c>
      <c r="B2741" s="1">
        <v>45980</v>
      </c>
      <c r="C2741" s="1" t="str">
        <v>INV7267</v>
      </c>
      <c r="D2741" s="2">
        <v>45912</v>
      </c>
      <c r="E2741" s="2">
        <v>45916</v>
      </c>
      <c r="F2741" s="1" t="str">
        <v>60690-2</v>
      </c>
      <c r="G2741" s="1">
        <v>5</v>
      </c>
      <c r="H2741" s="1">
        <v>5</v>
      </c>
      <c r="I2741" s="1">
        <v>0</v>
      </c>
      <c r="J2741" s="1" t="str">
        <v>DELHI</v>
      </c>
      <c r="K2741" s="1">
        <v>0</v>
      </c>
      <c r="L2741" s="1">
        <f t="shared" si="132"/>
        <v>229900</v>
      </c>
      <c r="M2741" s="1">
        <f t="shared" si="133"/>
        <v>229900</v>
      </c>
      <c r="N2741" s="1">
        <f t="shared" si="134"/>
        <v>0</v>
      </c>
    </row>
    <row r="2742" spans="1:14" x14ac:dyDescent="0.25">
      <c r="A2742" s="1" t="str">
        <v>BPS</v>
      </c>
      <c r="B2742" s="1">
        <v>27280</v>
      </c>
      <c r="C2742" s="1" t="str">
        <v>INV7267</v>
      </c>
      <c r="D2742" s="2">
        <v>45912</v>
      </c>
      <c r="E2742" s="2">
        <v>45916</v>
      </c>
      <c r="F2742" s="1">
        <v>79700</v>
      </c>
      <c r="G2742" s="1">
        <v>1</v>
      </c>
      <c r="H2742" s="1">
        <v>1</v>
      </c>
      <c r="I2742" s="1">
        <v>0</v>
      </c>
      <c r="J2742" s="1" t="str">
        <v>JAIPUR</v>
      </c>
      <c r="K2742" s="1">
        <v>0</v>
      </c>
      <c r="L2742" s="1">
        <f t="shared" si="132"/>
        <v>27280</v>
      </c>
      <c r="M2742" s="1">
        <f t="shared" si="133"/>
        <v>27280</v>
      </c>
      <c r="N2742" s="1">
        <f t="shared" si="134"/>
        <v>0</v>
      </c>
    </row>
    <row r="2743" spans="1:14" x14ac:dyDescent="0.25">
      <c r="A2743" s="1" t="str">
        <v>BPS</v>
      </c>
      <c r="B2743" s="1">
        <v>13420</v>
      </c>
      <c r="C2743" s="1" t="str">
        <v>INV7267</v>
      </c>
      <c r="D2743" s="2">
        <v>45912</v>
      </c>
      <c r="E2743" s="2">
        <v>45916</v>
      </c>
      <c r="F2743" s="1" t="str">
        <v>102006-1</v>
      </c>
      <c r="G2743" s="1">
        <v>1</v>
      </c>
      <c r="H2743" s="1">
        <v>1</v>
      </c>
      <c r="I2743" s="1">
        <v>0</v>
      </c>
      <c r="J2743" s="1" t="str">
        <v>DELHI</v>
      </c>
      <c r="K2743" s="1">
        <v>0</v>
      </c>
      <c r="L2743" s="1">
        <f t="shared" si="132"/>
        <v>13420</v>
      </c>
      <c r="M2743" s="1">
        <f t="shared" si="133"/>
        <v>13420</v>
      </c>
      <c r="N2743" s="1">
        <f t="shared" si="134"/>
        <v>0</v>
      </c>
    </row>
    <row r="2744" spans="1:14" x14ac:dyDescent="0.25">
      <c r="A2744" s="1" t="str">
        <v>MABTECH</v>
      </c>
      <c r="B2744" s="1">
        <v>12038.400000000001</v>
      </c>
      <c r="C2744" s="1">
        <v>44825</v>
      </c>
      <c r="D2744" s="2">
        <v>45911</v>
      </c>
      <c r="E2744" s="2">
        <v>45916</v>
      </c>
      <c r="F2744" s="1" t="str">
        <v>3617-1</v>
      </c>
      <c r="G2744" s="1">
        <v>4</v>
      </c>
      <c r="H2744" s="1">
        <v>4</v>
      </c>
      <c r="I2744" s="1">
        <v>0</v>
      </c>
      <c r="J2744" s="1" t="str">
        <v>Banglore</v>
      </c>
      <c r="K2744" s="1">
        <v>0</v>
      </c>
      <c r="L2744" s="1">
        <f t="shared" si="132"/>
        <v>48153.600000000006</v>
      </c>
      <c r="M2744" s="1">
        <f t="shared" si="133"/>
        <v>48153.600000000006</v>
      </c>
      <c r="N2744" s="1">
        <f t="shared" si="134"/>
        <v>0</v>
      </c>
    </row>
    <row r="2745" spans="1:14" x14ac:dyDescent="0.25">
      <c r="A2745" s="1" t="str">
        <v>MABTECH</v>
      </c>
      <c r="B2745" s="1">
        <v>14080</v>
      </c>
      <c r="C2745" s="1">
        <v>44825</v>
      </c>
      <c r="D2745" s="2">
        <v>45911</v>
      </c>
      <c r="E2745" s="2">
        <v>45916</v>
      </c>
      <c r="F2745" s="1" t="str">
        <v>3660-1</v>
      </c>
      <c r="G2745" s="1">
        <v>4</v>
      </c>
      <c r="H2745" s="1">
        <v>4</v>
      </c>
      <c r="I2745" s="1">
        <v>0</v>
      </c>
      <c r="J2745" s="1" t="str">
        <v>Delhi</v>
      </c>
      <c r="K2745" s="1">
        <v>0</v>
      </c>
      <c r="L2745" s="1">
        <f t="shared" si="132"/>
        <v>56320</v>
      </c>
      <c r="M2745" s="1">
        <f t="shared" si="133"/>
        <v>56320</v>
      </c>
      <c r="N2745" s="1">
        <f t="shared" si="134"/>
        <v>0</v>
      </c>
    </row>
    <row r="2746" spans="1:14" x14ac:dyDescent="0.25">
      <c r="A2746" s="1" t="str">
        <v>MABTECH</v>
      </c>
      <c r="B2746" s="1">
        <v>60060</v>
      </c>
      <c r="C2746" s="1">
        <v>44825</v>
      </c>
      <c r="D2746" s="2">
        <v>45911</v>
      </c>
      <c r="E2746" s="2">
        <v>45916</v>
      </c>
      <c r="F2746" s="1" t="str">
        <v>FSP-3145-2</v>
      </c>
      <c r="G2746" s="1">
        <v>1</v>
      </c>
      <c r="H2746" s="1">
        <v>1</v>
      </c>
      <c r="I2746" s="1">
        <v>0</v>
      </c>
      <c r="J2746" s="1" t="str">
        <v>DELHI</v>
      </c>
      <c r="K2746" s="1" t="str">
        <v>Priyanka Madam</v>
      </c>
      <c r="L2746" s="1">
        <f t="shared" si="132"/>
        <v>60060</v>
      </c>
      <c r="M2746" s="1">
        <f t="shared" si="133"/>
        <v>60060</v>
      </c>
      <c r="N2746" s="1">
        <f t="shared" si="134"/>
        <v>0</v>
      </c>
    </row>
    <row r="2747" spans="1:14" x14ac:dyDescent="0.25">
      <c r="A2747" s="1" t="str">
        <v>MYBIOSOURCE</v>
      </c>
      <c r="B2747" s="1">
        <v>48246</v>
      </c>
      <c r="C2747" s="1">
        <v>922048</v>
      </c>
      <c r="D2747" s="2">
        <v>45915</v>
      </c>
      <c r="E2747" s="2">
        <v>45918</v>
      </c>
      <c r="F2747" s="1" t="str">
        <v>MBS2533593</v>
      </c>
      <c r="G2747" s="1">
        <v>1</v>
      </c>
      <c r="H2747" s="1">
        <v>1</v>
      </c>
      <c r="I2747" s="1">
        <v>0</v>
      </c>
      <c r="J2747" s="1" t="str">
        <v>Mumbai</v>
      </c>
      <c r="K2747" s="1">
        <v>0</v>
      </c>
      <c r="L2747" s="1">
        <f t="shared" si="132"/>
        <v>48246</v>
      </c>
      <c r="M2747" s="1">
        <f t="shared" si="133"/>
        <v>48246</v>
      </c>
      <c r="N2747" s="1">
        <f t="shared" si="134"/>
        <v>0</v>
      </c>
    </row>
    <row r="2748" spans="1:14" x14ac:dyDescent="0.25">
      <c r="A2748" s="1" t="str">
        <v>DHARMACON</v>
      </c>
      <c r="B2748" s="1">
        <v>294707.59999999998</v>
      </c>
      <c r="C2748" s="1" t="str">
        <v>O091025IN3313547G</v>
      </c>
      <c r="D2748" s="2">
        <v>45913</v>
      </c>
      <c r="E2748" s="2">
        <v>45918</v>
      </c>
      <c r="F2748" s="1" t="str">
        <v>CTM-1177078</v>
      </c>
      <c r="G2748" s="1">
        <v>1</v>
      </c>
      <c r="H2748" s="1">
        <v>1</v>
      </c>
      <c r="I2748" s="1">
        <v>0</v>
      </c>
      <c r="J2748" s="1" t="str">
        <v>Gujrat</v>
      </c>
      <c r="K2748" s="1">
        <v>0</v>
      </c>
      <c r="L2748" s="1">
        <f t="shared" si="132"/>
        <v>294707.59999999998</v>
      </c>
      <c r="M2748" s="1">
        <f t="shared" si="133"/>
        <v>294707.59999999998</v>
      </c>
      <c r="N2748" s="1">
        <f t="shared" si="134"/>
        <v>0</v>
      </c>
    </row>
    <row r="2749" spans="1:14" x14ac:dyDescent="0.25">
      <c r="A2749" s="1" t="str">
        <v>DHARMACON</v>
      </c>
      <c r="B2749" s="1">
        <v>147752</v>
      </c>
      <c r="C2749" s="1" t="str">
        <v>O091025IN3313547G</v>
      </c>
      <c r="D2749" s="2">
        <v>45913</v>
      </c>
      <c r="E2749" s="2">
        <v>45918</v>
      </c>
      <c r="F2749" s="1" t="str">
        <v>G-114705-025</v>
      </c>
      <c r="G2749" s="1">
        <v>1</v>
      </c>
      <c r="H2749" s="1">
        <v>1</v>
      </c>
      <c r="I2749" s="1">
        <v>0</v>
      </c>
      <c r="J2749" s="1" t="str">
        <v>Delhi</v>
      </c>
      <c r="K2749" s="1">
        <v>0</v>
      </c>
      <c r="L2749" s="1">
        <f t="shared" si="132"/>
        <v>147752</v>
      </c>
      <c r="M2749" s="1">
        <f t="shared" si="133"/>
        <v>147752</v>
      </c>
      <c r="N2749" s="1">
        <f t="shared" si="134"/>
        <v>0</v>
      </c>
    </row>
    <row r="2750" spans="1:14" x14ac:dyDescent="0.25">
      <c r="A2750" s="1" t="str">
        <v>DHARMACON</v>
      </c>
      <c r="B2750" s="1">
        <v>100672</v>
      </c>
      <c r="C2750" s="1" t="str">
        <v>O091025IN3313547G</v>
      </c>
      <c r="D2750" s="2">
        <v>45913</v>
      </c>
      <c r="E2750" s="2">
        <v>45918</v>
      </c>
      <c r="F2750" s="1" t="str">
        <v>G-CUSTOM-1177531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100672</v>
      </c>
      <c r="M2750" s="1">
        <f t="shared" si="133"/>
        <v>100672</v>
      </c>
      <c r="N2750" s="1">
        <f t="shared" si="134"/>
        <v>0</v>
      </c>
    </row>
    <row r="2751" spans="1:14" x14ac:dyDescent="0.25">
      <c r="A2751" s="1" t="str">
        <v>DHARMACON</v>
      </c>
      <c r="B2751" s="1">
        <v>91520</v>
      </c>
      <c r="C2751" s="1" t="str">
        <v>O091025IN3313547G</v>
      </c>
      <c r="D2751" s="2">
        <v>45913</v>
      </c>
      <c r="E2751" s="2">
        <v>45918</v>
      </c>
      <c r="F2751" s="1" t="str">
        <v>G-CUSTOM-1177536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91520</v>
      </c>
      <c r="M2751" s="1">
        <f t="shared" si="133"/>
        <v>91520</v>
      </c>
      <c r="N2751" s="1">
        <f t="shared" si="134"/>
        <v>0</v>
      </c>
    </row>
    <row r="2752" spans="1:14" x14ac:dyDescent="0.25">
      <c r="A2752" s="1" t="str">
        <v>DHARMACON</v>
      </c>
      <c r="B2752" s="1">
        <v>16544</v>
      </c>
      <c r="C2752" s="1" t="str">
        <v>O091025IN3313547G</v>
      </c>
      <c r="D2752" s="2">
        <v>45913</v>
      </c>
      <c r="E2752" s="2">
        <v>45918</v>
      </c>
      <c r="F2752" s="1" t="str">
        <v>D-001810-10-05</v>
      </c>
      <c r="G2752" s="1">
        <v>2</v>
      </c>
      <c r="H2752" s="1">
        <v>2</v>
      </c>
      <c r="I2752" s="1">
        <v>0</v>
      </c>
      <c r="J2752" s="1" t="str">
        <v>Hyderabad</v>
      </c>
      <c r="K2752" s="1">
        <v>0</v>
      </c>
      <c r="L2752" s="1">
        <f t="shared" si="132"/>
        <v>33088</v>
      </c>
      <c r="M2752" s="1">
        <f t="shared" si="133"/>
        <v>33088</v>
      </c>
      <c r="N2752" s="1">
        <f t="shared" si="134"/>
        <v>0</v>
      </c>
    </row>
    <row r="2753" spans="1:14" x14ac:dyDescent="0.25">
      <c r="A2753" s="1" t="str">
        <v>DHARMACON</v>
      </c>
      <c r="B2753" s="1">
        <v>11616</v>
      </c>
      <c r="C2753" s="1" t="str">
        <v>O091025IN3313547G</v>
      </c>
      <c r="D2753" s="2">
        <v>45913</v>
      </c>
      <c r="E2753" s="2">
        <v>45918</v>
      </c>
      <c r="F2753" s="1" t="str">
        <v>D-012251-01-0002</v>
      </c>
      <c r="G2753" s="1">
        <v>1</v>
      </c>
      <c r="H2753" s="1">
        <v>1</v>
      </c>
      <c r="I2753" s="1">
        <v>0</v>
      </c>
      <c r="J2753" s="1" t="str">
        <v>Lucknow</v>
      </c>
      <c r="K2753" s="1">
        <v>0</v>
      </c>
      <c r="L2753" s="1">
        <f t="shared" si="132"/>
        <v>11616</v>
      </c>
      <c r="M2753" s="1">
        <f t="shared" si="133"/>
        <v>11616</v>
      </c>
      <c r="N2753" s="1">
        <f t="shared" si="134"/>
        <v>0</v>
      </c>
    </row>
    <row r="2754" spans="1:14" x14ac:dyDescent="0.25">
      <c r="A2754" s="1" t="str">
        <v>DHARMACON</v>
      </c>
      <c r="B2754" s="1">
        <v>53064</v>
      </c>
      <c r="C2754" s="1" t="str">
        <v>O091025IN3313547G</v>
      </c>
      <c r="D2754" s="2">
        <v>45913</v>
      </c>
      <c r="E2754" s="2">
        <v>45918</v>
      </c>
      <c r="F2754" s="1" t="str">
        <v>VSGH12442-253046112</v>
      </c>
      <c r="G2754" s="1">
        <v>1</v>
      </c>
      <c r="H2754" s="1">
        <v>1</v>
      </c>
      <c r="I2754" s="1">
        <v>0</v>
      </c>
      <c r="J2754" s="1" t="str">
        <v>Banglore</v>
      </c>
      <c r="K2754" s="1">
        <v>0</v>
      </c>
      <c r="L2754" s="1">
        <f t="shared" si="132"/>
        <v>53064</v>
      </c>
      <c r="M2754" s="1">
        <f t="shared" si="133"/>
        <v>53064</v>
      </c>
      <c r="N2754" s="1">
        <f t="shared" si="134"/>
        <v>0</v>
      </c>
    </row>
    <row r="2755" spans="1:14" x14ac:dyDescent="0.25">
      <c r="A2755" s="1" t="str">
        <v>DHARMACON</v>
      </c>
      <c r="B2755" s="1">
        <v>79992</v>
      </c>
      <c r="C2755" s="1" t="str">
        <v>O091025IN3313547G</v>
      </c>
      <c r="D2755" s="2">
        <v>45913</v>
      </c>
      <c r="E2755" s="2">
        <v>45918</v>
      </c>
      <c r="F2755" s="1" t="str">
        <v>V3SH11255-02EG2346</v>
      </c>
      <c r="G2755" s="1">
        <v>1</v>
      </c>
      <c r="H2755" s="1">
        <v>1</v>
      </c>
      <c r="I2755" s="1">
        <v>0</v>
      </c>
      <c r="J2755" s="1" t="str">
        <v>Gujrat</v>
      </c>
      <c r="K2755" s="1">
        <v>0</v>
      </c>
      <c r="L2755" s="1">
        <f t="shared" si="132"/>
        <v>79992</v>
      </c>
      <c r="M2755" s="1">
        <f t="shared" si="133"/>
        <v>79992</v>
      </c>
      <c r="N2755" s="1">
        <f t="shared" si="134"/>
        <v>0</v>
      </c>
    </row>
    <row r="2756" spans="1:14" x14ac:dyDescent="0.25">
      <c r="A2756" s="1" t="str">
        <v>DHARMACON</v>
      </c>
      <c r="B2756" s="1">
        <v>6072</v>
      </c>
      <c r="C2756" s="1" t="str">
        <v>O091025IN3313547G</v>
      </c>
      <c r="D2756" s="2">
        <v>45913</v>
      </c>
      <c r="E2756" s="2">
        <v>45918</v>
      </c>
      <c r="F2756" s="1" t="str">
        <v>B-002000-UB-100</v>
      </c>
      <c r="G2756" s="1">
        <v>1</v>
      </c>
      <c r="H2756" s="1">
        <v>1</v>
      </c>
      <c r="I2756" s="1">
        <v>0</v>
      </c>
      <c r="J2756" s="1" t="str">
        <v>Hyderabad</v>
      </c>
      <c r="K2756" s="1">
        <v>0</v>
      </c>
      <c r="L2756" s="1">
        <f t="shared" si="132"/>
        <v>6072</v>
      </c>
      <c r="M2756" s="1">
        <f t="shared" si="133"/>
        <v>6072</v>
      </c>
      <c r="N2756" s="1">
        <f t="shared" si="134"/>
        <v>0</v>
      </c>
    </row>
    <row r="2757" spans="1:14" x14ac:dyDescent="0.25">
      <c r="A2757" s="1" t="str">
        <v>DHARMACON</v>
      </c>
      <c r="B2757" s="1">
        <v>20856</v>
      </c>
      <c r="C2757" s="1" t="str">
        <v>O091025IN3313547G</v>
      </c>
      <c r="D2757" s="2">
        <v>45913</v>
      </c>
      <c r="E2757" s="2">
        <v>45918</v>
      </c>
      <c r="F2757" s="1" t="str">
        <v>T-2004-02</v>
      </c>
      <c r="G2757" s="1">
        <v>3</v>
      </c>
      <c r="H2757" s="1">
        <v>3</v>
      </c>
      <c r="I2757" s="1">
        <v>0</v>
      </c>
      <c r="J2757" s="1" t="str">
        <v>Hyderabad</v>
      </c>
      <c r="K2757" s="1">
        <v>0</v>
      </c>
      <c r="L2757" s="1">
        <f t="shared" si="132"/>
        <v>62568</v>
      </c>
      <c r="M2757" s="1">
        <f t="shared" si="133"/>
        <v>62568</v>
      </c>
      <c r="N2757" s="1">
        <f t="shared" si="134"/>
        <v>0</v>
      </c>
    </row>
    <row r="2758" spans="1:14" x14ac:dyDescent="0.25">
      <c r="A2758" s="1" t="str">
        <v>DHARMACON</v>
      </c>
      <c r="B2758" s="1">
        <v>34584</v>
      </c>
      <c r="C2758" s="1" t="str">
        <v>O091025IN3313547G</v>
      </c>
      <c r="D2758" s="2">
        <v>45913</v>
      </c>
      <c r="E2758" s="2">
        <v>45918</v>
      </c>
      <c r="F2758" s="1" t="str">
        <v>T-2001-03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34584</v>
      </c>
      <c r="M2758" s="1">
        <f t="shared" si="133"/>
        <v>34584</v>
      </c>
      <c r="N2758" s="1">
        <f t="shared" si="134"/>
        <v>0</v>
      </c>
    </row>
    <row r="2759" spans="1:14" x14ac:dyDescent="0.25">
      <c r="A2759" s="1" t="str">
        <v>BioLegend</v>
      </c>
      <c r="B2759" s="1">
        <v>14907.2</v>
      </c>
      <c r="C2759" s="1" t="str">
        <v>EED118999</v>
      </c>
      <c r="D2759" s="2">
        <v>45912</v>
      </c>
      <c r="E2759" s="2">
        <v>45918</v>
      </c>
      <c r="F2759" s="1">
        <v>100222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14907.2</v>
      </c>
      <c r="M2759" s="1">
        <f t="shared" si="133"/>
        <v>14907.2</v>
      </c>
      <c r="N2759" s="1">
        <f t="shared" si="134"/>
        <v>0</v>
      </c>
    </row>
    <row r="2760" spans="1:14" x14ac:dyDescent="0.25">
      <c r="A2760" s="1" t="str">
        <v>BioLegend</v>
      </c>
      <c r="B2760" s="1">
        <v>20394</v>
      </c>
      <c r="C2760" s="1" t="str">
        <v>EED118999</v>
      </c>
      <c r="D2760" s="2">
        <v>45912</v>
      </c>
      <c r="E2760" s="2">
        <v>45918</v>
      </c>
      <c r="F2760" s="1">
        <v>101243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20394</v>
      </c>
      <c r="M2760" s="1">
        <f t="shared" si="133"/>
        <v>20394</v>
      </c>
      <c r="N2760" s="1">
        <f t="shared" si="134"/>
        <v>0</v>
      </c>
    </row>
    <row r="2761" spans="1:14" x14ac:dyDescent="0.25">
      <c r="A2761" s="1" t="str">
        <v>BioLegend</v>
      </c>
      <c r="B2761" s="1">
        <v>19958.400000000001</v>
      </c>
      <c r="C2761" s="1" t="str">
        <v>EED118999</v>
      </c>
      <c r="D2761" s="2">
        <v>45912</v>
      </c>
      <c r="E2761" s="2">
        <v>45918</v>
      </c>
      <c r="F2761" s="1">
        <v>103056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19958.400000000001</v>
      </c>
      <c r="M2761" s="1">
        <f t="shared" si="133"/>
        <v>19958.400000000001</v>
      </c>
      <c r="N2761" s="1">
        <f t="shared" si="134"/>
        <v>0</v>
      </c>
    </row>
    <row r="2762" spans="1:14" x14ac:dyDescent="0.25">
      <c r="A2762" s="1" t="str">
        <v>BioLegend</v>
      </c>
      <c r="B2762" s="1">
        <v>18972.8</v>
      </c>
      <c r="C2762" s="1" t="str">
        <v>EED118999</v>
      </c>
      <c r="D2762" s="2">
        <v>45912</v>
      </c>
      <c r="E2762" s="2">
        <v>45918</v>
      </c>
      <c r="F2762" s="1">
        <v>106310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18972.8</v>
      </c>
      <c r="M2762" s="1">
        <f t="shared" ref="M2762:M2825" si="136">H2762*B2762</f>
        <v>18972.8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15642</v>
      </c>
      <c r="C2763" s="1" t="str">
        <v>EED118999</v>
      </c>
      <c r="D2763" s="2">
        <v>45912</v>
      </c>
      <c r="E2763" s="2">
        <v>45918</v>
      </c>
      <c r="F2763" s="1">
        <v>107632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15642</v>
      </c>
      <c r="M2763" s="1">
        <f t="shared" si="136"/>
        <v>15642</v>
      </c>
      <c r="N2763" s="1">
        <f t="shared" si="137"/>
        <v>0</v>
      </c>
    </row>
    <row r="2764" spans="1:14" x14ac:dyDescent="0.25">
      <c r="A2764" s="1" t="str">
        <v>BioLegend</v>
      </c>
      <c r="B2764" s="1">
        <v>3326.3999999999996</v>
      </c>
      <c r="C2764" s="1" t="str">
        <v>EED118999</v>
      </c>
      <c r="D2764" s="2">
        <v>45912</v>
      </c>
      <c r="E2764" s="2">
        <v>45918</v>
      </c>
      <c r="F2764" s="1">
        <v>115505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3326.3999999999996</v>
      </c>
      <c r="M2764" s="1">
        <f t="shared" si="136"/>
        <v>3326.3999999999996</v>
      </c>
      <c r="N2764" s="1">
        <f t="shared" si="137"/>
        <v>0</v>
      </c>
    </row>
    <row r="2765" spans="1:14" x14ac:dyDescent="0.25">
      <c r="A2765" s="1" t="str">
        <v>BioLegend</v>
      </c>
      <c r="B2765" s="1">
        <v>14229.599999999999</v>
      </c>
      <c r="C2765" s="1" t="str">
        <v>EED118999</v>
      </c>
      <c r="D2765" s="2">
        <v>45912</v>
      </c>
      <c r="E2765" s="2">
        <v>45918</v>
      </c>
      <c r="F2765" s="1">
        <v>117318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14229.599999999999</v>
      </c>
      <c r="M2765" s="1">
        <f t="shared" si="136"/>
        <v>14229.599999999999</v>
      </c>
      <c r="N2765" s="1">
        <f t="shared" si="137"/>
        <v>0</v>
      </c>
    </row>
    <row r="2766" spans="1:14" x14ac:dyDescent="0.25">
      <c r="A2766" s="1" t="str">
        <v>BioLegend</v>
      </c>
      <c r="B2766" s="1">
        <v>19998</v>
      </c>
      <c r="C2766" s="1" t="str">
        <v>EED118999</v>
      </c>
      <c r="D2766" s="2">
        <v>45912</v>
      </c>
      <c r="E2766" s="2">
        <v>45918</v>
      </c>
      <c r="F2766" s="1">
        <v>119721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19998</v>
      </c>
      <c r="M2766" s="1">
        <f t="shared" si="136"/>
        <v>19998</v>
      </c>
      <c r="N2766" s="1">
        <f t="shared" si="137"/>
        <v>0</v>
      </c>
    </row>
    <row r="2767" spans="1:14" x14ac:dyDescent="0.25">
      <c r="A2767" s="1" t="str">
        <v>BioLegend</v>
      </c>
      <c r="B2767" s="1">
        <v>14106.400000000001</v>
      </c>
      <c r="C2767" s="1" t="str">
        <v>EED118999</v>
      </c>
      <c r="D2767" s="2">
        <v>45912</v>
      </c>
      <c r="E2767" s="2">
        <v>45918</v>
      </c>
      <c r="F2767" s="1">
        <v>121610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14106.400000000001</v>
      </c>
      <c r="M2767" s="1">
        <f t="shared" si="136"/>
        <v>14106.400000000001</v>
      </c>
      <c r="N2767" s="1">
        <f t="shared" si="137"/>
        <v>0</v>
      </c>
    </row>
    <row r="2768" spans="1:14" x14ac:dyDescent="0.25">
      <c r="A2768" s="1" t="str">
        <v>BioLegend</v>
      </c>
      <c r="B2768" s="1">
        <v>2648.8</v>
      </c>
      <c r="C2768" s="1" t="str">
        <v>EED118999</v>
      </c>
      <c r="D2768" s="2">
        <v>45912</v>
      </c>
      <c r="E2768" s="2">
        <v>45918</v>
      </c>
      <c r="F2768" s="1">
        <v>123109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2648.8</v>
      </c>
      <c r="M2768" s="1">
        <f t="shared" si="136"/>
        <v>2648.8</v>
      </c>
      <c r="N2768" s="1">
        <f t="shared" si="137"/>
        <v>0</v>
      </c>
    </row>
    <row r="2769" spans="1:14" x14ac:dyDescent="0.25">
      <c r="A2769" s="1" t="str">
        <v>BioLegend</v>
      </c>
      <c r="B2769" s="1">
        <v>19602</v>
      </c>
      <c r="C2769" s="1" t="str">
        <v>EED118999</v>
      </c>
      <c r="D2769" s="2">
        <v>45912</v>
      </c>
      <c r="E2769" s="2">
        <v>45918</v>
      </c>
      <c r="F2769" s="1">
        <v>125219</v>
      </c>
      <c r="G2769" s="1">
        <v>2</v>
      </c>
      <c r="H2769" s="1">
        <v>2</v>
      </c>
      <c r="I2769" s="1">
        <v>0</v>
      </c>
      <c r="J2769" s="1" t="str">
        <v>Delhi</v>
      </c>
      <c r="K2769" s="1">
        <v>0</v>
      </c>
      <c r="L2769" s="1">
        <f t="shared" si="135"/>
        <v>39204</v>
      </c>
      <c r="M2769" s="1">
        <f t="shared" si="136"/>
        <v>39204</v>
      </c>
      <c r="N2769" s="1">
        <f t="shared" si="137"/>
        <v>0</v>
      </c>
    </row>
    <row r="2770" spans="1:14" x14ac:dyDescent="0.25">
      <c r="A2770" s="1" t="str">
        <v>BioLegend</v>
      </c>
      <c r="B2770" s="1">
        <v>8377.6</v>
      </c>
      <c r="C2770" s="1" t="str">
        <v>EED118999</v>
      </c>
      <c r="D2770" s="2">
        <v>45912</v>
      </c>
      <c r="E2770" s="2">
        <v>45918</v>
      </c>
      <c r="F2770" s="1">
        <v>127647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8377.6</v>
      </c>
      <c r="M2770" s="1">
        <f t="shared" si="136"/>
        <v>8377.6</v>
      </c>
      <c r="N2770" s="1">
        <f t="shared" si="137"/>
        <v>0</v>
      </c>
    </row>
    <row r="2771" spans="1:14" x14ac:dyDescent="0.25">
      <c r="A2771" s="1" t="str">
        <v>BioLegend</v>
      </c>
      <c r="B2771" s="1">
        <v>17617.599999999999</v>
      </c>
      <c r="C2771" s="1" t="str">
        <v>EED118999</v>
      </c>
      <c r="D2771" s="2">
        <v>45912</v>
      </c>
      <c r="E2771" s="2">
        <v>45918</v>
      </c>
      <c r="F2771" s="1">
        <v>128016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17617.599999999999</v>
      </c>
      <c r="M2771" s="1">
        <f t="shared" si="136"/>
        <v>17617.599999999999</v>
      </c>
      <c r="N2771" s="1">
        <f t="shared" si="137"/>
        <v>0</v>
      </c>
    </row>
    <row r="2772" spans="1:14" x14ac:dyDescent="0.25">
      <c r="A2772" s="1" t="str">
        <v>BioLegend</v>
      </c>
      <c r="B2772" s="1">
        <v>18664.8</v>
      </c>
      <c r="C2772" s="1" t="str">
        <v>EED118999</v>
      </c>
      <c r="D2772" s="2">
        <v>45912</v>
      </c>
      <c r="E2772" s="2">
        <v>45918</v>
      </c>
      <c r="F2772" s="1">
        <v>133518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18664.8</v>
      </c>
      <c r="M2772" s="1">
        <f t="shared" si="136"/>
        <v>18664.8</v>
      </c>
      <c r="N2772" s="1">
        <f t="shared" si="137"/>
        <v>0</v>
      </c>
    </row>
    <row r="2773" spans="1:14" x14ac:dyDescent="0.25">
      <c r="A2773" s="1" t="str">
        <v>BioLegend</v>
      </c>
      <c r="B2773" s="1">
        <v>17094</v>
      </c>
      <c r="C2773" s="1" t="str">
        <v>EED118999</v>
      </c>
      <c r="D2773" s="2">
        <v>45912</v>
      </c>
      <c r="E2773" s="2">
        <v>45918</v>
      </c>
      <c r="F2773" s="1">
        <v>135221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17094</v>
      </c>
      <c r="M2773" s="1">
        <f t="shared" si="136"/>
        <v>17094</v>
      </c>
      <c r="N2773" s="1">
        <f t="shared" si="137"/>
        <v>0</v>
      </c>
    </row>
    <row r="2774" spans="1:14" x14ac:dyDescent="0.25">
      <c r="A2774" s="1" t="str">
        <v>BioLegend</v>
      </c>
      <c r="B2774" s="1">
        <v>22792</v>
      </c>
      <c r="C2774" s="1" t="str">
        <v>EED118999</v>
      </c>
      <c r="D2774" s="2">
        <v>45912</v>
      </c>
      <c r="E2774" s="2">
        <v>45918</v>
      </c>
      <c r="F2774" s="1">
        <v>149014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22792</v>
      </c>
      <c r="M2774" s="1">
        <f t="shared" si="136"/>
        <v>22792</v>
      </c>
      <c r="N2774" s="1">
        <f t="shared" si="137"/>
        <v>0</v>
      </c>
    </row>
    <row r="2775" spans="1:14" x14ac:dyDescent="0.25">
      <c r="A2775" s="1" t="str">
        <v>BioLegend</v>
      </c>
      <c r="B2775" s="1">
        <v>17820</v>
      </c>
      <c r="C2775" s="1" t="str">
        <v>EED118999</v>
      </c>
      <c r="D2775" s="2">
        <v>45912</v>
      </c>
      <c r="E2775" s="2">
        <v>45918</v>
      </c>
      <c r="F2775" s="1">
        <v>154319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17820</v>
      </c>
      <c r="M2775" s="1">
        <f t="shared" si="136"/>
        <v>17820</v>
      </c>
      <c r="N2775" s="1">
        <f t="shared" si="137"/>
        <v>0</v>
      </c>
    </row>
    <row r="2776" spans="1:14" x14ac:dyDescent="0.25">
      <c r="A2776" s="1" t="str">
        <v>BioLegend</v>
      </c>
      <c r="B2776" s="1">
        <v>20636</v>
      </c>
      <c r="C2776" s="1" t="str">
        <v>EED118999</v>
      </c>
      <c r="D2776" s="2">
        <v>45912</v>
      </c>
      <c r="E2776" s="2">
        <v>45918</v>
      </c>
      <c r="F2776" s="1">
        <v>156104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20636</v>
      </c>
      <c r="M2776" s="1">
        <f t="shared" si="136"/>
        <v>20636</v>
      </c>
      <c r="N2776" s="1">
        <f t="shared" si="137"/>
        <v>0</v>
      </c>
    </row>
    <row r="2777" spans="1:14" x14ac:dyDescent="0.25">
      <c r="A2777" s="1" t="str">
        <v>BioLegend</v>
      </c>
      <c r="B2777" s="1">
        <v>18480</v>
      </c>
      <c r="C2777" s="1" t="str">
        <v>EED118999</v>
      </c>
      <c r="D2777" s="2">
        <v>45912</v>
      </c>
      <c r="E2777" s="2">
        <v>45918</v>
      </c>
      <c r="F2777" s="1">
        <v>156543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18480</v>
      </c>
      <c r="M2777" s="1">
        <f t="shared" si="136"/>
        <v>18480</v>
      </c>
      <c r="N2777" s="1">
        <f t="shared" si="137"/>
        <v>0</v>
      </c>
    </row>
    <row r="2778" spans="1:14" x14ac:dyDescent="0.25">
      <c r="A2778" s="1" t="str">
        <v>BioLegend</v>
      </c>
      <c r="B2778" s="1">
        <v>12936</v>
      </c>
      <c r="C2778" s="1" t="str">
        <v>EED118999</v>
      </c>
      <c r="D2778" s="2">
        <v>45912</v>
      </c>
      <c r="E2778" s="2">
        <v>45918</v>
      </c>
      <c r="F2778" s="1">
        <v>161214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12936</v>
      </c>
      <c r="M2778" s="1">
        <f t="shared" si="136"/>
        <v>12936</v>
      </c>
      <c r="N2778" s="1">
        <f t="shared" si="137"/>
        <v>0</v>
      </c>
    </row>
    <row r="2779" spans="1:14" x14ac:dyDescent="0.25">
      <c r="A2779" s="1" t="str">
        <v>BioLegend</v>
      </c>
      <c r="B2779" s="1">
        <v>7946.4</v>
      </c>
      <c r="C2779" s="1" t="str">
        <v>EED118999</v>
      </c>
      <c r="D2779" s="2">
        <v>45912</v>
      </c>
      <c r="E2779" s="2">
        <v>45918</v>
      </c>
      <c r="F2779" s="1">
        <v>302645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7946.4</v>
      </c>
      <c r="M2779" s="1">
        <f t="shared" si="136"/>
        <v>7946.4</v>
      </c>
      <c r="N2779" s="1">
        <f t="shared" si="137"/>
        <v>0</v>
      </c>
    </row>
    <row r="2780" spans="1:14" x14ac:dyDescent="0.25">
      <c r="A2780" s="1" t="str">
        <v>BioLegend</v>
      </c>
      <c r="B2780" s="1">
        <v>13068</v>
      </c>
      <c r="C2780" s="1" t="str">
        <v>EED118999</v>
      </c>
      <c r="D2780" s="2">
        <v>45912</v>
      </c>
      <c r="E2780" s="2">
        <v>45918</v>
      </c>
      <c r="F2780" s="1">
        <v>304035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13068</v>
      </c>
      <c r="M2780" s="1">
        <f t="shared" si="136"/>
        <v>13068</v>
      </c>
      <c r="N2780" s="1">
        <f t="shared" si="137"/>
        <v>0</v>
      </c>
    </row>
    <row r="2781" spans="1:14" x14ac:dyDescent="0.25">
      <c r="A2781" s="1" t="str">
        <v>BioLegend</v>
      </c>
      <c r="B2781" s="1">
        <v>14520</v>
      </c>
      <c r="C2781" s="1" t="str">
        <v>EED118999</v>
      </c>
      <c r="D2781" s="2">
        <v>45912</v>
      </c>
      <c r="E2781" s="2">
        <v>45918</v>
      </c>
      <c r="F2781" s="1">
        <v>310933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14520</v>
      </c>
      <c r="M2781" s="1">
        <f t="shared" si="136"/>
        <v>14520</v>
      </c>
      <c r="N2781" s="1">
        <f t="shared" si="137"/>
        <v>0</v>
      </c>
    </row>
    <row r="2782" spans="1:14" x14ac:dyDescent="0.25">
      <c r="A2782" s="1" t="str">
        <v>BioLegend</v>
      </c>
      <c r="B2782" s="1">
        <v>7638.4</v>
      </c>
      <c r="C2782" s="1" t="str">
        <v>EED118999</v>
      </c>
      <c r="D2782" s="2">
        <v>45912</v>
      </c>
      <c r="E2782" s="2">
        <v>45918</v>
      </c>
      <c r="F2782" s="1">
        <v>317417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7638.4</v>
      </c>
      <c r="M2782" s="1">
        <f t="shared" si="136"/>
        <v>7638.4</v>
      </c>
      <c r="N2782" s="1">
        <f t="shared" si="137"/>
        <v>0</v>
      </c>
    </row>
    <row r="2783" spans="1:14" x14ac:dyDescent="0.25">
      <c r="A2783" s="1" t="str">
        <v>BioLegend</v>
      </c>
      <c r="B2783" s="1">
        <v>7330.4</v>
      </c>
      <c r="C2783" s="1" t="str">
        <v>EED118999</v>
      </c>
      <c r="D2783" s="2">
        <v>45912</v>
      </c>
      <c r="E2783" s="2">
        <v>45918</v>
      </c>
      <c r="F2783" s="1">
        <v>364102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7330.4</v>
      </c>
      <c r="M2783" s="1">
        <f t="shared" si="136"/>
        <v>7330.4</v>
      </c>
      <c r="N2783" s="1">
        <f t="shared" si="137"/>
        <v>0</v>
      </c>
    </row>
    <row r="2784" spans="1:14" x14ac:dyDescent="0.25">
      <c r="A2784" s="1" t="str">
        <v>BioLegend</v>
      </c>
      <c r="B2784" s="1">
        <v>37884</v>
      </c>
      <c r="C2784" s="1" t="str">
        <v>EED118999</v>
      </c>
      <c r="D2784" s="2">
        <v>45912</v>
      </c>
      <c r="E2784" s="2">
        <v>45918</v>
      </c>
      <c r="F2784" s="1">
        <v>422604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37884</v>
      </c>
      <c r="M2784" s="1">
        <f t="shared" si="136"/>
        <v>37884</v>
      </c>
      <c r="N2784" s="1">
        <f t="shared" si="137"/>
        <v>0</v>
      </c>
    </row>
    <row r="2785" spans="1:14" x14ac:dyDescent="0.25">
      <c r="A2785" s="1" t="str">
        <v>BioLegend</v>
      </c>
      <c r="B2785" s="1">
        <v>17001.600000000002</v>
      </c>
      <c r="C2785" s="1" t="str">
        <v>EED118999</v>
      </c>
      <c r="D2785" s="2">
        <v>45912</v>
      </c>
      <c r="E2785" s="2">
        <v>45918</v>
      </c>
      <c r="F2785" s="1">
        <v>426803</v>
      </c>
      <c r="G2785" s="1">
        <v>3</v>
      </c>
      <c r="H2785" s="1">
        <v>3</v>
      </c>
      <c r="I2785" s="1">
        <v>0</v>
      </c>
      <c r="J2785" s="1" t="str">
        <v>Delhi</v>
      </c>
      <c r="K2785" s="1">
        <v>0</v>
      </c>
      <c r="L2785" s="1">
        <f t="shared" si="135"/>
        <v>51004.800000000003</v>
      </c>
      <c r="M2785" s="1">
        <f t="shared" si="136"/>
        <v>51004.800000000003</v>
      </c>
      <c r="N2785" s="1">
        <f t="shared" si="137"/>
        <v>0</v>
      </c>
    </row>
    <row r="2786" spans="1:14" x14ac:dyDescent="0.25">
      <c r="A2786" s="1" t="str">
        <v>BioLegend</v>
      </c>
      <c r="B2786" s="1">
        <v>18678</v>
      </c>
      <c r="C2786" s="1" t="str">
        <v>EED118999</v>
      </c>
      <c r="D2786" s="2">
        <v>45912</v>
      </c>
      <c r="E2786" s="2">
        <v>45918</v>
      </c>
      <c r="F2786" s="1">
        <v>505836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18678</v>
      </c>
      <c r="M2786" s="1">
        <f t="shared" si="136"/>
        <v>18678</v>
      </c>
      <c r="N2786" s="1">
        <f t="shared" si="137"/>
        <v>0</v>
      </c>
    </row>
    <row r="2787" spans="1:14" x14ac:dyDescent="0.25">
      <c r="A2787" s="1" t="str">
        <v>BioLegend</v>
      </c>
      <c r="B2787" s="1">
        <v>12135.2</v>
      </c>
      <c r="C2787" s="1" t="str">
        <v>EED118999</v>
      </c>
      <c r="D2787" s="2">
        <v>45912</v>
      </c>
      <c r="E2787" s="2">
        <v>45918</v>
      </c>
      <c r="F2787" s="1">
        <v>506304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12135.2</v>
      </c>
      <c r="M2787" s="1">
        <f t="shared" si="136"/>
        <v>12135.2</v>
      </c>
      <c r="N2787" s="1">
        <f t="shared" si="137"/>
        <v>0</v>
      </c>
    </row>
    <row r="2788" spans="1:14" x14ac:dyDescent="0.25">
      <c r="A2788" s="1" t="str">
        <v>BioLegend</v>
      </c>
      <c r="B2788" s="1">
        <v>30738.400000000001</v>
      </c>
      <c r="C2788" s="1" t="str">
        <v>EED118999</v>
      </c>
      <c r="D2788" s="2">
        <v>45912</v>
      </c>
      <c r="E2788" s="2">
        <v>45918</v>
      </c>
      <c r="F2788" s="1">
        <v>576406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30738.400000000001</v>
      </c>
      <c r="M2788" s="1">
        <f t="shared" si="136"/>
        <v>30738.400000000001</v>
      </c>
      <c r="N2788" s="1">
        <f t="shared" si="137"/>
        <v>0</v>
      </c>
    </row>
    <row r="2789" spans="1:14" x14ac:dyDescent="0.25">
      <c r="A2789" s="1" t="str">
        <v>BioLegend</v>
      </c>
      <c r="B2789" s="1">
        <v>10656.8</v>
      </c>
      <c r="C2789" s="1" t="str">
        <v>EED118995</v>
      </c>
      <c r="D2789" s="2">
        <v>45912</v>
      </c>
      <c r="E2789" s="2">
        <v>45918</v>
      </c>
      <c r="F2789" s="1">
        <v>101208</v>
      </c>
      <c r="G2789" s="1">
        <v>1</v>
      </c>
      <c r="H2789" s="1">
        <v>1</v>
      </c>
      <c r="I2789" s="1">
        <v>0</v>
      </c>
      <c r="J2789" s="1" t="str">
        <v>Hyderabad</v>
      </c>
      <c r="K2789" s="1">
        <v>0</v>
      </c>
      <c r="L2789" s="1">
        <f t="shared" si="135"/>
        <v>10656.8</v>
      </c>
      <c r="M2789" s="1">
        <f t="shared" si="136"/>
        <v>10656.8</v>
      </c>
      <c r="N2789" s="1">
        <f t="shared" si="137"/>
        <v>0</v>
      </c>
    </row>
    <row r="2790" spans="1:14" x14ac:dyDescent="0.25">
      <c r="A2790" s="1" t="str">
        <v>BioLegend</v>
      </c>
      <c r="B2790" s="1">
        <v>14106.400000000001</v>
      </c>
      <c r="C2790" s="1" t="str">
        <v>EED118995</v>
      </c>
      <c r="D2790" s="2">
        <v>45912</v>
      </c>
      <c r="E2790" s="2">
        <v>45918</v>
      </c>
      <c r="F2790" s="1">
        <v>101320</v>
      </c>
      <c r="G2790" s="1">
        <v>2</v>
      </c>
      <c r="H2790" s="1">
        <v>2</v>
      </c>
      <c r="I2790" s="1">
        <v>0</v>
      </c>
      <c r="J2790" s="1" t="str">
        <v>Pune</v>
      </c>
      <c r="K2790" s="1">
        <v>0</v>
      </c>
      <c r="L2790" s="1">
        <f t="shared" si="135"/>
        <v>28212.800000000003</v>
      </c>
      <c r="M2790" s="1">
        <f t="shared" si="136"/>
        <v>28212.800000000003</v>
      </c>
      <c r="N2790" s="1">
        <f t="shared" si="137"/>
        <v>0</v>
      </c>
    </row>
    <row r="2791" spans="1:14" x14ac:dyDescent="0.25">
      <c r="A2791" s="1" t="str">
        <v>BioLegend</v>
      </c>
      <c r="B2791" s="1">
        <v>5790.4</v>
      </c>
      <c r="C2791" s="1" t="str">
        <v>EED118995</v>
      </c>
      <c r="D2791" s="2">
        <v>45912</v>
      </c>
      <c r="E2791" s="2">
        <v>45918</v>
      </c>
      <c r="F2791" s="1">
        <v>103112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5790.4</v>
      </c>
      <c r="M2791" s="1">
        <f t="shared" si="136"/>
        <v>5790.4</v>
      </c>
      <c r="N2791" s="1">
        <f t="shared" si="137"/>
        <v>0</v>
      </c>
    </row>
    <row r="2792" spans="1:14" x14ac:dyDescent="0.25">
      <c r="A2792" s="1" t="str">
        <v>BioLegend</v>
      </c>
      <c r="B2792" s="1">
        <v>12073.599999999999</v>
      </c>
      <c r="C2792" s="1" t="str">
        <v>EED118995</v>
      </c>
      <c r="D2792" s="2">
        <v>45912</v>
      </c>
      <c r="E2792" s="2">
        <v>45918</v>
      </c>
      <c r="F2792" s="1">
        <v>103116</v>
      </c>
      <c r="G2792" s="1">
        <v>1</v>
      </c>
      <c r="H2792" s="1">
        <v>1</v>
      </c>
      <c r="I2792" s="1">
        <v>0</v>
      </c>
      <c r="J2792" s="1" t="str">
        <v>Pune</v>
      </c>
      <c r="K2792" s="1">
        <v>0</v>
      </c>
      <c r="L2792" s="1">
        <f t="shared" si="135"/>
        <v>12073.599999999999</v>
      </c>
      <c r="M2792" s="1">
        <f t="shared" si="136"/>
        <v>12073.599999999999</v>
      </c>
      <c r="N2792" s="1">
        <f t="shared" si="137"/>
        <v>0</v>
      </c>
    </row>
    <row r="2793" spans="1:14" x14ac:dyDescent="0.25">
      <c r="A2793" s="1" t="str">
        <v>BioLegend</v>
      </c>
      <c r="B2793" s="1">
        <v>13244</v>
      </c>
      <c r="C2793" s="1" t="str">
        <v>EED118995</v>
      </c>
      <c r="D2793" s="2">
        <v>45912</v>
      </c>
      <c r="E2793" s="2">
        <v>45918</v>
      </c>
      <c r="F2793" s="1">
        <v>103227</v>
      </c>
      <c r="G2793" s="1">
        <v>3</v>
      </c>
      <c r="H2793" s="1">
        <v>3</v>
      </c>
      <c r="I2793" s="1">
        <v>0</v>
      </c>
      <c r="J2793" s="1" t="str">
        <v>Pune</v>
      </c>
      <c r="K2793" s="1">
        <v>0</v>
      </c>
      <c r="L2793" s="1">
        <f t="shared" si="135"/>
        <v>39732</v>
      </c>
      <c r="M2793" s="1">
        <f t="shared" si="136"/>
        <v>39732</v>
      </c>
      <c r="N2793" s="1">
        <f t="shared" si="137"/>
        <v>0</v>
      </c>
    </row>
    <row r="2794" spans="1:14" x14ac:dyDescent="0.25">
      <c r="A2794" s="1" t="str">
        <v>BioLegend</v>
      </c>
      <c r="B2794" s="1">
        <v>19896.8</v>
      </c>
      <c r="C2794" s="1" t="str">
        <v>EED118995</v>
      </c>
      <c r="D2794" s="2">
        <v>45912</v>
      </c>
      <c r="E2794" s="2">
        <v>45918</v>
      </c>
      <c r="F2794" s="1">
        <v>116420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19896.8</v>
      </c>
      <c r="M2794" s="1">
        <f t="shared" si="136"/>
        <v>19896.8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20394</v>
      </c>
      <c r="C2795" s="1" t="str">
        <v>EED118995</v>
      </c>
      <c r="D2795" s="2">
        <v>45912</v>
      </c>
      <c r="E2795" s="2">
        <v>45918</v>
      </c>
      <c r="F2795" s="1">
        <v>117334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20394</v>
      </c>
      <c r="M2795" s="1">
        <f t="shared" si="136"/>
        <v>20394</v>
      </c>
      <c r="N2795" s="1">
        <f t="shared" si="137"/>
        <v>0</v>
      </c>
    </row>
    <row r="2796" spans="1:14" x14ac:dyDescent="0.25">
      <c r="A2796" s="1" t="str">
        <v>BioLegend</v>
      </c>
      <c r="B2796" s="1">
        <v>11396</v>
      </c>
      <c r="C2796" s="1" t="str">
        <v>EED118995</v>
      </c>
      <c r="D2796" s="2">
        <v>45912</v>
      </c>
      <c r="E2796" s="2">
        <v>45918</v>
      </c>
      <c r="F2796" s="1">
        <v>123108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11396</v>
      </c>
      <c r="M2796" s="1">
        <f t="shared" si="136"/>
        <v>11396</v>
      </c>
      <c r="N2796" s="1">
        <f t="shared" si="137"/>
        <v>0</v>
      </c>
    </row>
    <row r="2797" spans="1:14" x14ac:dyDescent="0.25">
      <c r="A2797" s="1" t="str">
        <v>BioLegend</v>
      </c>
      <c r="B2797" s="1">
        <v>18664.8</v>
      </c>
      <c r="C2797" s="1" t="str">
        <v>EED118995</v>
      </c>
      <c r="D2797" s="2">
        <v>45912</v>
      </c>
      <c r="E2797" s="2">
        <v>45918</v>
      </c>
      <c r="F2797" s="1">
        <v>127624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18664.8</v>
      </c>
      <c r="M2797" s="1">
        <f t="shared" si="136"/>
        <v>18664.8</v>
      </c>
      <c r="N2797" s="1">
        <f t="shared" si="137"/>
        <v>0</v>
      </c>
    </row>
    <row r="2798" spans="1:14" x14ac:dyDescent="0.25">
      <c r="A2798" s="1" t="str">
        <v>BioLegend</v>
      </c>
      <c r="B2798" s="1">
        <v>20636</v>
      </c>
      <c r="C2798" s="1" t="str">
        <v>EED118995</v>
      </c>
      <c r="D2798" s="2">
        <v>45912</v>
      </c>
      <c r="E2798" s="2">
        <v>45918</v>
      </c>
      <c r="F2798" s="1">
        <v>128012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20636</v>
      </c>
      <c r="M2798" s="1">
        <f t="shared" si="136"/>
        <v>20636</v>
      </c>
      <c r="N2798" s="1">
        <f t="shared" si="137"/>
        <v>0</v>
      </c>
    </row>
    <row r="2799" spans="1:14" x14ac:dyDescent="0.25">
      <c r="A2799" s="1" t="str">
        <v>BioLegend</v>
      </c>
      <c r="B2799" s="1">
        <v>19998</v>
      </c>
      <c r="C2799" s="1" t="str">
        <v>EED118995</v>
      </c>
      <c r="D2799" s="2">
        <v>45912</v>
      </c>
      <c r="E2799" s="2">
        <v>45918</v>
      </c>
      <c r="F2799" s="1">
        <v>141727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19998</v>
      </c>
      <c r="M2799" s="1">
        <f t="shared" si="136"/>
        <v>19998</v>
      </c>
      <c r="N2799" s="1">
        <f t="shared" si="137"/>
        <v>0</v>
      </c>
    </row>
    <row r="2800" spans="1:14" x14ac:dyDescent="0.25">
      <c r="A2800" s="1" t="str">
        <v>BioLegend</v>
      </c>
      <c r="B2800" s="1">
        <v>17001.599999999999</v>
      </c>
      <c r="C2800" s="1" t="str">
        <v>EED118995</v>
      </c>
      <c r="D2800" s="2">
        <v>45912</v>
      </c>
      <c r="E2800" s="2">
        <v>45918</v>
      </c>
      <c r="F2800" s="1">
        <v>156604</v>
      </c>
      <c r="G2800" s="1">
        <v>1</v>
      </c>
      <c r="H2800" s="1">
        <v>1</v>
      </c>
      <c r="I2800" s="1">
        <v>0</v>
      </c>
      <c r="J2800" s="1" t="str">
        <v>Pune</v>
      </c>
      <c r="K2800" s="1">
        <v>0</v>
      </c>
      <c r="L2800" s="1">
        <f t="shared" si="135"/>
        <v>17001.599999999999</v>
      </c>
      <c r="M2800" s="1">
        <f t="shared" si="136"/>
        <v>17001.599999999999</v>
      </c>
      <c r="N2800" s="1">
        <f t="shared" si="137"/>
        <v>0</v>
      </c>
    </row>
    <row r="2801" spans="1:14" x14ac:dyDescent="0.25">
      <c r="A2801" s="1" t="str">
        <v>BioLegend</v>
      </c>
      <c r="B2801" s="1">
        <v>13860</v>
      </c>
      <c r="C2801" s="1" t="str">
        <v>EED118995</v>
      </c>
      <c r="D2801" s="2">
        <v>45912</v>
      </c>
      <c r="E2801" s="2">
        <v>45918</v>
      </c>
      <c r="F2801" s="1">
        <v>159214</v>
      </c>
      <c r="G2801" s="1">
        <v>2</v>
      </c>
      <c r="H2801" s="1">
        <v>2</v>
      </c>
      <c r="I2801" s="1">
        <v>0</v>
      </c>
      <c r="J2801" s="1" t="str">
        <v>Hyderabad</v>
      </c>
      <c r="K2801" s="1">
        <v>0</v>
      </c>
      <c r="L2801" s="1">
        <f t="shared" si="135"/>
        <v>27720</v>
      </c>
      <c r="M2801" s="1">
        <f t="shared" si="136"/>
        <v>27720</v>
      </c>
      <c r="N2801" s="1">
        <f t="shared" si="137"/>
        <v>0</v>
      </c>
    </row>
    <row r="2802" spans="1:14" x14ac:dyDescent="0.25">
      <c r="A2802" s="1" t="str">
        <v>BioLegend</v>
      </c>
      <c r="B2802" s="1">
        <v>6036.7999999999993</v>
      </c>
      <c r="C2802" s="1" t="str">
        <v>EED118995</v>
      </c>
      <c r="D2802" s="2">
        <v>45912</v>
      </c>
      <c r="E2802" s="2">
        <v>45918</v>
      </c>
      <c r="F2802" s="1">
        <v>300602</v>
      </c>
      <c r="G2802" s="1">
        <v>5</v>
      </c>
      <c r="H2802" s="1">
        <v>5</v>
      </c>
      <c r="I2802" s="1">
        <v>0</v>
      </c>
      <c r="J2802" s="1" t="str">
        <v>Telangana</v>
      </c>
      <c r="K2802" s="1">
        <v>0</v>
      </c>
      <c r="L2802" s="1">
        <f t="shared" si="135"/>
        <v>30183.999999999996</v>
      </c>
      <c r="M2802" s="1">
        <f t="shared" si="136"/>
        <v>30183.999999999996</v>
      </c>
      <c r="N2802" s="1">
        <f t="shared" si="137"/>
        <v>0</v>
      </c>
    </row>
    <row r="2803" spans="1:14" x14ac:dyDescent="0.25">
      <c r="A2803" s="1" t="str">
        <v>BioLegend</v>
      </c>
      <c r="B2803" s="1">
        <v>26136</v>
      </c>
      <c r="C2803" s="1" t="str">
        <v>EED118995</v>
      </c>
      <c r="D2803" s="2">
        <v>45912</v>
      </c>
      <c r="E2803" s="2">
        <v>45918</v>
      </c>
      <c r="F2803" s="1">
        <v>301044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78408</v>
      </c>
      <c r="M2803" s="1">
        <f t="shared" si="136"/>
        <v>78408</v>
      </c>
      <c r="N2803" s="1">
        <f t="shared" si="137"/>
        <v>0</v>
      </c>
    </row>
    <row r="2804" spans="1:14" x14ac:dyDescent="0.25">
      <c r="A2804" s="1" t="str">
        <v>BioLegend</v>
      </c>
      <c r="B2804" s="1">
        <v>18295.2</v>
      </c>
      <c r="C2804" s="1" t="str">
        <v>EED118995</v>
      </c>
      <c r="D2804" s="2">
        <v>45912</v>
      </c>
      <c r="E2804" s="2">
        <v>45918</v>
      </c>
      <c r="F2804" s="1">
        <v>302910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54885.600000000006</v>
      </c>
      <c r="M2804" s="1">
        <f t="shared" si="136"/>
        <v>54885.600000000006</v>
      </c>
      <c r="N2804" s="1">
        <f t="shared" si="137"/>
        <v>0</v>
      </c>
    </row>
    <row r="2805" spans="1:14" x14ac:dyDescent="0.25">
      <c r="A2805" s="1" t="str">
        <v>BioLegend</v>
      </c>
      <c r="B2805" s="1">
        <v>13464</v>
      </c>
      <c r="C2805" s="1" t="str">
        <v>EED118995</v>
      </c>
      <c r="D2805" s="2">
        <v>45912</v>
      </c>
      <c r="E2805" s="2">
        <v>45918</v>
      </c>
      <c r="F2805" s="1">
        <v>303529</v>
      </c>
      <c r="G2805" s="1">
        <v>2</v>
      </c>
      <c r="H2805" s="1">
        <v>2</v>
      </c>
      <c r="I2805" s="1">
        <v>0</v>
      </c>
      <c r="J2805" s="1" t="str">
        <v>Delhi</v>
      </c>
      <c r="K2805" s="1">
        <v>0</v>
      </c>
      <c r="L2805" s="1">
        <f t="shared" si="135"/>
        <v>26928</v>
      </c>
      <c r="M2805" s="1">
        <f t="shared" si="136"/>
        <v>26928</v>
      </c>
      <c r="N2805" s="1">
        <f t="shared" si="137"/>
        <v>0</v>
      </c>
    </row>
    <row r="2806" spans="1:14" x14ac:dyDescent="0.25">
      <c r="A2806" s="1" t="str">
        <v>BioLegend</v>
      </c>
      <c r="B2806" s="1">
        <v>26466</v>
      </c>
      <c r="C2806" s="1" t="str">
        <v>EED118995</v>
      </c>
      <c r="D2806" s="2">
        <v>45912</v>
      </c>
      <c r="E2806" s="2">
        <v>45918</v>
      </c>
      <c r="F2806" s="1">
        <v>304042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79398</v>
      </c>
      <c r="M2806" s="1">
        <f t="shared" si="136"/>
        <v>79398</v>
      </c>
      <c r="N2806" s="1">
        <f t="shared" si="137"/>
        <v>0</v>
      </c>
    </row>
    <row r="2807" spans="1:14" x14ac:dyDescent="0.25">
      <c r="A2807" s="1" t="str">
        <v>BioLegend</v>
      </c>
      <c r="B2807" s="1">
        <v>16324</v>
      </c>
      <c r="C2807" s="1" t="str">
        <v>EED118995</v>
      </c>
      <c r="D2807" s="2">
        <v>45912</v>
      </c>
      <c r="E2807" s="2">
        <v>45918</v>
      </c>
      <c r="F2807" s="1">
        <v>304120</v>
      </c>
      <c r="G2807" s="1">
        <v>2</v>
      </c>
      <c r="H2807" s="1">
        <v>2</v>
      </c>
      <c r="I2807" s="1">
        <v>0</v>
      </c>
      <c r="J2807" s="1" t="str">
        <v>Hyderabad</v>
      </c>
      <c r="K2807" s="1">
        <v>0</v>
      </c>
      <c r="L2807" s="1">
        <f t="shared" si="135"/>
        <v>32648</v>
      </c>
      <c r="M2807" s="1">
        <f t="shared" si="136"/>
        <v>32648</v>
      </c>
      <c r="N2807" s="1">
        <f t="shared" si="137"/>
        <v>0</v>
      </c>
    </row>
    <row r="2808" spans="1:14" x14ac:dyDescent="0.25">
      <c r="A2808" s="1" t="str">
        <v>BioLegend</v>
      </c>
      <c r="B2808" s="1">
        <v>19896.8</v>
      </c>
      <c r="C2808" s="1" t="str">
        <v>EED118995</v>
      </c>
      <c r="D2808" s="2">
        <v>45912</v>
      </c>
      <c r="E2808" s="2">
        <v>45918</v>
      </c>
      <c r="F2808" s="1">
        <v>305636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59690.399999999994</v>
      </c>
      <c r="M2808" s="1">
        <f t="shared" si="136"/>
        <v>59690.399999999994</v>
      </c>
      <c r="N2808" s="1">
        <f t="shared" si="137"/>
        <v>0</v>
      </c>
    </row>
    <row r="2809" spans="1:14" x14ac:dyDescent="0.25">
      <c r="A2809" s="1" t="str">
        <v>BioLegend</v>
      </c>
      <c r="B2809" s="1">
        <v>27984</v>
      </c>
      <c r="C2809" s="1" t="str">
        <v>EED118995</v>
      </c>
      <c r="D2809" s="2">
        <v>45912</v>
      </c>
      <c r="E2809" s="2">
        <v>45918</v>
      </c>
      <c r="F2809" s="1">
        <v>308120</v>
      </c>
      <c r="G2809" s="1">
        <v>1</v>
      </c>
      <c r="H2809" s="1">
        <v>1</v>
      </c>
      <c r="I2809" s="1">
        <v>0</v>
      </c>
      <c r="J2809" s="1" t="str">
        <v>Mumbai</v>
      </c>
      <c r="K2809" s="1">
        <v>0</v>
      </c>
      <c r="L2809" s="1">
        <f t="shared" si="135"/>
        <v>27984</v>
      </c>
      <c r="M2809" s="1">
        <f t="shared" si="136"/>
        <v>27984</v>
      </c>
      <c r="N2809" s="1">
        <f t="shared" si="137"/>
        <v>0</v>
      </c>
    </row>
    <row r="2810" spans="1:14" x14ac:dyDescent="0.25">
      <c r="A2810" s="1" t="str">
        <v>BioLegend</v>
      </c>
      <c r="B2810" s="1">
        <v>17987.2</v>
      </c>
      <c r="C2810" s="1" t="str">
        <v>EED118995</v>
      </c>
      <c r="D2810" s="2">
        <v>45912</v>
      </c>
      <c r="E2810" s="2">
        <v>45918</v>
      </c>
      <c r="F2810" s="1">
        <v>324406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53961.600000000006</v>
      </c>
      <c r="M2810" s="1">
        <f t="shared" si="136"/>
        <v>53961.600000000006</v>
      </c>
      <c r="N2810" s="1">
        <f t="shared" si="137"/>
        <v>0</v>
      </c>
    </row>
    <row r="2811" spans="1:14" x14ac:dyDescent="0.25">
      <c r="A2811" s="1" t="str">
        <v>BioLegend</v>
      </c>
      <c r="B2811" s="1">
        <v>29436</v>
      </c>
      <c r="C2811" s="1" t="str">
        <v>EED118995</v>
      </c>
      <c r="D2811" s="2">
        <v>45912</v>
      </c>
      <c r="E2811" s="2">
        <v>45918</v>
      </c>
      <c r="F2811" s="1">
        <v>353230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88308</v>
      </c>
      <c r="M2811" s="1">
        <f t="shared" si="136"/>
        <v>88308</v>
      </c>
      <c r="N2811" s="1">
        <f t="shared" si="137"/>
        <v>0</v>
      </c>
    </row>
    <row r="2812" spans="1:14" x14ac:dyDescent="0.25">
      <c r="A2812" s="1" t="str">
        <v>BioLegend</v>
      </c>
      <c r="B2812" s="1">
        <v>13794</v>
      </c>
      <c r="C2812" s="1" t="str">
        <v>EED118995</v>
      </c>
      <c r="D2812" s="2">
        <v>45912</v>
      </c>
      <c r="E2812" s="2">
        <v>45918</v>
      </c>
      <c r="F2812" s="1">
        <v>356619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13794</v>
      </c>
      <c r="M2812" s="1">
        <f t="shared" si="136"/>
        <v>13794</v>
      </c>
      <c r="N2812" s="1">
        <f t="shared" si="137"/>
        <v>0</v>
      </c>
    </row>
    <row r="2813" spans="1:14" x14ac:dyDescent="0.25">
      <c r="A2813" s="1" t="str">
        <v>BioLegend</v>
      </c>
      <c r="B2813" s="1">
        <v>12012</v>
      </c>
      <c r="C2813" s="1" t="str">
        <v>EED118995</v>
      </c>
      <c r="D2813" s="2">
        <v>45912</v>
      </c>
      <c r="E2813" s="2">
        <v>45918</v>
      </c>
      <c r="F2813" s="1">
        <v>359413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12012</v>
      </c>
      <c r="M2813" s="1">
        <f t="shared" si="136"/>
        <v>12012</v>
      </c>
      <c r="N2813" s="1">
        <f t="shared" si="137"/>
        <v>0</v>
      </c>
    </row>
    <row r="2814" spans="1:14" x14ac:dyDescent="0.25">
      <c r="A2814" s="1" t="str">
        <v>BioLegend</v>
      </c>
      <c r="B2814" s="1">
        <v>15642</v>
      </c>
      <c r="C2814" s="1" t="str">
        <v>EED118995</v>
      </c>
      <c r="D2814" s="2">
        <v>45912</v>
      </c>
      <c r="E2814" s="2">
        <v>45918</v>
      </c>
      <c r="F2814" s="1">
        <v>360731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15642</v>
      </c>
      <c r="M2814" s="1">
        <f t="shared" si="136"/>
        <v>15642</v>
      </c>
      <c r="N2814" s="1">
        <f t="shared" si="137"/>
        <v>0</v>
      </c>
    </row>
    <row r="2815" spans="1:14" x14ac:dyDescent="0.25">
      <c r="A2815" s="1" t="str">
        <v>BioLegend</v>
      </c>
      <c r="B2815" s="1">
        <v>22792</v>
      </c>
      <c r="C2815" s="1" t="str">
        <v>EED118995</v>
      </c>
      <c r="D2815" s="2">
        <v>45912</v>
      </c>
      <c r="E2815" s="2">
        <v>45918</v>
      </c>
      <c r="F2815" s="1">
        <v>369616</v>
      </c>
      <c r="G2815" s="1">
        <v>1</v>
      </c>
      <c r="H2815" s="1">
        <v>1</v>
      </c>
      <c r="I2815" s="1">
        <v>0</v>
      </c>
      <c r="J2815" s="1" t="str">
        <v>Banglore</v>
      </c>
      <c r="K2815" s="1">
        <v>0</v>
      </c>
      <c r="L2815" s="1">
        <f t="shared" si="135"/>
        <v>22792</v>
      </c>
      <c r="M2815" s="1">
        <f t="shared" si="136"/>
        <v>22792</v>
      </c>
      <c r="N2815" s="1">
        <f t="shared" si="137"/>
        <v>0</v>
      </c>
    </row>
    <row r="2816" spans="1:14" x14ac:dyDescent="0.25">
      <c r="A2816" s="1" t="str">
        <v>BioLegend</v>
      </c>
      <c r="B2816" s="1">
        <v>27852</v>
      </c>
      <c r="C2816" s="1" t="str">
        <v>EED118995</v>
      </c>
      <c r="D2816" s="2">
        <v>45912</v>
      </c>
      <c r="E2816" s="2">
        <v>45918</v>
      </c>
      <c r="F2816" s="1">
        <v>373746</v>
      </c>
      <c r="G2816" s="1">
        <v>2</v>
      </c>
      <c r="H2816" s="1">
        <v>2</v>
      </c>
      <c r="I2816" s="1">
        <v>0</v>
      </c>
      <c r="J2816" s="1" t="str">
        <v>Banglore</v>
      </c>
      <c r="K2816" s="1">
        <v>0</v>
      </c>
      <c r="L2816" s="1">
        <f t="shared" si="135"/>
        <v>55704</v>
      </c>
      <c r="M2816" s="1">
        <f t="shared" si="136"/>
        <v>55704</v>
      </c>
      <c r="N2816" s="1">
        <f t="shared" si="137"/>
        <v>0</v>
      </c>
    </row>
    <row r="2817" spans="1:14" x14ac:dyDescent="0.25">
      <c r="A2817" s="1" t="str">
        <v>BioLegend</v>
      </c>
      <c r="B2817" s="1">
        <v>8747.2000000000007</v>
      </c>
      <c r="C2817" s="1" t="str">
        <v>EED118995</v>
      </c>
      <c r="D2817" s="2">
        <v>45912</v>
      </c>
      <c r="E2817" s="2">
        <v>45918</v>
      </c>
      <c r="F2817" s="1">
        <v>379207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8747.2000000000007</v>
      </c>
      <c r="M2817" s="1">
        <f t="shared" si="136"/>
        <v>8747.2000000000007</v>
      </c>
      <c r="N2817" s="1">
        <f t="shared" si="137"/>
        <v>0</v>
      </c>
    </row>
    <row r="2818" spans="1:14" x14ac:dyDescent="0.25">
      <c r="A2818" s="1" t="str">
        <v>BioLegend</v>
      </c>
      <c r="B2818" s="1">
        <v>17556</v>
      </c>
      <c r="C2818" s="1" t="str">
        <v>EED118995</v>
      </c>
      <c r="D2818" s="2">
        <v>45912</v>
      </c>
      <c r="E2818" s="2">
        <v>45918</v>
      </c>
      <c r="F2818" s="1">
        <v>384808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52668</v>
      </c>
      <c r="M2818" s="1">
        <f t="shared" si="136"/>
        <v>52668</v>
      </c>
      <c r="N2818" s="1">
        <f t="shared" si="137"/>
        <v>0</v>
      </c>
    </row>
    <row r="2819" spans="1:14" x14ac:dyDescent="0.25">
      <c r="A2819" s="1" t="str">
        <v>BioLegend</v>
      </c>
      <c r="B2819" s="1">
        <v>22052.799999999999</v>
      </c>
      <c r="C2819" s="1" t="str">
        <v>EED118995</v>
      </c>
      <c r="D2819" s="2">
        <v>45912</v>
      </c>
      <c r="E2819" s="2">
        <v>45918</v>
      </c>
      <c r="F2819" s="1">
        <v>395004</v>
      </c>
      <c r="G2819" s="1">
        <v>1</v>
      </c>
      <c r="H2819" s="1">
        <v>1</v>
      </c>
      <c r="I2819" s="1">
        <v>0</v>
      </c>
      <c r="J2819" s="1" t="str">
        <v>Delhi</v>
      </c>
      <c r="K2819" s="1">
        <v>0</v>
      </c>
      <c r="L2819" s="1">
        <f t="shared" si="135"/>
        <v>22052.799999999999</v>
      </c>
      <c r="M2819" s="1">
        <f t="shared" si="136"/>
        <v>22052.799999999999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10287.199999999999</v>
      </c>
      <c r="C2820" s="1" t="str">
        <v>EED118995</v>
      </c>
      <c r="D2820" s="2">
        <v>45912</v>
      </c>
      <c r="E2820" s="2">
        <v>45918</v>
      </c>
      <c r="F2820" s="1">
        <v>400118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30861.599999999999</v>
      </c>
      <c r="M2820" s="1">
        <f t="shared" si="136"/>
        <v>30861.599999999999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11026.4</v>
      </c>
      <c r="C2821" s="1" t="str">
        <v>EED118995</v>
      </c>
      <c r="D2821" s="2">
        <v>45912</v>
      </c>
      <c r="E2821" s="2">
        <v>45918</v>
      </c>
      <c r="F2821" s="1">
        <v>400128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33079.199999999997</v>
      </c>
      <c r="M2821" s="1">
        <f t="shared" si="136"/>
        <v>33079.199999999997</v>
      </c>
      <c r="N2821" s="1">
        <f t="shared" si="137"/>
        <v>0</v>
      </c>
    </row>
    <row r="2822" spans="1:14" x14ac:dyDescent="0.25">
      <c r="A2822" s="1" t="str">
        <v>BioLegend</v>
      </c>
      <c r="B2822" s="1">
        <v>2895.2</v>
      </c>
      <c r="C2822" s="1" t="str">
        <v>EED118995</v>
      </c>
      <c r="D2822" s="2">
        <v>45912</v>
      </c>
      <c r="E2822" s="2">
        <v>45918</v>
      </c>
      <c r="F2822" s="1">
        <v>400137</v>
      </c>
      <c r="G2822" s="1">
        <v>1</v>
      </c>
      <c r="H2822" s="1">
        <v>1</v>
      </c>
      <c r="I2822" s="1">
        <v>0</v>
      </c>
      <c r="J2822" s="1" t="str">
        <v>Gujrat</v>
      </c>
      <c r="K2822" s="1">
        <v>0</v>
      </c>
      <c r="L2822" s="1">
        <f t="shared" si="135"/>
        <v>2895.2</v>
      </c>
      <c r="M2822" s="1">
        <f t="shared" si="136"/>
        <v>2895.2</v>
      </c>
      <c r="N2822" s="1">
        <f t="shared" si="137"/>
        <v>0</v>
      </c>
    </row>
    <row r="2823" spans="1:14" x14ac:dyDescent="0.25">
      <c r="A2823" s="1" t="str">
        <v>BioLegend</v>
      </c>
      <c r="B2823" s="1">
        <v>7268.7999999999993</v>
      </c>
      <c r="C2823" s="1" t="str">
        <v>EED118995</v>
      </c>
      <c r="D2823" s="2">
        <v>45912</v>
      </c>
      <c r="E2823" s="2">
        <v>45918</v>
      </c>
      <c r="F2823" s="1">
        <v>400208</v>
      </c>
      <c r="G2823" s="1">
        <v>1</v>
      </c>
      <c r="H2823" s="1">
        <v>1</v>
      </c>
      <c r="I2823" s="1">
        <v>0</v>
      </c>
      <c r="J2823" s="1" t="str">
        <v>Hyderabad</v>
      </c>
      <c r="K2823" s="1">
        <v>0</v>
      </c>
      <c r="L2823" s="1">
        <f t="shared" si="135"/>
        <v>7268.7999999999993</v>
      </c>
      <c r="M2823" s="1">
        <f t="shared" si="136"/>
        <v>7268.7999999999993</v>
      </c>
      <c r="N2823" s="1">
        <f t="shared" si="137"/>
        <v>0</v>
      </c>
    </row>
    <row r="2824" spans="1:14" x14ac:dyDescent="0.25">
      <c r="A2824" s="1" t="str">
        <v>BioLegend</v>
      </c>
      <c r="B2824" s="1">
        <v>27258</v>
      </c>
      <c r="C2824" s="1" t="str">
        <v>EED118995</v>
      </c>
      <c r="D2824" s="2">
        <v>45912</v>
      </c>
      <c r="E2824" s="2">
        <v>45918</v>
      </c>
      <c r="F2824" s="1">
        <v>400274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81774</v>
      </c>
      <c r="M2824" s="1">
        <f t="shared" si="136"/>
        <v>81774</v>
      </c>
      <c r="N2824" s="1">
        <f t="shared" si="137"/>
        <v>0</v>
      </c>
    </row>
    <row r="2825" spans="1:14" x14ac:dyDescent="0.25">
      <c r="A2825" s="1" t="str">
        <v>BioLegend</v>
      </c>
      <c r="B2825" s="1">
        <v>11888.8</v>
      </c>
      <c r="C2825" s="1" t="str">
        <v>EED118995</v>
      </c>
      <c r="D2825" s="2">
        <v>45912</v>
      </c>
      <c r="E2825" s="2">
        <v>45918</v>
      </c>
      <c r="F2825" s="1">
        <v>400334</v>
      </c>
      <c r="G2825" s="1">
        <v>2</v>
      </c>
      <c r="H2825" s="1">
        <v>2</v>
      </c>
      <c r="I2825" s="1">
        <v>0</v>
      </c>
      <c r="J2825" s="1" t="str">
        <v>Hyderabad</v>
      </c>
      <c r="K2825" s="1">
        <v>0</v>
      </c>
      <c r="L2825" s="1">
        <f t="shared" si="135"/>
        <v>23777.599999999999</v>
      </c>
      <c r="M2825" s="1">
        <f t="shared" si="136"/>
        <v>23777.599999999999</v>
      </c>
      <c r="N2825" s="1">
        <f t="shared" si="137"/>
        <v>0</v>
      </c>
    </row>
    <row r="2826" spans="1:14" x14ac:dyDescent="0.25">
      <c r="A2826" s="1" t="str">
        <v>BioLegend</v>
      </c>
      <c r="B2826" s="1">
        <v>30492</v>
      </c>
      <c r="C2826" s="1" t="str">
        <v>EED118995</v>
      </c>
      <c r="D2826" s="2">
        <v>45912</v>
      </c>
      <c r="E2826" s="2">
        <v>45918</v>
      </c>
      <c r="F2826" s="1">
        <v>405225</v>
      </c>
      <c r="G2826" s="1">
        <v>1</v>
      </c>
      <c r="H2826" s="1">
        <v>1</v>
      </c>
      <c r="I2826" s="1">
        <v>0</v>
      </c>
      <c r="J2826" s="1" t="str">
        <v>Bhopal</v>
      </c>
      <c r="K2826" s="1">
        <v>0</v>
      </c>
      <c r="L2826" s="1">
        <f t="shared" ref="L2826:L2885" si="138">G2826*B2826</f>
        <v>30492</v>
      </c>
      <c r="M2826" s="1">
        <f t="shared" ref="M2826:M2885" si="139">H2826*B2826</f>
        <v>30492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14106.399999999998</v>
      </c>
      <c r="C2827" s="1" t="str">
        <v>EED118995</v>
      </c>
      <c r="D2827" s="2">
        <v>45912</v>
      </c>
      <c r="E2827" s="2">
        <v>45918</v>
      </c>
      <c r="F2827" s="1">
        <v>422302</v>
      </c>
      <c r="G2827" s="1">
        <v>3</v>
      </c>
      <c r="H2827" s="1">
        <v>3</v>
      </c>
      <c r="I2827" s="1">
        <v>0</v>
      </c>
      <c r="J2827" s="1" t="str">
        <v>Hyderabad</v>
      </c>
      <c r="K2827" s="1">
        <v>0</v>
      </c>
      <c r="L2827" s="1">
        <f t="shared" si="138"/>
        <v>42319.199999999997</v>
      </c>
      <c r="M2827" s="1">
        <f t="shared" si="139"/>
        <v>42319.199999999997</v>
      </c>
      <c r="N2827" s="1">
        <f t="shared" si="140"/>
        <v>0</v>
      </c>
    </row>
    <row r="2828" spans="1:14" x14ac:dyDescent="0.25">
      <c r="A2828" s="1" t="str">
        <v>BioLegend</v>
      </c>
      <c r="B2828" s="1">
        <v>2772</v>
      </c>
      <c r="C2828" s="1" t="str">
        <v>EED118995</v>
      </c>
      <c r="D2828" s="2">
        <v>45912</v>
      </c>
      <c r="E2828" s="2">
        <v>45918</v>
      </c>
      <c r="F2828" s="1">
        <v>423201</v>
      </c>
      <c r="G2828" s="1">
        <v>4</v>
      </c>
      <c r="H2828" s="1">
        <v>4</v>
      </c>
      <c r="I2828" s="1">
        <v>0</v>
      </c>
      <c r="J2828" s="1" t="str">
        <v>Hyderabad</v>
      </c>
      <c r="K2828" s="1">
        <v>0</v>
      </c>
      <c r="L2828" s="1">
        <f t="shared" si="138"/>
        <v>11088</v>
      </c>
      <c r="M2828" s="1">
        <f t="shared" si="139"/>
        <v>11088</v>
      </c>
      <c r="N2828" s="1">
        <f t="shared" si="140"/>
        <v>0</v>
      </c>
    </row>
    <row r="2829" spans="1:14" x14ac:dyDescent="0.25">
      <c r="A2829" s="1" t="str">
        <v>BioLegend</v>
      </c>
      <c r="B2829" s="1">
        <v>17028</v>
      </c>
      <c r="C2829" s="1" t="str">
        <v>EED118995</v>
      </c>
      <c r="D2829" s="2">
        <v>45912</v>
      </c>
      <c r="E2829" s="2">
        <v>45918</v>
      </c>
      <c r="F2829" s="1">
        <v>424902</v>
      </c>
      <c r="G2829" s="1">
        <v>1</v>
      </c>
      <c r="H2829" s="1">
        <v>1</v>
      </c>
      <c r="I2829" s="1">
        <v>0</v>
      </c>
      <c r="J2829" s="1" t="str">
        <v>Hyderabad</v>
      </c>
      <c r="K2829" s="1">
        <v>0</v>
      </c>
      <c r="L2829" s="1">
        <f t="shared" si="138"/>
        <v>17028</v>
      </c>
      <c r="M2829" s="1">
        <f t="shared" si="139"/>
        <v>17028</v>
      </c>
      <c r="N2829" s="1">
        <f t="shared" si="140"/>
        <v>0</v>
      </c>
    </row>
    <row r="2830" spans="1:14" x14ac:dyDescent="0.25">
      <c r="A2830" s="1" t="str">
        <v>BioLegend</v>
      </c>
      <c r="B2830" s="1">
        <v>34680.800000000003</v>
      </c>
      <c r="C2830" s="1" t="str">
        <v>EED118995</v>
      </c>
      <c r="D2830" s="2">
        <v>45912</v>
      </c>
      <c r="E2830" s="2">
        <v>45918</v>
      </c>
      <c r="F2830" s="1">
        <v>426103</v>
      </c>
      <c r="G2830" s="1">
        <v>1</v>
      </c>
      <c r="H2830" s="1">
        <v>1</v>
      </c>
      <c r="I2830" s="1">
        <v>0</v>
      </c>
      <c r="J2830" s="1" t="str">
        <v>Ahemedabad</v>
      </c>
      <c r="K2830" s="1">
        <v>0</v>
      </c>
      <c r="L2830" s="1">
        <f t="shared" si="138"/>
        <v>34680.800000000003</v>
      </c>
      <c r="M2830" s="1">
        <f t="shared" si="139"/>
        <v>34680.800000000003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9424.8000000000011</v>
      </c>
      <c r="C2831" s="1" t="str">
        <v>EED118995</v>
      </c>
      <c r="D2831" s="2">
        <v>45912</v>
      </c>
      <c r="E2831" s="2">
        <v>45918</v>
      </c>
      <c r="F2831" s="1">
        <v>426202</v>
      </c>
      <c r="G2831" s="1">
        <v>6</v>
      </c>
      <c r="H2831" s="1">
        <v>6</v>
      </c>
      <c r="I2831" s="1">
        <v>0</v>
      </c>
      <c r="J2831" s="1" t="str">
        <v>Pune</v>
      </c>
      <c r="K2831" s="1">
        <v>0</v>
      </c>
      <c r="L2831" s="1">
        <f t="shared" si="138"/>
        <v>56548.800000000003</v>
      </c>
      <c r="M2831" s="1">
        <f t="shared" si="139"/>
        <v>56548.800000000003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6899.2000000000007</v>
      </c>
      <c r="C2832" s="1" t="str">
        <v>EED118995</v>
      </c>
      <c r="D2832" s="2">
        <v>45912</v>
      </c>
      <c r="E2832" s="2">
        <v>45918</v>
      </c>
      <c r="F2832" s="1">
        <v>575304</v>
      </c>
      <c r="G2832" s="1">
        <v>1</v>
      </c>
      <c r="H2832" s="1">
        <v>1</v>
      </c>
      <c r="I2832" s="1">
        <v>0</v>
      </c>
      <c r="J2832" s="1" t="str">
        <v>Kerala</v>
      </c>
      <c r="K2832" s="1">
        <v>0</v>
      </c>
      <c r="L2832" s="1">
        <f t="shared" si="138"/>
        <v>6899.2000000000007</v>
      </c>
      <c r="M2832" s="1">
        <f t="shared" si="139"/>
        <v>6899.2000000000007</v>
      </c>
      <c r="N2832" s="1">
        <f t="shared" si="140"/>
        <v>0</v>
      </c>
    </row>
    <row r="2833" spans="1:14" x14ac:dyDescent="0.25">
      <c r="A2833" s="1" t="str">
        <v>BioLegend</v>
      </c>
      <c r="B2833" s="1">
        <v>15584.8</v>
      </c>
      <c r="C2833" s="1" t="str">
        <v>EED118995</v>
      </c>
      <c r="D2833" s="2">
        <v>45912</v>
      </c>
      <c r="E2833" s="2">
        <v>45918</v>
      </c>
      <c r="F2833" s="1">
        <v>582304</v>
      </c>
      <c r="G2833" s="1">
        <v>1</v>
      </c>
      <c r="H2833" s="1">
        <v>1</v>
      </c>
      <c r="I2833" s="1">
        <v>0</v>
      </c>
      <c r="J2833" s="1" t="str">
        <v>Pune</v>
      </c>
      <c r="K2833" s="1">
        <v>0</v>
      </c>
      <c r="L2833" s="1">
        <f t="shared" si="138"/>
        <v>15584.8</v>
      </c>
      <c r="M2833" s="1">
        <f t="shared" si="139"/>
        <v>15584.8</v>
      </c>
      <c r="N2833" s="1">
        <f t="shared" si="140"/>
        <v>0</v>
      </c>
    </row>
    <row r="2834" spans="1:14" x14ac:dyDescent="0.25">
      <c r="A2834" s="1" t="str">
        <v>BioLegend</v>
      </c>
      <c r="B2834" s="1">
        <v>23531.199999999997</v>
      </c>
      <c r="C2834" s="1" t="str">
        <v>EED118995</v>
      </c>
      <c r="D2834" s="2">
        <v>45912</v>
      </c>
      <c r="E2834" s="2">
        <v>45918</v>
      </c>
      <c r="F2834" s="1">
        <v>626810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23531.199999999997</v>
      </c>
      <c r="M2834" s="1">
        <f t="shared" si="139"/>
        <v>23531.199999999997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740042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740043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740044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740045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740046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740047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740052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740053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740368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740717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88</v>
      </c>
      <c r="C2845" s="1" t="str">
        <v>EED118995</v>
      </c>
      <c r="D2845" s="2">
        <v>45912</v>
      </c>
      <c r="E2845" s="2">
        <v>45918</v>
      </c>
      <c r="F2845" s="1">
        <v>740809</v>
      </c>
      <c r="G2845" s="1">
        <v>1</v>
      </c>
      <c r="H2845" s="1">
        <v>0</v>
      </c>
      <c r="I2845" s="1">
        <v>1</v>
      </c>
      <c r="J2845" s="1" t="str">
        <v>Unknown</v>
      </c>
      <c r="K2845" s="1" t="str">
        <v>Mohan Sir, (Demo)</v>
      </c>
      <c r="L2845" s="1">
        <f t="shared" si="138"/>
        <v>88</v>
      </c>
      <c r="M2845" s="1">
        <f t="shared" si="139"/>
        <v>0</v>
      </c>
      <c r="N2845" s="1">
        <f t="shared" si="140"/>
        <v>88</v>
      </c>
    </row>
    <row r="2846" spans="1:14" x14ac:dyDescent="0.25">
      <c r="A2846" s="1" t="str">
        <v>BioLegend</v>
      </c>
      <c r="B2846" s="1">
        <v>18110.400000000001</v>
      </c>
      <c r="C2846" s="1" t="str">
        <v>EED118995</v>
      </c>
      <c r="D2846" s="2">
        <v>45912</v>
      </c>
      <c r="E2846" s="2">
        <v>45918</v>
      </c>
      <c r="F2846" s="1">
        <v>741041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18110.400000000001</v>
      </c>
      <c r="M2846" s="1">
        <f t="shared" si="139"/>
        <v>18110.400000000001</v>
      </c>
      <c r="N2846" s="1">
        <f t="shared" si="140"/>
        <v>0</v>
      </c>
    </row>
    <row r="2847" spans="1:14" x14ac:dyDescent="0.25">
      <c r="A2847" s="1" t="str">
        <v>BioLegend</v>
      </c>
      <c r="B2847" s="1">
        <v>3634.3999999999996</v>
      </c>
      <c r="C2847" s="1" t="str">
        <v>EED118995</v>
      </c>
      <c r="D2847" s="2">
        <v>45912</v>
      </c>
      <c r="E2847" s="2">
        <v>45918</v>
      </c>
      <c r="F2847" s="1">
        <v>741042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3634.3999999999996</v>
      </c>
      <c r="M2847" s="1">
        <f t="shared" si="139"/>
        <v>3634.3999999999996</v>
      </c>
      <c r="N2847" s="1">
        <f t="shared" si="140"/>
        <v>0</v>
      </c>
    </row>
    <row r="2848" spans="1:14" x14ac:dyDescent="0.25">
      <c r="A2848" s="1" t="str">
        <v>BioLegend</v>
      </c>
      <c r="B2848" s="1">
        <v>15114</v>
      </c>
      <c r="C2848" s="1" t="str">
        <v>EED118995</v>
      </c>
      <c r="D2848" s="2">
        <v>45912</v>
      </c>
      <c r="E2848" s="2">
        <v>45918</v>
      </c>
      <c r="F2848" s="1">
        <v>846102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15114</v>
      </c>
      <c r="M2848" s="1">
        <f t="shared" si="139"/>
        <v>15114</v>
      </c>
      <c r="N2848" s="1">
        <f t="shared" si="140"/>
        <v>0</v>
      </c>
    </row>
    <row r="2849" spans="1:14" x14ac:dyDescent="0.25">
      <c r="A2849" s="1" t="str">
        <v>BioLegend</v>
      </c>
      <c r="B2849" s="1">
        <v>87120</v>
      </c>
      <c r="C2849" s="1" t="str">
        <v>EED118995</v>
      </c>
      <c r="D2849" s="2">
        <v>45912</v>
      </c>
      <c r="E2849" s="2">
        <v>45918</v>
      </c>
      <c r="F2849" s="1">
        <v>900007328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174240</v>
      </c>
      <c r="M2849" s="1">
        <f t="shared" si="139"/>
        <v>174240</v>
      </c>
      <c r="N2849" s="1">
        <f t="shared" si="140"/>
        <v>0</v>
      </c>
    </row>
    <row r="2850" spans="1:14" x14ac:dyDescent="0.25">
      <c r="A2850" s="1" t="str">
        <v>BioLegend</v>
      </c>
      <c r="B2850" s="1">
        <v>135520</v>
      </c>
      <c r="C2850" s="1" t="str">
        <v>EED118995</v>
      </c>
      <c r="D2850" s="2">
        <v>45912</v>
      </c>
      <c r="E2850" s="2">
        <v>45918</v>
      </c>
      <c r="F2850" s="1">
        <v>900007329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271040</v>
      </c>
      <c r="M2850" s="1">
        <f t="shared" si="139"/>
        <v>271040</v>
      </c>
      <c r="N2850" s="1">
        <f t="shared" si="140"/>
        <v>0</v>
      </c>
    </row>
    <row r="2851" spans="1:14" x14ac:dyDescent="0.25">
      <c r="A2851" s="1" t="str">
        <v>BioLegend</v>
      </c>
      <c r="B2851" s="1">
        <v>5482.4</v>
      </c>
      <c r="C2851" s="1" t="str">
        <v>EED118995</v>
      </c>
      <c r="D2851" s="2">
        <v>45912</v>
      </c>
      <c r="E2851" s="2">
        <v>45918</v>
      </c>
      <c r="F2851" s="1">
        <v>906113</v>
      </c>
      <c r="G2851" s="1">
        <v>1</v>
      </c>
      <c r="H2851" s="1">
        <v>1</v>
      </c>
      <c r="I2851" s="1">
        <v>0</v>
      </c>
      <c r="J2851" s="1" t="str">
        <v>Hyderabad</v>
      </c>
      <c r="K2851" s="1">
        <v>0</v>
      </c>
      <c r="L2851" s="1">
        <f t="shared" si="138"/>
        <v>5482.4</v>
      </c>
      <c r="M2851" s="1">
        <f t="shared" si="139"/>
        <v>5482.4</v>
      </c>
      <c r="N2851" s="1">
        <f t="shared" si="140"/>
        <v>0</v>
      </c>
    </row>
    <row r="2852" spans="1:14" x14ac:dyDescent="0.25">
      <c r="A2852" s="1" t="str">
        <v>BioLegend</v>
      </c>
      <c r="B2852" s="1">
        <v>13428.8</v>
      </c>
      <c r="C2852" s="1" t="str">
        <v>EED118995</v>
      </c>
      <c r="D2852" s="2">
        <v>45912</v>
      </c>
      <c r="E2852" s="2">
        <v>45918</v>
      </c>
      <c r="F2852" s="1">
        <v>921304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13428.8</v>
      </c>
      <c r="M2852" s="1">
        <f t="shared" si="139"/>
        <v>13428.8</v>
      </c>
      <c r="N2852" s="1">
        <f t="shared" si="140"/>
        <v>0</v>
      </c>
    </row>
    <row r="2853" spans="1:14" x14ac:dyDescent="0.25">
      <c r="A2853" s="1" t="str">
        <v>BioLegend</v>
      </c>
      <c r="B2853" s="1">
        <v>7823.2000000000007</v>
      </c>
      <c r="C2853" s="1" t="str">
        <v>EED118995</v>
      </c>
      <c r="D2853" s="2">
        <v>45912</v>
      </c>
      <c r="E2853" s="2">
        <v>45918</v>
      </c>
      <c r="F2853" s="1">
        <v>926201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7823.2000000000007</v>
      </c>
      <c r="M2853" s="1">
        <f t="shared" si="139"/>
        <v>7823.2000000000007</v>
      </c>
      <c r="N2853" s="1">
        <f t="shared" si="140"/>
        <v>0</v>
      </c>
    </row>
    <row r="2854" spans="1:14" x14ac:dyDescent="0.25">
      <c r="A2854" s="1" t="str">
        <v>MABTECH</v>
      </c>
      <c r="B2854" s="1">
        <v>0</v>
      </c>
      <c r="C2854" s="1" t="str">
        <v>SE041813</v>
      </c>
      <c r="D2854" s="2">
        <v>45916</v>
      </c>
      <c r="E2854" s="2">
        <v>45919</v>
      </c>
      <c r="F2854" s="1" t="str">
        <v>3420-4AST-2</v>
      </c>
      <c r="G2854" s="1">
        <v>1</v>
      </c>
      <c r="H2854" s="1">
        <v>1</v>
      </c>
      <c r="I2854" s="1">
        <v>0</v>
      </c>
      <c r="J2854" s="1" t="str">
        <v>Mumbai</v>
      </c>
      <c r="K2854" s="1">
        <v>0</v>
      </c>
      <c r="L2854" s="1">
        <f t="shared" si="138"/>
        <v>0</v>
      </c>
      <c r="M2854" s="1">
        <f t="shared" si="139"/>
        <v>0</v>
      </c>
      <c r="N2854" s="1">
        <f t="shared" si="140"/>
        <v>0</v>
      </c>
    </row>
    <row r="2855" spans="1:14" x14ac:dyDescent="0.25">
      <c r="A2855" s="1" t="str">
        <v>BioXcell</v>
      </c>
      <c r="B2855" s="1">
        <v>15136</v>
      </c>
      <c r="C2855" s="1">
        <v>178883</v>
      </c>
      <c r="D2855" s="2">
        <v>45915</v>
      </c>
      <c r="E2855" s="2">
        <v>45919</v>
      </c>
      <c r="F2855" s="1" t="str">
        <v>BE0055</v>
      </c>
      <c r="G2855" s="1">
        <v>1</v>
      </c>
      <c r="H2855" s="1">
        <v>1</v>
      </c>
      <c r="I2855" s="1">
        <v>0</v>
      </c>
      <c r="J2855" s="1" t="str">
        <v>Kharagpur</v>
      </c>
      <c r="K2855" s="1">
        <v>0</v>
      </c>
      <c r="L2855" s="1">
        <f t="shared" si="138"/>
        <v>15136</v>
      </c>
      <c r="M2855" s="1">
        <f t="shared" si="139"/>
        <v>15136</v>
      </c>
      <c r="N2855" s="1">
        <f t="shared" si="140"/>
        <v>0</v>
      </c>
    </row>
    <row r="2856" spans="1:14" x14ac:dyDescent="0.25">
      <c r="A2856" s="1" t="str">
        <v>BioXcell</v>
      </c>
      <c r="B2856" s="1">
        <v>79464</v>
      </c>
      <c r="C2856" s="1">
        <v>178883</v>
      </c>
      <c r="D2856" s="2">
        <v>45915</v>
      </c>
      <c r="E2856" s="2">
        <v>45919</v>
      </c>
      <c r="F2856" s="1" t="str">
        <v>BE0089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79464</v>
      </c>
      <c r="M2856" s="1">
        <f t="shared" si="139"/>
        <v>79464</v>
      </c>
      <c r="N2856" s="1">
        <f t="shared" si="140"/>
        <v>0</v>
      </c>
    </row>
    <row r="2857" spans="1:14" x14ac:dyDescent="0.25">
      <c r="A2857" s="1" t="str">
        <v>BioXcell</v>
      </c>
      <c r="B2857" s="1">
        <v>93632</v>
      </c>
      <c r="C2857" s="1">
        <v>178883</v>
      </c>
      <c r="D2857" s="2">
        <v>45915</v>
      </c>
      <c r="E2857" s="2">
        <v>45919</v>
      </c>
      <c r="F2857" s="1" t="str">
        <v>BE0146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93632</v>
      </c>
      <c r="M2857" s="1">
        <f t="shared" si="139"/>
        <v>93632</v>
      </c>
      <c r="N2857" s="1">
        <f t="shared" si="140"/>
        <v>0</v>
      </c>
    </row>
    <row r="2858" spans="1:14" x14ac:dyDescent="0.25">
      <c r="A2858" s="1" t="str">
        <v>BioXcell</v>
      </c>
      <c r="B2858" s="1">
        <v>289344</v>
      </c>
      <c r="C2858" s="1">
        <v>178883</v>
      </c>
      <c r="D2858" s="2">
        <v>45915</v>
      </c>
      <c r="E2858" s="2">
        <v>45919</v>
      </c>
      <c r="F2858" s="1" t="str">
        <v>BE0416</v>
      </c>
      <c r="G2858" s="1">
        <v>1</v>
      </c>
      <c r="H2858" s="1">
        <v>0</v>
      </c>
      <c r="I2858" s="1">
        <v>1</v>
      </c>
      <c r="J2858" s="1" t="str">
        <v>STOCK</v>
      </c>
      <c r="K2858" s="1" t="str">
        <v>Stock</v>
      </c>
      <c r="L2858" s="1">
        <f t="shared" si="138"/>
        <v>289344</v>
      </c>
      <c r="M2858" s="1">
        <f t="shared" si="139"/>
        <v>0</v>
      </c>
      <c r="N2858" s="1">
        <f t="shared" si="140"/>
        <v>289344</v>
      </c>
    </row>
    <row r="2859" spans="1:14" x14ac:dyDescent="0.25">
      <c r="A2859" s="1" t="str">
        <v>DHARMACON</v>
      </c>
      <c r="B2859" s="1">
        <v>197912</v>
      </c>
      <c r="C2859" s="1" t="str">
        <v>SO3321488G09152025</v>
      </c>
      <c r="D2859" s="2">
        <v>45915</v>
      </c>
      <c r="E2859" s="2">
        <v>45922</v>
      </c>
      <c r="F2859" s="1" t="str">
        <v>HD 105-007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197912</v>
      </c>
      <c r="M2859" s="1">
        <f t="shared" si="139"/>
        <v>197912</v>
      </c>
      <c r="N2859" s="1">
        <f t="shared" si="140"/>
        <v>0</v>
      </c>
    </row>
    <row r="2860" spans="1:14" x14ac:dyDescent="0.25">
      <c r="A2860" s="1" t="str">
        <v>DHARMACON</v>
      </c>
      <c r="B2860" s="1">
        <v>88</v>
      </c>
      <c r="C2860" s="1" t="str">
        <v>SO3321488G09152025</v>
      </c>
      <c r="D2860" s="2">
        <v>45915</v>
      </c>
      <c r="E2860" s="2">
        <v>45922</v>
      </c>
      <c r="F2860" s="1" t="str">
        <v>HD PAR- 008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88</v>
      </c>
      <c r="M2860" s="1">
        <f t="shared" si="139"/>
        <v>88</v>
      </c>
      <c r="N2860" s="1">
        <f t="shared" si="140"/>
        <v>0</v>
      </c>
    </row>
    <row r="2861" spans="1:14" x14ac:dyDescent="0.25">
      <c r="A2861" s="1" t="str">
        <v>MP Bio</v>
      </c>
      <c r="B2861" s="1">
        <v>11860.25</v>
      </c>
      <c r="C2861" s="1" t="str">
        <v>MP/LS/25-26/1283</v>
      </c>
      <c r="D2861" s="2">
        <v>45917</v>
      </c>
      <c r="E2861" s="2">
        <v>45922</v>
      </c>
      <c r="F2861" s="1">
        <v>100575</v>
      </c>
      <c r="G2861" s="1">
        <v>2</v>
      </c>
      <c r="H2861" s="1">
        <v>0</v>
      </c>
      <c r="I2861" s="1">
        <v>2</v>
      </c>
      <c r="J2861" s="1" t="str">
        <v>STOCK</v>
      </c>
      <c r="K2861" s="1" t="str">
        <v>Stock</v>
      </c>
      <c r="L2861" s="1">
        <f t="shared" si="138"/>
        <v>23720.5</v>
      </c>
      <c r="M2861" s="1">
        <f t="shared" si="139"/>
        <v>0</v>
      </c>
      <c r="N2861" s="1">
        <f t="shared" si="140"/>
        <v>23720.5</v>
      </c>
    </row>
    <row r="2862" spans="1:14" x14ac:dyDescent="0.25">
      <c r="A2862" s="1" t="str">
        <v>MP Bio</v>
      </c>
      <c r="B2862" s="1">
        <v>51562.5</v>
      </c>
      <c r="C2862" s="1" t="str">
        <v>MP/LS/25-26/1283</v>
      </c>
      <c r="D2862" s="2">
        <v>45917</v>
      </c>
      <c r="E2862" s="2">
        <v>45922</v>
      </c>
      <c r="F2862" s="1">
        <v>162517</v>
      </c>
      <c r="G2862" s="1">
        <v>1</v>
      </c>
      <c r="H2862" s="1">
        <v>1</v>
      </c>
      <c r="I2862" s="1">
        <v>0</v>
      </c>
      <c r="J2862" s="1" t="e">
        <v>#N/A</v>
      </c>
      <c r="K2862" s="1">
        <v>0</v>
      </c>
      <c r="L2862" s="1">
        <f t="shared" si="138"/>
        <v>51562.5</v>
      </c>
      <c r="M2862" s="1">
        <f t="shared" si="139"/>
        <v>51562.5</v>
      </c>
      <c r="N2862" s="1">
        <f t="shared" si="140"/>
        <v>0</v>
      </c>
    </row>
    <row r="2863" spans="1:14" x14ac:dyDescent="0.25">
      <c r="A2863" s="1" t="str">
        <v>TargetMol</v>
      </c>
      <c r="B2863" s="1">
        <v>74800</v>
      </c>
      <c r="C2863" s="1" t="str">
        <v>INV250918-002</v>
      </c>
      <c r="D2863" s="2">
        <v>45918</v>
      </c>
      <c r="E2863" s="2">
        <v>45923</v>
      </c>
      <c r="F2863" s="1" t="str">
        <v>L8300</v>
      </c>
      <c r="G2863" s="1">
        <v>1</v>
      </c>
      <c r="H2863" s="1">
        <v>1</v>
      </c>
      <c r="I2863" s="1">
        <v>0</v>
      </c>
      <c r="J2863" s="1" t="str">
        <v>Chennai</v>
      </c>
      <c r="K2863" s="1">
        <v>0</v>
      </c>
      <c r="L2863" s="1">
        <f t="shared" si="138"/>
        <v>74800</v>
      </c>
      <c r="M2863" s="1">
        <f t="shared" si="139"/>
        <v>74800</v>
      </c>
      <c r="N2863" s="1">
        <f t="shared" si="140"/>
        <v>0</v>
      </c>
    </row>
    <row r="2864" spans="1:14" x14ac:dyDescent="0.25">
      <c r="A2864" s="1" t="str">
        <v>TargetMol</v>
      </c>
      <c r="B2864" s="1">
        <v>21014.400000000001</v>
      </c>
      <c r="C2864" s="1" t="str">
        <v>INV250918-001</v>
      </c>
      <c r="D2864" s="2">
        <v>45918</v>
      </c>
      <c r="E2864" s="2">
        <v>45923</v>
      </c>
      <c r="F2864" s="1" t="str">
        <v>T5S2254</v>
      </c>
      <c r="G2864" s="1">
        <v>1</v>
      </c>
      <c r="H2864" s="1">
        <v>1</v>
      </c>
      <c r="I2864" s="1">
        <v>0</v>
      </c>
      <c r="J2864" s="1" t="str">
        <v>Punjab</v>
      </c>
      <c r="K2864" s="1" t="str">
        <v>Address Confirmation by Vishal</v>
      </c>
      <c r="L2864" s="1">
        <f t="shared" si="138"/>
        <v>21014.400000000001</v>
      </c>
      <c r="M2864" s="1">
        <f t="shared" si="139"/>
        <v>21014.400000000001</v>
      </c>
      <c r="N2864" s="1">
        <f t="shared" si="140"/>
        <v>0</v>
      </c>
    </row>
    <row r="2865" spans="1:14" x14ac:dyDescent="0.25">
      <c r="A2865" s="1" t="str">
        <v>BioXcell</v>
      </c>
      <c r="B2865" s="1">
        <v>246998.40000000002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246998.40000000002</v>
      </c>
      <c r="M2865" s="1">
        <f t="shared" si="139"/>
        <v>246998.40000000002</v>
      </c>
      <c r="N2865" s="1">
        <f t="shared" si="140"/>
        <v>0</v>
      </c>
    </row>
    <row r="2866" spans="1:14" x14ac:dyDescent="0.25">
      <c r="A2866" s="1" t="str">
        <v>BioXcell</v>
      </c>
      <c r="B2866" s="1">
        <v>97504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97504</v>
      </c>
      <c r="M2866" s="1">
        <f t="shared" si="139"/>
        <v>97504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BE0346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BE0360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8518.4</v>
      </c>
      <c r="C2869" s="1" t="str">
        <v>179029, 179104</v>
      </c>
      <c r="D2869" s="2">
        <v>45919</v>
      </c>
      <c r="E2869" s="2">
        <v>45923</v>
      </c>
      <c r="F2869" s="1" t="str">
        <v>IP0070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8518.4</v>
      </c>
      <c r="M2869" s="1">
        <f t="shared" si="139"/>
        <v>8518.4</v>
      </c>
      <c r="N2869" s="1">
        <f t="shared" si="140"/>
        <v>0</v>
      </c>
    </row>
    <row r="2870" spans="1:14" x14ac:dyDescent="0.25">
      <c r="A2870" s="1" t="str">
        <v>Dharmacon</v>
      </c>
      <c r="B2870" s="1">
        <v>16858.16</v>
      </c>
      <c r="C2870" s="1" t="str">
        <v>O091725IN3313548G</v>
      </c>
      <c r="D2870" s="2">
        <v>45923</v>
      </c>
      <c r="E2870" s="2">
        <v>45924</v>
      </c>
      <c r="F2870" s="1" t="str">
        <v>CTM-1174284</v>
      </c>
      <c r="G2870" s="1">
        <v>1</v>
      </c>
      <c r="H2870" s="1">
        <v>1</v>
      </c>
      <c r="I2870" s="1">
        <v>0</v>
      </c>
      <c r="J2870" s="1" t="str">
        <v>Kerala</v>
      </c>
      <c r="K2870" s="1">
        <v>0</v>
      </c>
      <c r="L2870" s="1">
        <f t="shared" si="138"/>
        <v>16858.16</v>
      </c>
      <c r="M2870" s="1">
        <f t="shared" si="139"/>
        <v>16858.16</v>
      </c>
      <c r="N2870" s="1">
        <f t="shared" si="140"/>
        <v>0</v>
      </c>
    </row>
    <row r="2871" spans="1:14" x14ac:dyDescent="0.25">
      <c r="A2871" s="1" t="str">
        <v>Dharmacon</v>
      </c>
      <c r="B2871" s="1">
        <v>33616</v>
      </c>
      <c r="C2871" s="1" t="str">
        <v>O091725IN3313548G</v>
      </c>
      <c r="D2871" s="2">
        <v>45923</v>
      </c>
      <c r="E2871" s="2">
        <v>45924</v>
      </c>
      <c r="F2871" s="1" t="str">
        <v>D-001206-14-20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33616</v>
      </c>
      <c r="M2871" s="1">
        <f t="shared" si="139"/>
        <v>33616</v>
      </c>
      <c r="N2871" s="1">
        <f t="shared" si="140"/>
        <v>0</v>
      </c>
    </row>
    <row r="2872" spans="1:14" x14ac:dyDescent="0.25">
      <c r="A2872" s="1" t="str">
        <v>Dharmacon</v>
      </c>
      <c r="B2872" s="1">
        <v>16544</v>
      </c>
      <c r="C2872" s="1" t="str">
        <v>O091725IN3313548G</v>
      </c>
      <c r="D2872" s="2">
        <v>45923</v>
      </c>
      <c r="E2872" s="2">
        <v>45924</v>
      </c>
      <c r="F2872" s="1" t="str">
        <v>D-001810-10-05</v>
      </c>
      <c r="G2872" s="1">
        <v>1</v>
      </c>
      <c r="H2872" s="1">
        <v>1</v>
      </c>
      <c r="I2872" s="1">
        <v>0</v>
      </c>
      <c r="J2872" s="1" t="str">
        <v>Delhi</v>
      </c>
      <c r="K2872" s="1" t="str">
        <v>Priyanka Madam</v>
      </c>
      <c r="L2872" s="1">
        <f t="shared" si="138"/>
        <v>16544</v>
      </c>
      <c r="M2872" s="1">
        <f t="shared" si="139"/>
        <v>16544</v>
      </c>
      <c r="N2872" s="1">
        <f t="shared" si="140"/>
        <v>0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L-011873-00-0005</v>
      </c>
      <c r="G2873" s="1">
        <v>1</v>
      </c>
      <c r="H2873" s="1">
        <v>1</v>
      </c>
      <c r="I2873" s="1">
        <v>0</v>
      </c>
      <c r="J2873" s="1" t="str">
        <v>Pune</v>
      </c>
      <c r="K2873" s="1">
        <v>0</v>
      </c>
      <c r="L2873" s="1">
        <f t="shared" si="138"/>
        <v>32912</v>
      </c>
      <c r="M2873" s="1">
        <f t="shared" si="139"/>
        <v>32912</v>
      </c>
      <c r="N2873" s="1">
        <f t="shared" si="140"/>
        <v>0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J-041705-05-0002</v>
      </c>
      <c r="G2874" s="1">
        <v>1</v>
      </c>
      <c r="H2874" s="1">
        <v>1</v>
      </c>
      <c r="I2874" s="1">
        <v>0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13464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J-065323-09-0002</v>
      </c>
      <c r="G2875" s="1">
        <v>1</v>
      </c>
      <c r="H2875" s="1">
        <v>1</v>
      </c>
      <c r="I2875" s="1">
        <v>0</v>
      </c>
      <c r="J2875" s="1" t="str">
        <v>Delhi</v>
      </c>
      <c r="K2875" s="1" t="str">
        <v>Deepak/Priyanka Madam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32912</v>
      </c>
      <c r="C2876" s="1" t="str">
        <v>O091725IN3313548G</v>
      </c>
      <c r="D2876" s="2">
        <v>45923</v>
      </c>
      <c r="E2876" s="2">
        <v>45924</v>
      </c>
      <c r="F2876" s="1" t="str">
        <v>L-041018-00-0005</v>
      </c>
      <c r="G2876" s="1">
        <v>1</v>
      </c>
      <c r="H2876" s="1">
        <v>1</v>
      </c>
      <c r="I2876" s="1">
        <v>0</v>
      </c>
      <c r="J2876" s="1" t="str">
        <v>Delhi</v>
      </c>
      <c r="K2876" s="1" t="str">
        <v>Deepak/Priyanka Madam</v>
      </c>
      <c r="L2876" s="1">
        <f t="shared" si="138"/>
        <v>32912</v>
      </c>
      <c r="M2876" s="1">
        <f t="shared" si="139"/>
        <v>32912</v>
      </c>
      <c r="N2876" s="1">
        <f t="shared" si="140"/>
        <v>0</v>
      </c>
    </row>
    <row r="2877" spans="1:14" x14ac:dyDescent="0.25">
      <c r="A2877" s="1" t="str">
        <v>Dharmacon</v>
      </c>
      <c r="B2877" s="1">
        <v>16544</v>
      </c>
      <c r="C2877" s="1" t="str">
        <v>O091725IN3313548G</v>
      </c>
      <c r="D2877" s="2">
        <v>45923</v>
      </c>
      <c r="E2877" s="2">
        <v>45924</v>
      </c>
      <c r="F2877" s="1" t="str">
        <v>D-001810-10-05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16544</v>
      </c>
      <c r="M2877" s="1">
        <f t="shared" si="139"/>
        <v>16544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 t="str">
        <v>Priyanka Madam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 t="str">
        <v>Saturday (4-10-2025)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 t="str">
        <v>Deepak/Priyanka Madam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 t="str">
        <v>Deepak/Priyanka Madam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305044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357304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 t="str">
        <v>Deepak/Priyanka Madam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 t="str">
        <v>Monday (6-10-2025)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 t="str">
        <v>Deepak/Priyanka Madam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 t="str">
        <v>Priyanka Madam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 t="str">
        <v>Saturday (4-10-2025)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 t="str">
        <v>Priyanka Madam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0</v>
      </c>
      <c r="I3019" s="1">
        <v>1</v>
      </c>
      <c r="J3019" s="1" t="str">
        <v xml:space="preserve"> BANGLORE</v>
      </c>
      <c r="K3019" s="1" t="str">
        <v>Monday (6-10-2025)</v>
      </c>
      <c r="L3019" s="1">
        <f t="shared" si="147"/>
        <v>50952</v>
      </c>
      <c r="M3019" s="1">
        <f t="shared" si="148"/>
        <v>0</v>
      </c>
      <c r="N3019" s="1">
        <f t="shared" si="149"/>
        <v>50952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STOCK</v>
      </c>
      <c r="K3020" s="1" t="str">
        <v>STOCK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0</v>
      </c>
      <c r="I3023" s="1">
        <v>1</v>
      </c>
      <c r="J3023" s="1" t="str">
        <v>Noida</v>
      </c>
      <c r="K3023" s="1" t="str">
        <v>Priyanka Madam</v>
      </c>
      <c r="L3023" s="1">
        <f t="shared" si="150"/>
        <v>8712</v>
      </c>
      <c r="M3023" s="1">
        <f t="shared" si="151"/>
        <v>0</v>
      </c>
      <c r="N3023" s="1">
        <f t="shared" si="152"/>
        <v>8712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>
        <v>0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0</v>
      </c>
      <c r="I3034" s="1">
        <v>1</v>
      </c>
      <c r="J3034" s="1" t="str">
        <v>Delhi</v>
      </c>
      <c r="K3034" s="1">
        <v>0</v>
      </c>
      <c r="L3034" s="1">
        <f t="shared" si="150"/>
        <v>16000</v>
      </c>
      <c r="M3034" s="1">
        <f t="shared" si="151"/>
        <v>0</v>
      </c>
      <c r="N3034" s="1">
        <f t="shared" si="152"/>
        <v>16000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>
        <v>0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 t="str">
        <v>Saturday (4-10-2025)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 t="str">
        <v>Monday (6-10-2025)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 t="str">
        <v>Monday (6-10-2025)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 t="str">
        <v>Monday (6-10-2025)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 t="str">
        <v>Saturday (4-10-2025)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(4-10-2025)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 t="str">
        <v>Monday (6-10-2025)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 t="str">
        <v>Monday (6-10-2025)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 t="str">
        <v>Saturday (4-10-2025)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 t="str">
        <v>Monday (6-10-2025)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 t="str">
        <v>Monday (6-10-2025)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 t="str">
        <v>Saturday (4-10-2025)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 t="str">
        <v>Saturday (4-10-2025)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 t="str">
        <v>Monday (6-10-2025)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 t="str">
        <v>Monday (6-10-2025)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 t="str">
        <v>Monday (6-10-2025)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 t="str">
        <v>Saturday (4-10-2025)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 t="str">
        <v>Saturday (4-10-2025)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 t="str">
        <v>Monday (6-10-2025)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 t="str">
        <v>Monday (6-10-2025)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 t="str">
        <v>Monday (6-10-2025)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 t="str">
        <v>Monday (6-10-2025)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(4-10-2025)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 t="str">
        <v>Saturday (4-10-2025)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 t="str">
        <v>Monday (6-10-2025)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 t="str">
        <v>Monday (6-10-2025)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 t="str">
        <v>Saturday (4-10-2025)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 t="str">
        <v>Saturday (4-10-2025)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 t="str">
        <v>Saturday (4-10-2025)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 t="str">
        <v>Saturday (4-10-2025)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 t="str">
        <v>Saturday (4-10-2025)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 t="str">
        <v>Saturday (4-10-2025)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 t="str">
        <v>Saturday (4-10-2025)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 t="str">
        <v>Saturday (4-10-2025)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 t="str">
        <v>Saturday (4-10-2025)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 t="str">
        <v>Saturday (4-10-2025)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 t="str">
        <v>Saturday (4-10-2025)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 t="str">
        <v>Saturday (4-10-2025)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 t="str">
        <v>Saturday (4-10-2025)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 t="str">
        <v>Saturday (4-10-2025)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 t="str">
        <v>Saturday (4-10-2025)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 t="str">
        <v>Saturday (4-10-2025)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 t="str">
        <v>Saturday (4-10-2025)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 t="str">
        <v>Saturday (4-10-2025)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 t="str">
        <v>Saturday (4-10-2025)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 t="str">
        <v>Saturday (4-10-2025)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 t="str">
        <v>Saturday (4-10-2025)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 t="str">
        <v>Saturday (4-10-2025)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 t="str">
        <v>Saturday (4-10-2025)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 t="str">
        <v>Monday (6-10-2025)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 t="str">
        <v>Saturday (4-10-2025)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 t="str">
        <v>Saturday (4-10-2025)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 t="str">
        <v>Monday (6-10-2025)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 t="str">
        <v>On Hold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 t="str">
        <v>Saturday (4-10-2025) FOC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 t="str">
        <v>Saturday (4-10-2025)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 t="str">
        <v>Saturday (4-10-2025)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 t="str">
        <v>Saturday (4-10-2025)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 t="str">
        <v>Saturday (4-10-2025)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 t="str">
        <v>Saturday (4-10-2025)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 t="str">
        <v>Saturday (4-10-2025)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 t="str">
        <v>Saturday (4-10-2025)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 t="str">
        <v>Saturday (4-10-2025)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 t="str">
        <v>On Hold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 t="str">
        <v>Saturday (4-10-2025)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 t="str">
        <v>Saturday (4-10-2025)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 t="str">
        <v>Saturday (4-10-2025)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 t="str">
        <v>Saturday (4-10-2025) (FOC)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0</v>
      </c>
      <c r="I3127" s="1">
        <v>1</v>
      </c>
      <c r="J3127" s="1" t="str">
        <v>Mumbai</v>
      </c>
      <c r="K3127" s="1" t="str">
        <v>Saturday (4-10-2025)</v>
      </c>
      <c r="L3127" s="1">
        <f t="shared" si="153"/>
        <v>12566.400000000001</v>
      </c>
      <c r="M3127" s="1">
        <f t="shared" si="154"/>
        <v>0</v>
      </c>
      <c r="N3127" s="1">
        <f t="shared" si="155"/>
        <v>12566.400000000001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 t="str">
        <v>Saturday (4-10-2025)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 t="str">
        <v>Saturday (4-10-2025)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 t="str">
        <v>On Hold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 t="str">
        <v>Monday (6-10-2025)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 t="str">
        <v>Saturday (4-10-2025)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 t="str">
        <v>Saturday (4-10-2025)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 t="str">
        <v>On Hold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 t="str">
        <v>On Hold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 t="str">
        <v>Saturday (4-10-2025)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 t="str">
        <v>Monday (6-10-2025)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 t="str">
        <v>Saturday (4-10-2025)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 t="str">
        <v>On Hold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 t="str">
        <v>FOC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 t="str">
        <v>Monday (6-10-2025)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0</v>
      </c>
      <c r="I3149" s="1">
        <v>1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0</v>
      </c>
      <c r="N3149" s="1">
        <f t="shared" si="155"/>
        <v>6666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>
        <v>0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 t="str">
        <v>Monday (6-10-2025)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 t="str">
        <v>Monday (6-10-2025)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0</v>
      </c>
      <c r="I3156" s="1">
        <v>1</v>
      </c>
      <c r="J3156" s="1" t="str">
        <v>Mumbai</v>
      </c>
      <c r="K3156" s="1" t="str">
        <v>Saturday (4-10-2025)</v>
      </c>
      <c r="L3156" s="1">
        <f t="shared" si="156"/>
        <v>36762</v>
      </c>
      <c r="M3156" s="1">
        <f t="shared" si="157"/>
        <v>0</v>
      </c>
      <c r="N3156" s="1">
        <f t="shared" si="158"/>
        <v>36762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 t="str">
        <v>Saturday (4-10-2025)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 t="str">
        <v>Saturday (4-10-2025)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 t="str">
        <v>Saturday (4-10-2025)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 t="str">
        <v>Saturday (4-10-2025)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 t="str">
        <v>Saturday (4-10-2025)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 t="str">
        <v>Saturday (4-10-2025)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 t="str">
        <v>Monday (6-10-2025)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0</v>
      </c>
      <c r="I3165" s="1">
        <v>1</v>
      </c>
      <c r="J3165" s="1" t="str">
        <v>Mumbai</v>
      </c>
      <c r="K3165" s="1" t="str">
        <v>Saturday (4-10-2025)</v>
      </c>
      <c r="L3165" s="1">
        <f t="shared" si="156"/>
        <v>19896.8</v>
      </c>
      <c r="M3165" s="1">
        <f t="shared" si="157"/>
        <v>0</v>
      </c>
      <c r="N3165" s="1">
        <f t="shared" si="158"/>
        <v>19896.8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 t="str">
        <v>Monday (6-10-2025)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0</v>
      </c>
      <c r="I3167" s="1">
        <v>1</v>
      </c>
      <c r="J3167" s="1" t="str">
        <v>Mumbai</v>
      </c>
      <c r="K3167" s="1" t="str">
        <v>Saturday (4-10-2025)</v>
      </c>
      <c r="L3167" s="1">
        <f t="shared" si="156"/>
        <v>15584.8</v>
      </c>
      <c r="M3167" s="1">
        <f t="shared" si="157"/>
        <v>0</v>
      </c>
      <c r="N3167" s="1">
        <f t="shared" si="158"/>
        <v>15584.8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 t="str">
        <v>Saturday (4-10-2025)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 t="str">
        <v>Monday (6-10-2025)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 t="str">
        <v>Saturday (4-10-2025)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 t="str">
        <v>Saturday (4-10-2025)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 t="str">
        <v>Saturday (4-10-2025)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 t="str">
        <v>Saturday (4-10-2025)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 t="str">
        <v>Saturday (4-10-2025)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 t="str">
        <v>Saturday (4-10-2025)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 t="str">
        <v>Saturday (4-10-2025)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 t="str">
        <v>Saturday (4-10-2025)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 t="str">
        <v>Saturday (4-10-2025)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 t="str">
        <v>Saturday (4-10-2025)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 t="str">
        <v>Saturday (4-10-2025)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 t="str">
        <v>Saturday (4-10-2025)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Banglore</v>
      </c>
      <c r="K3185" s="1" t="str">
        <v>On Hold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 t="str">
        <v>Saturday (4-10-2025)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 t="str">
        <v>Saturday (4-10-2025)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 t="str">
        <v>Saturday (4-10-2025)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 t="str">
        <v>Saturday (4-10-2025)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 t="str">
        <v>Saturday (4-10-2025)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 t="str">
        <v>Saturday (4-10-2025)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 t="str">
        <v>Saturday (4-10-2025)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 t="str">
        <v>Saturday (4-10-2025)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 t="str">
        <v>Saturday (4-10-2025)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 t="str">
        <v>Saturday (4-10-2025)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 t="str">
        <v>Saturday (4-10-2025)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 t="str">
        <v>On Hold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Banglore</v>
      </c>
      <c r="K3198" s="1" t="str">
        <v>On Hold (FOC)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 t="str">
        <v>Saturday (4-10-2025)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 t="str">
        <v>Saturday (4-10-2025)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 t="str">
        <v>Saturday (4-10-2025)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>
        <v>0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On Hold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On Hold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On Hold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On Hold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 t="str">
        <v>Saturday (4-10-2025)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 t="str">
        <v>On Hold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 t="str">
        <v>On Hold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 t="str">
        <v>On Hold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 t="str">
        <v>On Hold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On Hold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On Hold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On Hold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On Hold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On Hold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On Hold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On Hold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 t="str">
        <v>On Hold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 t="str">
        <v>On Hold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On Hold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On Hold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 t="str">
        <v>Saturday (4-10-2025)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0</v>
      </c>
      <c r="I3228" s="1">
        <v>1</v>
      </c>
      <c r="J3228" s="1" t="str">
        <v>Pune</v>
      </c>
      <c r="K3228" s="1" t="str">
        <v>Saturday (4-10-2025)</v>
      </c>
      <c r="L3228" s="1">
        <f t="shared" si="159"/>
        <v>9280.48</v>
      </c>
      <c r="M3228" s="1">
        <f t="shared" si="160"/>
        <v>0</v>
      </c>
      <c r="N3228" s="1">
        <f t="shared" si="161"/>
        <v>9280.48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>
        <v>0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0</v>
      </c>
      <c r="I3242" s="1">
        <v>1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0</v>
      </c>
      <c r="N3242" s="1">
        <f t="shared" si="161"/>
        <v>32912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 t="str">
        <v>Saturday (4-10-2025)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 t="str">
        <v>On Hold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 t="str">
        <v>On Hold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 t="str">
        <v>Saturday (4-10-2025)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>
        <v>0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>
        <v>0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>
        <v>0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0</v>
      </c>
      <c r="I3255">
        <v>3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 t="str">
        <v>Saturday (4-10-2025)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 t="str">
        <v>Saturday (4-10-2025)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 t="str">
        <v>Saturday (4-10-2025)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 t="str">
        <v>Saturday (4-10-2025)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 t="str">
        <v>Saturday (4-10-2025)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305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0</v>
      </c>
      <c r="I3262">
        <v>1</v>
      </c>
      <c r="J3262">
        <v>0</v>
      </c>
      <c r="K3262">
        <v>0</v>
      </c>
    </row>
    <row r="3263" spans="1:11" x14ac:dyDescent="0.25">
      <c r="A3263">
        <v>0</v>
      </c>
      <c r="B3263">
        <v>0</v>
      </c>
      <c r="C3263">
        <v>0</v>
      </c>
      <c r="D3263" s="6">
        <v>0</v>
      </c>
      <c r="E3263" s="6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3182</v>
      </c>
      <c r="C2" s="25">
        <f ca="1">SUMIF('Report 2'!A:N,'Brand Wise Report'!A2,'Report 2'!L:L)</f>
        <v>50467082.159999818</v>
      </c>
      <c r="D2" s="25">
        <f ca="1">SUMIF('Report 2'!A:N,'Brand Wise Report'!A2,'Report 2'!H:H)</f>
        <v>3111</v>
      </c>
      <c r="E2" s="25">
        <f ca="1">SUMIF('Report 2'!A:N,'Brand Wise Report'!A2,'Report 2'!M:M)</f>
        <v>49748484.426666506</v>
      </c>
      <c r="F2" s="25">
        <f ca="1">SUMIF('Report 2'!A:N,'Brand Wise Report'!A2,'Report 2'!I:I)</f>
        <v>71</v>
      </c>
      <c r="G2" s="25">
        <f ca="1">SUMIF('Report 2'!A:N,'Brand Wise Report'!A2,'Report 2'!N:N)</f>
        <v>718597.73333333351</v>
      </c>
      <c r="H2" s="25"/>
      <c r="I2" s="25">
        <f>SUMIFS('Report 2'!I:I,'Report 2'!A:A,A2,'Report 2'!J:J,"stock")</f>
        <v>47</v>
      </c>
      <c r="J2" s="25">
        <f>SUMIFS('Report 2'!N:N,'Report 2'!A:A,A2,'Report 2'!J:J,"stock")</f>
        <v>328156.39999999997</v>
      </c>
      <c r="K2" s="25">
        <f>SUMIFS('Report 2'!I:I,'Report 2'!A:A,A2,'Report 2'!J:J,"&lt;&gt;stock")</f>
        <v>24</v>
      </c>
      <c r="L2" s="25">
        <f>SUMIFS('Report 2'!N:N,'Report 2'!A:A,A2,'Report 2'!J:J,"&lt;&gt;stock")</f>
        <v>390441.33333333331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9423336.5600000098</v>
      </c>
      <c r="D3" s="25">
        <f ca="1">SUMIF('Report 2'!A:N,'Brand Wise Report'!A3,'Report 2'!H:H)</f>
        <v>257</v>
      </c>
      <c r="E3" s="25">
        <f ca="1">SUMIF('Report 2'!A:N,'Brand Wise Report'!A3,'Report 2'!M:M)</f>
        <v>8714139.2800000086</v>
      </c>
      <c r="F3" s="25">
        <f ca="1">SUMIF('Report 2'!A:N,'Brand Wise Report'!A3,'Report 2'!I:I)</f>
        <v>37</v>
      </c>
      <c r="G3" s="25">
        <f ca="1">SUMIF('Report 2'!A:N,'Brand Wise Report'!A3,'Report 2'!N:N)</f>
        <v>709197.28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15</v>
      </c>
      <c r="L3" s="25">
        <f>SUMIFS('Report 2'!N:N,'Report 2'!A:A,A3,'Report 2'!J:J,"&lt;&gt;stock")</f>
        <v>592034.07999999996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54</v>
      </c>
      <c r="E8" s="25">
        <f ca="1">SUMIF('Report 2'!A:N,'Brand Wise Report'!A8,'Report 2'!M:M)</f>
        <v>2936164.88</v>
      </c>
      <c r="F8" s="25">
        <f ca="1">SUMIF('Report 2'!A:N,'Brand Wise Report'!A8,'Report 2'!I:I)</f>
        <v>2</v>
      </c>
      <c r="G8" s="25">
        <f ca="1">SUMIF('Report 2'!A:N,'Brand Wise Report'!A8,'Report 2'!N:N)</f>
        <v>8712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2</v>
      </c>
      <c r="L8" s="25">
        <f>SUMIFS('Report 2'!N:N,'Report 2'!A:A,A8,'Report 2'!J:J,"&lt;&gt;stock")</f>
        <v>8712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94</v>
      </c>
      <c r="G33" s="25">
        <f ca="1">SUMIF('Report 2'!A:N,'Brand Wise Report'!A33,'Report 2'!N:N)</f>
        <v>408670</v>
      </c>
      <c r="H33" s="25"/>
      <c r="I33" s="25">
        <f>SUMIFS('Report 2'!I:I,'Report 2'!A:A,A33,'Report 2'!J:J,"stock")</f>
        <v>87</v>
      </c>
      <c r="J33" s="25">
        <f>SUMIFS('Report 2'!N:N,'Report 2'!A:A,A33,'Report 2'!J:J,"stock")</f>
        <v>345670</v>
      </c>
      <c r="K33" s="25">
        <f>SUMIFS('Report 2'!I:I,'Report 2'!A:A,A33,'Report 2'!J:J,"&lt;&gt;stock")</f>
        <v>7</v>
      </c>
      <c r="L33" s="25">
        <f>SUMIFS('Report 2'!N:N,'Report 2'!A:A,A33,'Report 2'!J:J,"&lt;&gt;stock")</f>
        <v>63000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4376</v>
      </c>
      <c r="C39" s="50">
        <f t="shared" ca="1" si="0"/>
        <v>83959333.429999813</v>
      </c>
      <c r="D39" s="50">
        <f t="shared" ca="1" si="0"/>
        <v>4081</v>
      </c>
      <c r="E39" s="50">
        <f t="shared" ca="1" si="0"/>
        <v>80629210.836666524</v>
      </c>
      <c r="F39" s="50">
        <f t="shared" ca="1" si="0"/>
        <v>295</v>
      </c>
      <c r="G39" s="50">
        <f t="shared" ca="1" si="0"/>
        <v>3330122.5933333337</v>
      </c>
      <c r="H39" s="50"/>
      <c r="I39" s="50">
        <f>SUM(I2:I38)</f>
        <v>238</v>
      </c>
      <c r="J39" s="50">
        <f>SUM(J2:J38)</f>
        <v>2224983.1800000002</v>
      </c>
      <c r="K39" s="50">
        <f>SUM(K2:K38)</f>
        <v>57</v>
      </c>
      <c r="L39" s="50">
        <f>SUM(L2:L38)</f>
        <v>1105139.4133333333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57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57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>
        <v>0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>
        <v>0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>
        <v>0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>
        <v>0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>
        <v>0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>
        <v>0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>
        <v>0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>
        <v>0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>
        <v>0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>
        <v>0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>
        <v>0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>
        <v>0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>
        <v>0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>
        <v>0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>
        <v>0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>
        <v>0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>
        <v>0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>
        <v>0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>
        <v>0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>
        <v>0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>
        <v>0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>
        <v>0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>
        <v>0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>
        <v>0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>
        <v>0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>
        <v>0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 t="str">
        <v>Dispatch Date</v>
      </c>
      <c r="B409" s="1" t="str">
        <v>Awb Number</v>
      </c>
      <c r="C409" s="1" t="str">
        <v>Docket Status</v>
      </c>
      <c r="D409" s="1" t="str">
        <v>Customer name</v>
      </c>
      <c r="E409" s="1" t="str">
        <v>Other</v>
      </c>
      <c r="F409" s="1" t="str">
        <v>Dispatch Date</v>
      </c>
      <c r="G409" s="2"/>
      <c r="H409" s="1"/>
    </row>
    <row r="410" spans="1:8" x14ac:dyDescent="0.25">
      <c r="A410" s="2">
        <v>45812</v>
      </c>
      <c r="B410" s="1" t="str">
        <v>BY HAND</v>
      </c>
      <c r="C410" s="1" t="str">
        <v>PRIYANKA MADAM</v>
      </c>
      <c r="D410" s="1" t="str">
        <v>ICGEB</v>
      </c>
      <c r="E410" s="1" t="str">
        <v>Other</v>
      </c>
      <c r="F410" s="1" t="str">
        <v>Wednesday</v>
      </c>
      <c r="G410" s="2"/>
      <c r="H410" s="1"/>
    </row>
    <row r="411" spans="1:8" x14ac:dyDescent="0.25">
      <c r="A411" s="2">
        <v>45840</v>
      </c>
      <c r="B411" s="1" t="str">
        <v>BY PORTER</v>
      </c>
      <c r="C411" s="1" t="str">
        <v>BY PORTER</v>
      </c>
      <c r="D411" s="1" t="str">
        <v>NDTL</v>
      </c>
      <c r="E411" s="1" t="str">
        <v>Other</v>
      </c>
      <c r="F411" s="1" t="str">
        <v>Wednesday</v>
      </c>
      <c r="G411" s="2"/>
      <c r="H411" s="1"/>
    </row>
    <row r="412" spans="1:8" x14ac:dyDescent="0.25">
      <c r="A412" s="2">
        <v>45894</v>
      </c>
      <c r="B412" s="1" t="str">
        <v>D3001955194</v>
      </c>
      <c r="C412" s="1" t="str">
        <v>Delivered</v>
      </c>
      <c r="D412" s="1" t="str">
        <v>IISER MOHALI</v>
      </c>
      <c r="E412" s="1" t="str">
        <v>DTDC</v>
      </c>
      <c r="F412" s="1" t="str">
        <v>Monday</v>
      </c>
      <c r="G412" s="2"/>
      <c r="H412" s="1"/>
    </row>
    <row r="413" spans="1:8" x14ac:dyDescent="0.25">
      <c r="A413" s="2">
        <v>45846</v>
      </c>
      <c r="B413" s="1" t="str">
        <v>D3001996933</v>
      </c>
      <c r="C413" s="1" t="str">
        <v>Delivered</v>
      </c>
      <c r="D413" s="1" t="str">
        <v>VECTOR</v>
      </c>
      <c r="E413" s="1" t="str">
        <v>DTDC</v>
      </c>
      <c r="F413" s="1" t="str">
        <v>Tuesday</v>
      </c>
      <c r="G413" s="2"/>
      <c r="H413" s="1"/>
    </row>
    <row r="414" spans="1:8" x14ac:dyDescent="0.25">
      <c r="A414" s="2">
        <v>45846</v>
      </c>
      <c r="B414" s="1" t="str">
        <v>D3001996934</v>
      </c>
      <c r="C414" s="1" t="str">
        <v>Delivered</v>
      </c>
      <c r="D414" s="1" t="str">
        <v>BIO SYSTEMS</v>
      </c>
      <c r="E414" s="1" t="str">
        <v>DTDC</v>
      </c>
      <c r="F414" s="1" t="str">
        <v>Tuesday</v>
      </c>
      <c r="G414" s="2"/>
      <c r="H414" s="1"/>
    </row>
    <row r="415" spans="1:8" x14ac:dyDescent="0.25">
      <c r="A415" s="2">
        <v>45846</v>
      </c>
      <c r="B415" s="1" t="str">
        <v>D3001996935</v>
      </c>
      <c r="C415" s="1" t="str">
        <v>Delivered</v>
      </c>
      <c r="D415" s="1" t="str">
        <v>Medlife</v>
      </c>
      <c r="E415" s="1" t="str">
        <v>DTDC</v>
      </c>
      <c r="F415" s="1" t="str">
        <v>Tuesday</v>
      </c>
      <c r="G415" s="2"/>
      <c r="H415" s="1"/>
    </row>
    <row r="416" spans="1:8" x14ac:dyDescent="0.25">
      <c r="A416" s="2">
        <v>45880</v>
      </c>
      <c r="B416" s="1" t="str">
        <v>D3001997013</v>
      </c>
      <c r="C416" s="1" t="str">
        <v>Delivered</v>
      </c>
      <c r="D416" s="1" t="str">
        <v>RESEARCH WORLD</v>
      </c>
      <c r="E416" s="1" t="str">
        <v>DTDC</v>
      </c>
      <c r="F416" s="1" t="str">
        <v>Monday</v>
      </c>
      <c r="G416" s="2"/>
      <c r="H416" s="1"/>
    </row>
    <row r="417" spans="1:8" x14ac:dyDescent="0.25">
      <c r="A417" s="2">
        <v>45880</v>
      </c>
      <c r="B417" s="1" t="str">
        <v>D3001997014</v>
      </c>
      <c r="C417" s="1" t="str">
        <v>Delivered</v>
      </c>
      <c r="D417" s="1" t="str">
        <v>IMTECH</v>
      </c>
      <c r="E417" s="1" t="str">
        <v>DTDC</v>
      </c>
      <c r="F417" s="1" t="str">
        <v>Monday</v>
      </c>
      <c r="G417" s="2"/>
      <c r="H417" s="1"/>
    </row>
    <row r="418" spans="1:8" x14ac:dyDescent="0.25">
      <c r="A418" s="2">
        <v>45880</v>
      </c>
      <c r="B418" s="1" t="str">
        <v>D3001997015</v>
      </c>
      <c r="C418" s="1" t="str">
        <v>Delivered</v>
      </c>
      <c r="D418" s="1" t="str">
        <v>IIT-ROORKE</v>
      </c>
      <c r="E418" s="1" t="str">
        <v>DTDC</v>
      </c>
      <c r="F418" s="1" t="str">
        <v>Monday</v>
      </c>
      <c r="G418" s="2"/>
      <c r="H418" s="1"/>
    </row>
    <row r="419" spans="1:8" x14ac:dyDescent="0.25">
      <c r="A419" s="2">
        <v>45887</v>
      </c>
      <c r="B419" s="1" t="str">
        <v>D3001997017</v>
      </c>
      <c r="C419" s="1" t="str">
        <v>Delivered</v>
      </c>
      <c r="D419" s="1" t="str">
        <v>Essence</v>
      </c>
      <c r="E419" s="1" t="str">
        <v>DTDC</v>
      </c>
      <c r="F419" s="1" t="str">
        <v>Monday</v>
      </c>
      <c r="G419" s="2"/>
      <c r="H419" s="1"/>
    </row>
    <row r="420" spans="1:8" x14ac:dyDescent="0.25">
      <c r="A420" s="6">
        <v>45887</v>
      </c>
      <c r="B420" t="str">
        <v>D3001997018</v>
      </c>
      <c r="C420" t="str">
        <v>Delivered</v>
      </c>
      <c r="D420" t="str">
        <v>MEDLIFE</v>
      </c>
      <c r="E420" t="str">
        <v>DTDC</v>
      </c>
      <c r="F420" t="str">
        <v>Monday</v>
      </c>
    </row>
    <row r="421" spans="1:8" x14ac:dyDescent="0.25">
      <c r="A421" s="6">
        <v>45836</v>
      </c>
      <c r="B421" t="str">
        <v>D3002213696</v>
      </c>
      <c r="C421" t="str">
        <v>Delivered</v>
      </c>
      <c r="D421" t="str">
        <v>SOHST</v>
      </c>
      <c r="E421" t="str">
        <v>DTDC</v>
      </c>
      <c r="F421" t="str">
        <v>Saturday</v>
      </c>
    </row>
    <row r="422" spans="1:8" x14ac:dyDescent="0.25">
      <c r="A422" s="6">
        <v>45846</v>
      </c>
      <c r="B422" t="str">
        <v>D3002213697</v>
      </c>
      <c r="C422" t="str">
        <v>Delivered</v>
      </c>
      <c r="D422" t="str">
        <v>RESEARCH</v>
      </c>
      <c r="E422" t="str">
        <v>DTDC</v>
      </c>
      <c r="F422" t="str">
        <v>Tuesday</v>
      </c>
    </row>
    <row r="423" spans="1:8" x14ac:dyDescent="0.25">
      <c r="A423" s="6">
        <v>45832</v>
      </c>
      <c r="B423" t="str">
        <v>D3002213704</v>
      </c>
      <c r="C423" t="str">
        <v>Delivered</v>
      </c>
      <c r="D423" t="str">
        <v>MEDLIFE</v>
      </c>
      <c r="E423" t="str">
        <v>DTDC</v>
      </c>
      <c r="F423" t="str">
        <v>Tuesday</v>
      </c>
    </row>
    <row r="424" spans="1:8" x14ac:dyDescent="0.25">
      <c r="A424" s="6">
        <v>45829</v>
      </c>
      <c r="B424" t="str">
        <v>D3002213705</v>
      </c>
      <c r="C424" t="str">
        <v>Delivered</v>
      </c>
      <c r="D424" t="str">
        <v>Imtech</v>
      </c>
      <c r="E424" t="str">
        <v>DTDC</v>
      </c>
      <c r="F424" t="str">
        <v>Saturday</v>
      </c>
    </row>
    <row r="425" spans="1:8" x14ac:dyDescent="0.25">
      <c r="A425" s="6">
        <v>45867</v>
      </c>
      <c r="B425" t="str">
        <v>D3002709220</v>
      </c>
      <c r="C425" t="str">
        <v>Delivered</v>
      </c>
      <c r="D425" t="str">
        <v>IMTECH</v>
      </c>
      <c r="E425" t="str">
        <v>DTDC</v>
      </c>
      <c r="F425" t="str">
        <v>Tuesday</v>
      </c>
    </row>
    <row r="426" spans="1:8" x14ac:dyDescent="0.25">
      <c r="A426" s="6">
        <v>45852</v>
      </c>
      <c r="B426" t="str">
        <v>D3002709675</v>
      </c>
      <c r="C426" t="str">
        <v>Delivered</v>
      </c>
      <c r="D426" t="str">
        <v>Medlife</v>
      </c>
      <c r="E426" t="str">
        <v>DTDC</v>
      </c>
      <c r="F426" t="str">
        <v>Monday</v>
      </c>
    </row>
    <row r="427" spans="1:8" x14ac:dyDescent="0.25">
      <c r="A427" s="6">
        <v>45852</v>
      </c>
      <c r="B427" t="str">
        <v>D3002709676</v>
      </c>
      <c r="C427" t="str">
        <v>Delivered</v>
      </c>
      <c r="D427" t="str">
        <v>IMTECH</v>
      </c>
      <c r="E427" t="str">
        <v>DTDC</v>
      </c>
      <c r="F427" t="str">
        <v>Monday</v>
      </c>
    </row>
    <row r="428" spans="1:8" x14ac:dyDescent="0.25">
      <c r="A428" s="6">
        <v>45860</v>
      </c>
      <c r="B428" t="str">
        <v>D3002709684</v>
      </c>
      <c r="C428" t="str">
        <v>Delivered</v>
      </c>
      <c r="D428" t="str">
        <v>IMTECH</v>
      </c>
      <c r="E428" t="str">
        <v>DTDC</v>
      </c>
      <c r="F428" t="str">
        <v>Tuesday</v>
      </c>
    </row>
    <row r="429" spans="1:8" x14ac:dyDescent="0.25">
      <c r="A429" s="6">
        <v>45860</v>
      </c>
      <c r="B429" t="str">
        <v>D3002709685</v>
      </c>
      <c r="C429" t="str">
        <v>Delivered</v>
      </c>
      <c r="D429" t="str">
        <v>Essence</v>
      </c>
      <c r="E429" t="str">
        <v>DTDC</v>
      </c>
      <c r="F429" t="str">
        <v>Tuesday</v>
      </c>
    </row>
    <row r="430" spans="1:8" x14ac:dyDescent="0.25">
      <c r="A430" s="6">
        <v>45867</v>
      </c>
      <c r="B430" t="str">
        <v>D3002864036</v>
      </c>
      <c r="C430" t="str">
        <v>Delivered</v>
      </c>
      <c r="D430" t="str">
        <v>MEDLIFE</v>
      </c>
      <c r="E430" t="str">
        <v>DTDC</v>
      </c>
      <c r="F430" t="str">
        <v>Tuesday</v>
      </c>
    </row>
    <row r="431" spans="1:8" x14ac:dyDescent="0.25">
      <c r="A431" s="6">
        <v>45867</v>
      </c>
      <c r="B431" t="str">
        <v>D3002864037</v>
      </c>
      <c r="C431" t="str">
        <v>Delivered</v>
      </c>
      <c r="D431" t="str">
        <v>IMTECH</v>
      </c>
      <c r="E431" t="str">
        <v>DTDC</v>
      </c>
      <c r="F431" t="str">
        <v>Tuesday</v>
      </c>
    </row>
    <row r="432" spans="1:8" x14ac:dyDescent="0.25">
      <c r="A432" s="6">
        <v>45873</v>
      </c>
      <c r="B432" t="str">
        <v>D3002864041</v>
      </c>
      <c r="C432" t="str">
        <v>Delivered</v>
      </c>
      <c r="D432" t="str">
        <v>POOJA TRADERS</v>
      </c>
      <c r="E432" t="str">
        <v>DTDC</v>
      </c>
      <c r="F432" t="str">
        <v>Monday</v>
      </c>
    </row>
    <row r="433" spans="1:6" x14ac:dyDescent="0.25">
      <c r="A433" s="6">
        <v>45871</v>
      </c>
      <c r="B433" t="str">
        <v>D3002864042</v>
      </c>
      <c r="C433" t="str">
        <v>Delivered</v>
      </c>
      <c r="D433" t="str">
        <v>Medlife</v>
      </c>
      <c r="E433" t="str">
        <v>DTDC</v>
      </c>
      <c r="F433" t="str">
        <v>Saturday</v>
      </c>
    </row>
    <row r="434" spans="1:6" x14ac:dyDescent="0.25">
      <c r="A434" s="6">
        <v>45875</v>
      </c>
      <c r="B434" t="str">
        <v>D3002864046</v>
      </c>
      <c r="C434" t="str">
        <v>Delivered</v>
      </c>
      <c r="D434" t="str">
        <v>MEDLIFE</v>
      </c>
      <c r="E434" t="str">
        <v>DTDC</v>
      </c>
      <c r="F434" t="str">
        <v>Wednesday</v>
      </c>
    </row>
    <row r="435" spans="1:6" x14ac:dyDescent="0.25">
      <c r="A435" s="6">
        <v>45901</v>
      </c>
      <c r="B435" t="str">
        <v>D3002950334</v>
      </c>
      <c r="C435" t="str">
        <v>Delivered</v>
      </c>
      <c r="D435" t="str">
        <v>IISER MOHALI</v>
      </c>
      <c r="E435" t="str">
        <v>DTDC</v>
      </c>
      <c r="F435" t="str">
        <v>Monday</v>
      </c>
    </row>
    <row r="436" spans="1:6" x14ac:dyDescent="0.25">
      <c r="A436" s="6">
        <v>45908</v>
      </c>
      <c r="B436" t="str">
        <v>D3002950414</v>
      </c>
      <c r="C436" t="str">
        <v>Delivered</v>
      </c>
      <c r="D436" t="str">
        <v>RESEARCH</v>
      </c>
      <c r="E436" t="str">
        <v>DTDC</v>
      </c>
      <c r="F436" t="str">
        <v>Monday</v>
      </c>
    </row>
    <row r="437" spans="1:6" x14ac:dyDescent="0.25">
      <c r="A437" s="6">
        <v>45908</v>
      </c>
      <c r="B437" t="str">
        <v>D3002950415</v>
      </c>
      <c r="C437" t="str">
        <v>Delivered</v>
      </c>
      <c r="D437" t="str">
        <v>IISER MOHALI</v>
      </c>
      <c r="E437" t="str">
        <v>DTDC</v>
      </c>
      <c r="F437" t="str">
        <v>Monday</v>
      </c>
    </row>
    <row r="438" spans="1:6" x14ac:dyDescent="0.25">
      <c r="A438" s="6">
        <v>45908</v>
      </c>
      <c r="B438" t="str">
        <v>D3002950416</v>
      </c>
      <c r="C438" t="str">
        <v>Delivered</v>
      </c>
      <c r="D438" t="str">
        <v>VECTOR</v>
      </c>
      <c r="E438" t="str">
        <v>DTDC</v>
      </c>
      <c r="F438" t="str">
        <v>Monday</v>
      </c>
    </row>
    <row r="439" spans="1:6" x14ac:dyDescent="0.25">
      <c r="A439" s="6">
        <v>45908</v>
      </c>
      <c r="B439" t="str">
        <v>D3002950417</v>
      </c>
      <c r="C439" t="str">
        <v>Delivered</v>
      </c>
      <c r="D439" t="str">
        <v>ESSENCE</v>
      </c>
      <c r="E439" t="str">
        <v>DTDC</v>
      </c>
      <c r="F439" t="str">
        <v>Monday</v>
      </c>
    </row>
    <row r="440" spans="1:6" x14ac:dyDescent="0.25">
      <c r="A440" s="6">
        <v>45913</v>
      </c>
      <c r="B440" t="str">
        <v>D3003568451</v>
      </c>
      <c r="C440" t="str">
        <v>Delivered</v>
      </c>
      <c r="D440" t="str">
        <v>MEDLIFE</v>
      </c>
      <c r="E440" t="str">
        <v>DTDC</v>
      </c>
      <c r="F440" t="str">
        <v>Saturday</v>
      </c>
    </row>
    <row r="441" spans="1:6" x14ac:dyDescent="0.25">
      <c r="A441" s="6">
        <v>45915</v>
      </c>
      <c r="B441" t="str">
        <v>D3003568486</v>
      </c>
      <c r="C441" t="str">
        <v>Delivered</v>
      </c>
      <c r="D441" t="str">
        <v>IMTECH</v>
      </c>
      <c r="E441" t="str">
        <v>DTDC</v>
      </c>
      <c r="F441" t="str">
        <v>Monday</v>
      </c>
    </row>
    <row r="442" spans="1:6" x14ac:dyDescent="0.25">
      <c r="A442" s="6">
        <v>45915</v>
      </c>
      <c r="B442" t="str">
        <v>D3003568487</v>
      </c>
      <c r="C442" t="str">
        <v>Delivered</v>
      </c>
      <c r="D442" t="str">
        <v>RESEARCH</v>
      </c>
      <c r="E442" t="str">
        <v>DTDC</v>
      </c>
      <c r="F442" t="str">
        <v>Monday</v>
      </c>
    </row>
    <row r="443" spans="1:6" x14ac:dyDescent="0.25">
      <c r="A443" s="6">
        <v>45915</v>
      </c>
      <c r="B443" t="str">
        <v>D3003568488</v>
      </c>
      <c r="C443" t="str">
        <v>Delivered</v>
      </c>
      <c r="D443" t="str">
        <v>VECTOR</v>
      </c>
      <c r="E443" t="str">
        <v>DTDC</v>
      </c>
      <c r="F443" t="str">
        <v>Monday</v>
      </c>
    </row>
    <row r="444" spans="1:6" x14ac:dyDescent="0.25">
      <c r="A444" s="6">
        <v>45927</v>
      </c>
      <c r="B444" t="str">
        <v>D3003710005</v>
      </c>
      <c r="C444" t="str">
        <v>Delivered</v>
      </c>
      <c r="D444" t="str">
        <v>INFINITY</v>
      </c>
      <c r="E444" t="str">
        <v>DTDC</v>
      </c>
      <c r="F444" t="str">
        <v>Saturday</v>
      </c>
    </row>
    <row r="445" spans="1:6" x14ac:dyDescent="0.25">
      <c r="A445" s="6">
        <v>45927</v>
      </c>
      <c r="B445" t="str">
        <v>D3003710006</v>
      </c>
      <c r="C445" t="str">
        <v>Delivered</v>
      </c>
      <c r="D445" t="str">
        <v>MEDLIFE</v>
      </c>
      <c r="E445" t="str">
        <v>DTDC</v>
      </c>
      <c r="F445" t="str">
        <v>Saturday</v>
      </c>
    </row>
    <row r="446" spans="1:6" x14ac:dyDescent="0.25">
      <c r="A446" s="6">
        <v>45934</v>
      </c>
      <c r="B446" t="str">
        <v>D3003710010</v>
      </c>
      <c r="C446" t="str">
        <v>Delivered</v>
      </c>
      <c r="D446" t="str">
        <v>Vector</v>
      </c>
      <c r="E446" t="str">
        <v>DTDC</v>
      </c>
      <c r="F446" t="str">
        <v>Saturday</v>
      </c>
    </row>
    <row r="447" spans="1:6" x14ac:dyDescent="0.25">
      <c r="A447" s="6">
        <v>45937</v>
      </c>
      <c r="B447" t="str">
        <v>D3003710012</v>
      </c>
      <c r="C447">
        <v>0</v>
      </c>
      <c r="D447" t="str">
        <v>PATANJALI</v>
      </c>
      <c r="E447" t="str">
        <v>DTDC</v>
      </c>
      <c r="F447" t="str">
        <v>Tuesday</v>
      </c>
    </row>
    <row r="448" spans="1:6" x14ac:dyDescent="0.25">
      <c r="A448" s="6">
        <v>45937</v>
      </c>
      <c r="B448" t="str">
        <v>D3003710013</v>
      </c>
      <c r="C448">
        <v>0</v>
      </c>
      <c r="D448" t="str">
        <v>MEDLIFE</v>
      </c>
      <c r="E448" t="str">
        <v>DTDC</v>
      </c>
      <c r="F448" t="str">
        <v>Tuesday</v>
      </c>
    </row>
    <row r="449" spans="1:6" x14ac:dyDescent="0.25">
      <c r="A449" s="6">
        <v>45936</v>
      </c>
      <c r="B449" t="str">
        <v>D3003710017</v>
      </c>
      <c r="C449">
        <v>0</v>
      </c>
      <c r="D449" t="str">
        <v>IISER MOHALI</v>
      </c>
      <c r="E449" t="str">
        <v>DTDC</v>
      </c>
      <c r="F449" t="str">
        <v>Monday</v>
      </c>
    </row>
    <row r="450" spans="1:6" x14ac:dyDescent="0.25">
      <c r="A450" s="6">
        <v>45933</v>
      </c>
      <c r="B450" t="str">
        <v>D3003710018</v>
      </c>
      <c r="C450" t="str">
        <v>Delivered</v>
      </c>
      <c r="D450" t="str">
        <v>Aiims Bhatinda</v>
      </c>
      <c r="E450" t="str">
        <v>DTDC</v>
      </c>
      <c r="F450" t="str">
        <v>Friday</v>
      </c>
    </row>
    <row r="451" spans="1:6" x14ac:dyDescent="0.25">
      <c r="A451" s="6">
        <v>45868</v>
      </c>
      <c r="B451" t="str">
        <v>Expired</v>
      </c>
      <c r="C451" t="str">
        <v>Expired</v>
      </c>
      <c r="D451" t="str">
        <v>EXPIRED</v>
      </c>
      <c r="E451" t="str">
        <v>Other</v>
      </c>
      <c r="F451" t="str">
        <v>Wednesday</v>
      </c>
    </row>
    <row r="452" spans="1:6" x14ac:dyDescent="0.25">
      <c r="A452" s="6">
        <v>45929</v>
      </c>
      <c r="B452" t="str">
        <v>PORTER</v>
      </c>
      <c r="C452" t="str">
        <v>PORTER</v>
      </c>
      <c r="D452" t="str">
        <v>Labex</v>
      </c>
      <c r="E452" t="str">
        <v>Other</v>
      </c>
      <c r="F452" t="str">
        <v>Monday</v>
      </c>
    </row>
    <row r="453" spans="1:6" x14ac:dyDescent="0.25">
      <c r="A453" s="6">
        <v>45854</v>
      </c>
      <c r="B453" t="str">
        <v>WILL BE BILLED</v>
      </c>
      <c r="C453" t="str">
        <v>PRIYANKA MADAM</v>
      </c>
      <c r="D453" t="str">
        <v>Aiims</v>
      </c>
      <c r="E453" t="str">
        <v>Other</v>
      </c>
      <c r="F453" t="str">
        <v>Wednesday</v>
      </c>
    </row>
    <row r="454" spans="1:6" x14ac:dyDescent="0.25">
      <c r="A454" s="6">
        <v>45859</v>
      </c>
      <c r="B454" t="str">
        <v>with M Bio</v>
      </c>
      <c r="C454" t="str">
        <v>With M Biotehc</v>
      </c>
      <c r="D454" t="str">
        <v>HKP</v>
      </c>
      <c r="E454" t="str">
        <v>Other</v>
      </c>
      <c r="F454" t="str">
        <v>Monday</v>
      </c>
    </row>
    <row r="455" spans="1:6" x14ac:dyDescent="0.25">
      <c r="A455" s="6" t="str">
        <v xml:space="preserve"> </v>
      </c>
      <c r="B455">
        <v>0</v>
      </c>
      <c r="C455" t="str">
        <v xml:space="preserve"> </v>
      </c>
      <c r="D455" t="e">
        <v>#N/A</v>
      </c>
      <c r="E455" t="str">
        <v>Bluedart</v>
      </c>
      <c r="F455" t="str">
        <v xml:space="preserve"> </v>
      </c>
    </row>
    <row r="456" spans="1:6" x14ac:dyDescent="0.25">
      <c r="A456" s="6">
        <v>45812</v>
      </c>
      <c r="B456">
        <v>0</v>
      </c>
      <c r="C456" t="str">
        <v xml:space="preserve"> </v>
      </c>
      <c r="D456" t="str">
        <v>RESEARCH WORLD</v>
      </c>
      <c r="E456" t="str">
        <v>Other</v>
      </c>
      <c r="F456" t="str">
        <v>Wednesday</v>
      </c>
    </row>
    <row r="457" spans="1:6" x14ac:dyDescent="0.25">
      <c r="A457" s="6">
        <v>0</v>
      </c>
      <c r="B457">
        <v>0</v>
      </c>
      <c r="C457">
        <v>0</v>
      </c>
      <c r="D457">
        <v>0</v>
      </c>
      <c r="E457">
        <v>0</v>
      </c>
      <c r="F4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2025-10-08T07:50:12Z</dcterms:modified>
  <cp:contentStatus/>
</cp:coreProperties>
</file>