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9B47005-2AA5-4DFE-B32B-F3AC54EFEE0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MasterSheet!$A$1:$AC$3027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902" i="1" l="1"/>
  <c r="AC2902" i="1"/>
  <c r="V2902" i="1"/>
  <c r="L2902" i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G3027" i="1" s="1"/>
  <c r="AC3027" i="1"/>
  <c r="V3025" i="1"/>
  <c r="V3026" i="1"/>
  <c r="V3027" i="1"/>
  <c r="L3025" i="1"/>
  <c r="L3026" i="1"/>
  <c r="L3027" i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<sst xmlns="http://schemas.openxmlformats.org/spreadsheetml/2006/main" count="19865" uniqueCount="3760">
  <si>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</si>
  <si>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</si>
  <si>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</si>
  <si>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</si>
  <si>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</si>
  <si>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</si>
  <si>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</si>
  <si>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</si>
  <si>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</si>
  <si>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</si>
  <si>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</si>
  <si>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</si>
  <si>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</si>
  <si>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</si>
  <si>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</si>
  <si>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</si>
  <si>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</si>
  <si>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</si>
  <si>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</si>
  <si>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</si>
  <si>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</si>
  <si>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</si>
  <si>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</si>
  <si>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</si>
  <si>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</si>
  <si>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</si>
  <si>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</si>
  <si>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</si>
  <si>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</si>
  <si>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</si>
  <si>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</si>
  <si>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</si>
  <si>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</si>
  <si>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</si>
  <si>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</si>
  <si>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</si>
  <si>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</si>
  <si>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</si>
  <si>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</si>
  <si>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</si>
  <si>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</si>
  <si>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</si>
  <si>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</si>
  <si>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</si>
  <si>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</si>
  <si>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</si>
  <si>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</si>
  <si>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</si>
  <si>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</si>
  <si>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</si>
  <si>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</si>
  <si>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</si>
  <si>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</si>
  <si>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</si>
  <si>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</si>
  <si>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</si>
  <si>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</si>
  <si>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</si>
  <si>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</si>
  <si>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</si>
  <si>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</si>
  <si>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</si>
  <si>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</si>
  <si>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</si>
  <si>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</si>
  <si>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</si>
  <si>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</si>
  <si>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</si>
  <si>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</si>
  <si>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</si>
  <si>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</si>
  <si>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</si>
  <si>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</si>
  <si>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</si>
  <si>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</si>
  <si>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</si>
  <si>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</si>
  <si>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</si>
  <si>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</si>
  <si>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</si>
  <si>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</si>
  <si>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</si>
  <si>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</si>
  <si>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</si>
  <si>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</si>
  <si>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</si>
  <si>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</si>
  <si>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</si>
  <si>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</si>
  <si>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</si>
  <si>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</si>
  <si>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</si>
  <si>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</si>
  <si>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</si>
  <si>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</si>
  <si>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</si>
  <si>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</si>
  <si>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</si>
  <si>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</si>
  <si>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</si>
  <si>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</si>
  <si>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</si>
  <si>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</si>
  <si>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</si>
  <si>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</si>
  <si>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</si>
  <si>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</si>
  <si>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</si>
  <si>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</si>
  <si>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</si>
  <si>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</si>
  <si>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</si>
  <si>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</si>
  <si>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</si>
  <si>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</si>
  <si>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</si>
  <si>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</si>
  <si>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</si>
  <si>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</si>
  <si>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</si>
  <si>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</si>
  <si>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</si>
  <si>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</si>
  <si>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</si>
  <si>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</si>
  <si>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</si>
  <si>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</si>
  <si>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</si>
  <si>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</si>
  <si>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</si>
  <si>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</si>
  <si>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</si>
  <si>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</si>
  <si>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</si>
  <si>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</si>
  <si>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</si>
  <si>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</si>
  <si>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</si>
  <si>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</si>
  <si>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</si>
  <si>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</si>
  <si>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</si>
  <si>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</si>
  <si>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</si>
  <si>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</si>
  <si>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</si>
  <si>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</si>
  <si>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</si>
  <si>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</si>
  <si>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</si>
  <si>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</si>
  <si>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</si>
  <si>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</si>
  <si>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</si>
  <si>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</si>
  <si>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</si>
  <si>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</si>
  <si>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</si>
  <si>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</si>
  <si>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</si>
  <si>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</si>
  <si>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</si>
  <si>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</si>
  <si>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</si>
  <si>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</si>
  <si>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</si>
  <si>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</si>
  <si>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</si>
  <si>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</si>
  <si>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</si>
  <si>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</si>
  <si>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</si>
  <si>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</si>
  <si>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</si>
  <si>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</si>
  <si>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</si>
  <si>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</si>
  <si>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</si>
  <si>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</si>
  <si>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</si>
  <si>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</si>
  <si>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</si>
  <si>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</si>
  <si>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</si>
  <si>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</si>
  <si>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</si>
  <si>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</si>
  <si>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</si>
  <si>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</si>
  <si>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</si>
  <si>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</si>
  <si>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</si>
  <si>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</si>
  <si>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</si>
  <si>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</si>
  <si>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</si>
  <si>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</si>
  <si>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</si>
  <si>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</si>
  <si>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</si>
  <si>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</si>
  <si>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</si>
  <si>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</si>
  <si>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</si>
  <si>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</si>
  <si>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</si>
  <si>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</si>
  <si>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</si>
  <si>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</si>
  <si>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</si>
  <si>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</si>
  <si>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</si>
  <si>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</si>
  <si>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</si>
  <si>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</si>
  <si>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</si>
  <si>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</si>
  <si>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</si>
  <si>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</si>
  <si>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</si>
  <si>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</si>
  <si>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</si>
  <si>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</si>
  <si>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</si>
  <si>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</si>
  <si>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</si>
  <si>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</si>
  <si>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</si>
  <si>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</si>
  <si>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</si>
  <si>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</si>
  <si>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</si>
  <si>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</si>
  <si>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</si>
  <si>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</si>
  <si>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</si>
  <si>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</si>
  <si>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</si>
  <si>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</si>
  <si>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</si>
  <si>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</si>
  <si>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</si>
  <si>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</si>
  <si>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</si>
  <si>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</si>
  <si>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</si>
  <si>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</si>
  <si>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</si>
  <si>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</si>
  <si>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</si>
  <si>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</si>
  <si>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</si>
  <si>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</si>
  <si>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</si>
  <si>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</si>
  <si>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</si>
  <si>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</si>
  <si>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</si>
  <si>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</si>
  <si>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</si>
  <si>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</si>
  <si>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</si>
  <si>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</si>
  <si>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</si>
  <si>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</si>
  <si>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</si>
  <si>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</si>
  <si>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</si>
  <si>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</si>
  <si>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</si>
  <si>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</si>
  <si>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</si>
  <si>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</si>
  <si>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</si>
  <si>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</si>
  <si>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</si>
  <si>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</si>
  <si>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</si>
  <si>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</si>
  <si>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</si>
  <si>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</si>
  <si>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</si>
  <si>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</si>
  <si>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</si>
  <si>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</si>
  <si>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</si>
  <si>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</si>
  <si>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</si>
  <si>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</si>
  <si>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</si>
  <si>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</si>
  <si>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</si>
  <si>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</si>
  <si>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</si>
  <si>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</si>
  <si>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</si>
  <si>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</si>
  <si>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</si>
  <si>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</si>
  <si>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</si>
  <si>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</si>
  <si>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</si>
  <si>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</si>
  <si>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</si>
  <si>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</si>
  <si>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</si>
  <si>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</si>
  <si>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</si>
  <si>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</si>
  <si>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</si>
  <si>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</si>
  <si>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</si>
  <si>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</si>
  <si>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</si>
  <si>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</si>
  <si>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</si>
  <si>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</si>
  <si>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</si>
  <si>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</si>
  <si>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</si>
  <si>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</si>
  <si>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</si>
  <si>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</si>
  <si>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</si>
  <si>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</si>
  <si>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</si>
  <si>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</si>
  <si>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</si>
  <si>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</si>
  <si>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</si>
  <si>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</si>
  <si>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</si>
  <si>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</si>
  <si>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</si>
  <si>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</si>
  <si>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</si>
  <si>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</si>
  <si>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</si>
  <si>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</si>
  <si>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</si>
  <si>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</si>
  <si>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</si>
  <si>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</si>
  <si>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</si>
  <si>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</si>
  <si>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</si>
  <si>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</si>
  <si>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</si>
  <si>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</si>
  <si>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</si>
  <si>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</si>
  <si>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</si>
  <si>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</si>
  <si>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</si>
  <si>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</si>
  <si>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</si>
  <si>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</si>
  <si>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</si>
  <si>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</si>
  <si>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</si>
  <si>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</si>
  <si>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</si>
  <si>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</si>
  <si>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</si>
  <si>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</si>
  <si>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</si>
  <si>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</si>
  <si>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</si>
  <si>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</si>
  <si>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</si>
  <si>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</si>
  <si>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</si>
  <si>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</si>
  <si>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</si>
  <si>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</si>
  <si>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</si>
  <si>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</si>
  <si>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</si>
  <si>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</si>
  <si>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</si>
  <si>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</si>
  <si>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</si>
  <si>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</si>
  <si>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</si>
  <si>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</si>
  <si>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</si>
  <si>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</si>
  <si>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</si>
  <si>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</si>
  <si>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</si>
  <si>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</si>
  <si>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</si>
  <si>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</si>
  <si>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</si>
  <si>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</si>
  <si>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</si>
  <si>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</si>
  <si>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</si>
  <si>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</si>
  <si>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</si>
  <si>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</si>
  <si>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</si>
  <si>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</si>
  <si>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</si>
  <si>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</si>
  <si>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</si>
  <si>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</si>
  <si>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</si>
  <si>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</si>
  <si>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</si>
  <si>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</si>
  <si>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</si>
  <si>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</si>
  <si>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</si>
  <si>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</si>
  <si>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</si>
  <si>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</si>
  <si>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</si>
  <si>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</si>
  <si>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</si>
  <si>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</si>
  <si>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</si>
  <si>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</si>
  <si>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</si>
  <si>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</si>
  <si>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</si>
  <si>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</si>
  <si>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</si>
  <si>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</si>
  <si>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</si>
  <si>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</si>
  <si>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</si>
  <si>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</si>
  <si>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</si>
  <si>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</si>
  <si>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</si>
  <si>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</si>
  <si>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</si>
  <si>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</si>
  <si>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</si>
  <si>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</si>
  <si>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</si>
  <si>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</si>
  <si>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</si>
  <si>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</si>
  <si>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</si>
  <si>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</si>
  <si>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</si>
  <si>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</si>
  <si>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</si>
  <si>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</si>
  <si>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</si>
  <si>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</si>
  <si>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</si>
  <si>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</si>
  <si>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</si>
  <si>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</si>
  <si>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</si>
  <si>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</si>
  <si>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</si>
  <si>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</si>
  <si>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</si>
  <si>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</si>
  <si>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</si>
  <si>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</si>
  <si>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</si>
  <si>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</si>
  <si>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</si>
  <si>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</si>
  <si>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</si>
  <si>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</si>
  <si>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</si>
  <si>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</si>
  <si>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</si>
  <si>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</si>
  <si>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</si>
  <si>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</si>
  <si>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</si>
  <si>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</si>
  <si>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</si>
  <si>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</si>
  <si>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</si>
  <si>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</si>
  <si>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</si>
  <si>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</si>
  <si>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</si>
  <si>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</si>
  <si>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</si>
  <si>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</si>
  <si>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</si>
  <si>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</si>
  <si>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</si>
  <si>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</si>
  <si>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</si>
  <si>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</si>
  <si>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</si>
  <si>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</si>
  <si>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</si>
  <si>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</si>
  <si>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</si>
  <si>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</si>
  <si>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</si>
  <si>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</si>
  <si>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</si>
  <si>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</si>
  <si>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</si>
  <si>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</si>
  <si>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</si>
  <si>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</si>
  <si>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</si>
  <si>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</si>
  <si>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</si>
  <si>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</si>
  <si>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</si>
  <si>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</si>
  <si>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</si>
  <si>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</si>
  <si>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</si>
  <si>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</si>
  <si>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</si>
  <si>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</si>
  <si>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</si>
  <si>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</si>
  <si>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</si>
  <si>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</si>
  <si>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</si>
  <si>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</si>
  <si>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</si>
  <si>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</si>
  <si>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</si>
  <si>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</si>
  <si>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</si>
  <si>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</si>
  <si>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</si>
  <si>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</si>
  <si>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</si>
  <si>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</si>
  <si>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</si>
  <si>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</si>
  <si>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</si>
  <si>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</si>
  <si>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</si>
  <si>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</si>
  <si>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</si>
  <si>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</si>
  <si>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</si>
  <si>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</si>
  <si>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</si>
  <si>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</si>
  <si>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</si>
  <si>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</si>
  <si>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</si>
  <si>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</si>
  <si>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</si>
  <si>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</si>
  <si>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</si>
  <si>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</si>
  <si>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</si>
  <si>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</si>
  <si>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</si>
  <si>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</si>
  <si>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</si>
  <si>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</si>
  <si>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</si>
  <si>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</si>
  <si>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</si>
  <si>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</si>
  <si>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</si>
  <si>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</si>
  <si>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</si>
  <si>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</si>
  <si>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</si>
  <si>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</si>
  <si>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</si>
  <si>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</si>
  <si>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</si>
  <si>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</si>
  <si>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</si>
  <si>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</si>
  <si>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</si>
  <si>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</si>
  <si>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</si>
  <si>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</si>
  <si>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</si>
  <si>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</si>
  <si>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</si>
  <si>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</si>
  <si>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</si>
  <si>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</si>
  <si>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</si>
  <si>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</si>
  <si>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</si>
  <si>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</si>
  <si>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</si>
  <si>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</si>
  <si>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</si>
  <si>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</si>
  <si>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</si>
  <si>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</si>
  <si>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</si>
  <si>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</si>
  <si>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</si>
  <si>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</si>
  <si>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</si>
  <si>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</si>
  <si>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</si>
  <si>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</si>
  <si>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</si>
  <si>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</si>
  <si>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</si>
  <si>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</si>
  <si>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</si>
  <si>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</si>
  <si>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</si>
  <si>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</si>
  <si>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</si>
  <si>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</si>
  <si>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</si>
  <si>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</si>
  <si>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</si>
  <si>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</si>
  <si>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</si>
  <si>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</si>
  <si>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</si>
  <si>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</si>
  <si>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</si>
  <si>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</si>
  <si>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</si>
  <si>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</si>
  <si>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</si>
  <si>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</si>
  <si>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</si>
  <si>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</si>
  <si>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</si>
  <si>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</si>
  <si>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</si>
  <si>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</si>
  <si>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</si>
  <si>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</si>
  <si>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</si>
  <si>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</si>
  <si>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</si>
  <si>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</si>
  <si>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</si>
  <si>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</si>
  <si>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</si>
  <si>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</si>
  <si>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</si>
  <si>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</si>
  <si>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</si>
  <si>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</si>
  <si>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</si>
  <si>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</si>
  <si>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</si>
  <si>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</si>
  <si>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</si>
  <si>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</si>
  <si>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</si>
  <si>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</si>
  <si>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</si>
  <si>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</si>
  <si>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</si>
  <si>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</si>
  <si>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</si>
  <si>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</si>
  <si>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</si>
  <si>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</si>
  <si>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</si>
  <si>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</si>
  <si>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</si>
  <si>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</si>
  <si>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</si>
  <si>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</si>
  <si>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</si>
  <si>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</si>
  <si>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</si>
  <si>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</si>
  <si>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</si>
  <si>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</si>
  <si>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</si>
  <si>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</si>
  <si>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</si>
  <si>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</si>
  <si>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</si>
  <si>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</si>
  <si>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</si>
  <si>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</si>
  <si>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</si>
  <si>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</si>
  <si>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</si>
  <si>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</si>
  <si>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</si>
  <si>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</si>
  <si>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</si>
  <si>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</si>
  <si>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</si>
  <si>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</si>
  <si>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</si>
  <si>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</si>
  <si>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</si>
  <si>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</si>
  <si>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</si>
  <si>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</si>
  <si>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</si>
  <si>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</si>
  <si>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</si>
  <si>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</si>
  <si>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</si>
  <si>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</si>
  <si>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</si>
  <si>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</si>
  <si>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</si>
  <si>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</si>
  <si>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</si>
  <si>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</si>
  <si>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</si>
  <si>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</si>
  <si>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</si>
  <si>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</si>
  <si>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</si>
  <si>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</si>
  <si>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</si>
  <si>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</si>
  <si>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</si>
  <si>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</si>
  <si>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</si>
  <si>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</si>
  <si>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</si>
  <si>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</si>
  <si>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</si>
  <si>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</si>
  <si>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</si>
  <si>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</si>
  <si>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</si>
  <si>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</si>
  <si>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</si>
  <si>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</si>
  <si>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</si>
  <si>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</si>
  <si>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</si>
  <si>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</si>
  <si>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</si>
  <si>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</si>
  <si>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</si>
  <si>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</si>
  <si>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</si>
  <si>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</si>
  <si>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</si>
  <si>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</si>
  <si>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</si>
  <si>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</si>
  <si>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</si>
  <si>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</si>
  <si>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</si>
  <si>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</si>
  <si>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</si>
  <si>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</si>
  <si>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</si>
  <si>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</si>
  <si>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</si>
  <si>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</si>
  <si>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</si>
  <si>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</si>
  <si>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</si>
  <si>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</si>
  <si>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</si>
  <si>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</si>
  <si>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</si>
  <si>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</si>
  <si>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</si>
  <si>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</si>
  <si>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</si>
  <si>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</si>
  <si>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</si>
  <si>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</si>
  <si>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</si>
  <si>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</si>
  <si>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</si>
  <si>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</si>
  <si>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</si>
  <si>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</si>
  <si>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</si>
  <si>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</si>
  <si>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</si>
  <si>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</si>
  <si>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</si>
  <si>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</si>
  <si>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</si>
  <si>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</si>
  <si>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</si>
  <si>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</si>
  <si>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</si>
  <si>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</si>
  <si>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</si>
  <si>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</si>
  <si>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</si>
  <si>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</si>
  <si>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</si>
  <si>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</si>
  <si>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</si>
  <si>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</si>
  <si>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</si>
  <si>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</si>
  <si>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</si>
  <si>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</si>
  <si>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</si>
  <si>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</si>
  <si>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</si>
  <si>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</si>
  <si>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</si>
  <si>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</si>
  <si>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</si>
  <si>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</si>
  <si>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</si>
  <si>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</si>
  <si>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</si>
  <si>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</si>
  <si>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</si>
  <si>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</si>
  <si>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</si>
  <si>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</si>
  <si>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</si>
  <si>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</si>
  <si>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</si>
  <si>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</si>
  <si>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</si>
  <si>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</si>
  <si>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</si>
  <si>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</si>
  <si>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</si>
  <si>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</si>
  <si>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</si>
  <si>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</si>
  <si>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</si>
  <si>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</si>
  <si>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</si>
  <si>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</si>
  <si>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</si>
  <si>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</si>
  <si>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</si>
  <si>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</si>
  <si>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</si>
  <si>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</si>
  <si>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</si>
  <si>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</si>
  <si>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</si>
  <si>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</si>
  <si>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</si>
  <si>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</si>
  <si>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</si>
  <si>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</si>
  <si>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</si>
  <si>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</si>
  <si>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</si>
  <si>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</si>
  <si>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</si>
  <si>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</si>
  <si>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</si>
  <si>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</si>
  <si>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</si>
  <si>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</si>
  <si>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</si>
  <si>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</si>
  <si>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</si>
  <si>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</si>
  <si>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</si>
  <si>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</si>
  <si>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</si>
  <si>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</si>
  <si>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</si>
  <si>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</si>
  <si>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</si>
  <si>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</si>
  <si>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</si>
  <si>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</si>
  <si>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</si>
  <si>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</si>
  <si>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</si>
  <si>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</si>
  <si>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</si>
  <si>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</si>
  <si>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</si>
  <si>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</si>
  <si>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</si>
  <si>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</si>
  <si>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</si>
  <si>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</si>
  <si>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</si>
  <si>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</si>
  <si>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</si>
  <si>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</si>
  <si>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</si>
  <si>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</si>
  <si>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</si>
  <si>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</si>
  <si>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</si>
  <si>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</si>
  <si>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</si>
  <si>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</si>
  <si>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</si>
  <si>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</si>
  <si>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</si>
  <si>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</si>
  <si>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</si>
  <si>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</si>
  <si>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</si>
  <si>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</si>
  <si>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</si>
  <si>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</si>
  <si>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</si>
  <si>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</si>
  <si>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</si>
  <si>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</si>
  <si>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</si>
  <si>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</si>
  <si>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</si>
  <si>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</si>
  <si>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</si>
  <si>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</si>
  <si>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</si>
  <si>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</si>
  <si>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</si>
  <si>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</si>
  <si>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</si>
  <si>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</si>
  <si>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</si>
  <si>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</si>
  <si>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</si>
  <si>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</si>
  <si>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</si>
  <si>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</si>
  <si>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</si>
  <si>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</si>
  <si>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</si>
  <si>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</si>
  <si>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</si>
  <si>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</si>
  <si>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</si>
  <si>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</si>
  <si>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</si>
  <si>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</si>
  <si>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</si>
  <si>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</si>
  <si>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</si>
  <si>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</si>
  <si>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</si>
  <si>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</si>
  <si>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</si>
  <si>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</si>
  <si>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</si>
  <si>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</si>
  <si>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</si>
  <si>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</si>
  <si>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</si>
  <si>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</si>
  <si>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</si>
  <si>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</si>
  <si>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</si>
  <si>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</si>
  <si>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</si>
  <si>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</si>
  <si>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</si>
  <si>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</si>
  <si>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</si>
  <si>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</si>
  <si>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</si>
  <si>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</si>
  <si>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</si>
  <si>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</si>
  <si>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</si>
  <si>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</si>
  <si>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</si>
  <si>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</si>
  <si>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</si>
  <si>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</si>
  <si>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</si>
  <si>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</si>
  <si>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</si>
  <si>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</si>
  <si>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</si>
  <si>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</si>
  <si>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</si>
  <si>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</si>
  <si>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</si>
  <si>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</si>
  <si>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</si>
  <si>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</si>
  <si>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</si>
  <si>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</si>
  <si>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</si>
  <si>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</si>
  <si>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</si>
  <si>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</si>
  <si>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</si>
  <si>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</si>
  <si>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</si>
  <si>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</si>
  <si>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</si>
  <si>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</si>
  <si>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</si>
  <si>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</si>
  <si>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</si>
  <si>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</si>
  <si>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</si>
  <si>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</si>
  <si>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</si>
  <si>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</si>
  <si>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</si>
  <si>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</si>
  <si>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</si>
  <si>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</si>
  <si>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</si>
  <si>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</si>
  <si>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</si>
  <si>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</si>
  <si>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</si>
  <si>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</si>
  <si>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</si>
  <si>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</si>
  <si>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</si>
  <si>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</si>
  <si>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</si>
  <si>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</si>
  <si>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</si>
  <si>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</si>
  <si>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</si>
  <si>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</si>
  <si>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</si>
  <si>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</si>
  <si>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</si>
  <si>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</si>
  <si>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</si>
  <si>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</si>
  <si>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</si>
  <si>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</si>
  <si>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</si>
  <si>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</si>
  <si>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</si>
  <si>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</si>
  <si>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</si>
  <si>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</si>
  <si>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</si>
  <si>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</si>
  <si>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</si>
  <si>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</si>
  <si>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</si>
  <si>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</si>
  <si>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</si>
  <si>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</si>
  <si>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</si>
  <si>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</si>
  <si>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</si>
  <si>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</si>
  <si>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</si>
  <si>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</si>
  <si>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</si>
  <si>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</si>
  <si>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</si>
  <si>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</si>
  <si>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</si>
  <si>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</si>
  <si>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</si>
  <si>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</si>
  <si>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</si>
  <si>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</si>
  <si>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</si>
  <si>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</si>
  <si>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</si>
  <si>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</si>
  <si>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</si>
  <si>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</si>
  <si>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</si>
  <si>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</si>
  <si>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</si>
  <si>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</si>
  <si>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</si>
  <si>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</si>
  <si>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</si>
  <si>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</si>
  <si>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</si>
  <si>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</si>
  <si>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</si>
  <si>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</si>
  <si>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</si>
  <si>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</si>
  <si>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</si>
  <si>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</si>
  <si>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</si>
  <si>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</si>
  <si>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</si>
  <si>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</si>
  <si>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</si>
  <si>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</si>
  <si>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</si>
  <si>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</si>
  <si>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</si>
  <si>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</si>
  <si>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</si>
  <si>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</si>
  <si>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</si>
  <si>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</si>
  <si>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</si>
  <si>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</si>
  <si>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</si>
  <si>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</si>
  <si>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</si>
  <si>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</si>
  <si>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</si>
  <si>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</si>
  <si>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</si>
  <si>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</si>
  <si>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</si>
  <si>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</si>
  <si>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</si>
  <si>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</si>
  <si>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</si>
  <si>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</si>
  <si>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</si>
  <si>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</si>
  <si>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</si>
  <si>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</si>
  <si>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</si>
  <si>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</si>
  <si>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</si>
  <si>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</si>
  <si>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</si>
  <si>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</si>
  <si>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</si>
  <si>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</si>
  <si>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</si>
  <si>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</si>
  <si>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</si>
  <si>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</si>
  <si>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</si>
  <si>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</si>
  <si>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</si>
  <si>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</si>
  <si>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</si>
  <si>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</si>
  <si>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</si>
  <si>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</si>
  <si>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</si>
  <si>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</si>
  <si>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</si>
  <si>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</si>
  <si>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</si>
  <si>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</si>
  <si>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</si>
  <si>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</si>
  <si>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</si>
  <si>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</si>
  <si>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</si>
  <si>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</si>
  <si>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</si>
  <si>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</si>
  <si>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</si>
  <si>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</si>
  <si>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</si>
  <si>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</si>
  <si>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</si>
  <si>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</si>
  <si>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</si>
  <si>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</si>
  <si>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</si>
  <si>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</si>
  <si>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</si>
  <si>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</si>
  <si>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</si>
  <si>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</si>
  <si>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</si>
  <si>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</si>
  <si>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</si>
  <si>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</si>
  <si>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</si>
  <si>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</si>
  <si>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</si>
  <si>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</si>
  <si>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</si>
  <si>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</si>
  <si>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</si>
  <si>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</si>
  <si>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</si>
  <si>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</si>
  <si>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</si>
  <si>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</si>
  <si>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</si>
  <si>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</si>
  <si>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</si>
  <si>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</si>
  <si>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</si>
  <si>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</si>
  <si>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</si>
  <si>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</si>
  <si>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</si>
  <si>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</si>
  <si>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</si>
  <si>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</si>
  <si>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</si>
  <si>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</si>
  <si>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</si>
  <si>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</si>
  <si>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</si>
  <si>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</si>
  <si>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</si>
  <si>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</si>
  <si>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</si>
  <si>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</si>
  <si>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</si>
  <si>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</si>
  <si>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</si>
  <si>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</si>
  <si>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</si>
  <si>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</si>
  <si>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</si>
  <si>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</si>
  <si>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</si>
  <si>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</si>
  <si>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</si>
  <si>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</si>
  <si>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</si>
  <si>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</si>
  <si>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</si>
  <si>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</si>
  <si>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</si>
  <si>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</si>
  <si>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</si>
  <si>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</si>
  <si>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</si>
  <si>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</si>
  <si>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</si>
  <si>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</si>
  <si>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</si>
  <si>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</si>
  <si>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</si>
  <si>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</si>
  <si>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</si>
  <si>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</si>
  <si>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</si>
  <si>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</si>
  <si>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</si>
  <si>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</si>
  <si>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</si>
  <si>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</si>
  <si>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</si>
  <si>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</si>
  <si>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</si>
  <si>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</si>
  <si>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</si>
  <si>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</si>
  <si>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</si>
  <si>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</si>
  <si>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</si>
  <si>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</si>
  <si>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</si>
  <si>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</si>
  <si>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</si>
  <si>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</si>
  <si>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</si>
  <si>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</si>
  <si>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</si>
  <si>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</si>
  <si>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</si>
  <si>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</si>
  <si>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</si>
  <si>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</si>
  <si>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</si>
  <si>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</si>
  <si>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</si>
  <si>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</si>
  <si>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</si>
  <si>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</si>
  <si>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</si>
  <si>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</si>
  <si>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</si>
  <si>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</si>
  <si>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</si>
  <si>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</si>
  <si>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</si>
  <si>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</si>
  <si>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</si>
  <si>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</si>
  <si>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</si>
  <si>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</si>
  <si>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</si>
  <si>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</si>
  <si>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</si>
  <si>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</si>
  <si>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</si>
  <si>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</si>
  <si>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</si>
  <si>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</si>
  <si>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</si>
  <si>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</si>
  <si>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</si>
  <si>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</si>
  <si>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</si>
  <si>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</si>
  <si>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</si>
  <si>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</si>
  <si>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</si>
  <si>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</si>
  <si>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</si>
  <si>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</si>
  <si>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</si>
  <si>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</si>
  <si>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</si>
  <si>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</si>
  <si>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</si>
  <si>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</si>
  <si>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</si>
  <si>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</si>
  <si>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</si>
  <si>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</si>
  <si>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</si>
  <si>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</si>
  <si>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</si>
  <si>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</si>
  <si>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</si>
  <si>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</si>
  <si>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</si>
  <si>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</si>
  <si>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</si>
  <si>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</si>
  <si>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</si>
  <si>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</si>
  <si>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</si>
  <si>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</si>
  <si>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</si>
  <si>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</si>
  <si>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</si>
  <si>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</si>
  <si>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</si>
  <si>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</si>
  <si>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</si>
  <si>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</si>
  <si>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</si>
  <si>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</si>
  <si>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</si>
  <si>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</si>
  <si>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</si>
  <si>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</si>
  <si>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</si>
  <si>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</si>
  <si>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</si>
  <si>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</si>
  <si>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</si>
  <si>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</si>
  <si>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</si>
  <si>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</si>
  <si>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</si>
  <si>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</si>
  <si>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</si>
  <si>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</si>
  <si>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</si>
  <si>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</si>
  <si>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</si>
  <si>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</si>
  <si>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</si>
  <si>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</si>
  <si>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</si>
  <si>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</si>
  <si>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</si>
  <si>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</si>
  <si>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</si>
  <si>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</si>
  <si>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</si>
  <si>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</si>
  <si>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</si>
  <si>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</si>
  <si>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</si>
  <si>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</si>
  <si>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</si>
  <si>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</si>
  <si>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</si>
  <si>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</si>
  <si>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</si>
  <si>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</si>
  <si>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</si>
  <si>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</si>
  <si>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</si>
  <si>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</si>
  <si>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</si>
  <si>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</si>
  <si>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</si>
  <si>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</si>
  <si>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</si>
  <si>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</si>
  <si>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</si>
  <si>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</si>
  <si>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</si>
  <si>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</si>
  <si>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</si>
  <si>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</si>
  <si>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</si>
  <si>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</si>
  <si>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</si>
  <si>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</si>
  <si>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</si>
  <si>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</si>
  <si>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</si>
  <si>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</si>
  <si>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</si>
  <si>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</si>
  <si>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</si>
  <si>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</si>
  <si>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</si>
  <si>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</si>
  <si>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</si>
  <si>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</si>
  <si>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</si>
  <si>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</si>
  <si>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</si>
  <si>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</si>
  <si>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</si>
  <si>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</si>
  <si>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</si>
  <si>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</si>
  <si>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</si>
  <si>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</si>
  <si>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</si>
  <si>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</si>
  <si>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</si>
  <si>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</si>
  <si>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</si>
  <si>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</si>
  <si>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</si>
  <si>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</si>
  <si>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</si>
  <si>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</si>
  <si>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</si>
  <si>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</si>
  <si>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</si>
  <si>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</si>
  <si>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</si>
  <si>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</si>
  <si>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</si>
  <si>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</si>
  <si>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</si>
  <si>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</si>
  <si>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</si>
  <si>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</si>
  <si>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</si>
  <si>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</si>
  <si>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</si>
  <si>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</si>
  <si>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</si>
  <si>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</si>
  <si>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</si>
  <si>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</si>
  <si>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</si>
  <si>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</si>
  <si>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</si>
  <si>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</si>
  <si>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</si>
  <si>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</si>
  <si>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</si>
  <si>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</si>
  <si>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</si>
  <si>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</si>
  <si>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</si>
  <si>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</si>
  <si>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</si>
  <si>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</si>
  <si>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</si>
  <si>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</si>
  <si>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</si>
  <si>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</si>
  <si>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</si>
  <si>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</si>
  <si>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</si>
  <si>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</si>
  <si>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</si>
  <si>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</si>
  <si>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</si>
  <si>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</si>
  <si>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</si>
  <si>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</si>
  <si>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</si>
  <si>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</si>
  <si>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</si>
  <si>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</si>
  <si>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</si>
  <si>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</si>
  <si>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</si>
  <si>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</si>
  <si>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</si>
  <si>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</si>
  <si>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</si>
  <si>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</si>
  <si>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</si>
  <si>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</si>
  <si>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</si>
  <si>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</si>
  <si>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</si>
  <si>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</si>
  <si>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</si>
  <si>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</si>
  <si>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</si>
  <si>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</si>
  <si>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</si>
  <si>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</si>
  <si>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</si>
  <si>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</si>
  <si>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</si>
  <si>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</si>
  <si>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</si>
  <si>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</si>
  <si>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</si>
  <si>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</si>
  <si>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</si>
  <si>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</si>
  <si>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</si>
  <si>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</si>
  <si>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</si>
  <si>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</si>
  <si>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</si>
  <si>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</si>
  <si>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</si>
  <si>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</si>
  <si>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</si>
  <si>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</si>
  <si>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</si>
  <si>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</si>
  <si>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</si>
  <si>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</si>
  <si>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</si>
  <si>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</si>
  <si>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</si>
  <si>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</si>
  <si>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</si>
  <si>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</si>
  <si>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</si>
  <si>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</si>
  <si>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</si>
  <si>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</si>
  <si>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</si>
  <si>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</si>
  <si>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</si>
  <si>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</si>
  <si>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</si>
  <si>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</si>
  <si>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</si>
  <si>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</si>
  <si>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</si>
  <si>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</si>
  <si>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</si>
  <si>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</si>
  <si>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</si>
  <si>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</si>
  <si>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</si>
  <si>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</si>
  <si>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</si>
  <si>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</si>
  <si>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</si>
  <si>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</si>
  <si>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</si>
  <si>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</si>
  <si>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</si>
  <si>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</si>
  <si>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</si>
  <si>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</si>
  <si>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</si>
  <si>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</si>
  <si>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</si>
  <si>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</si>
  <si>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</si>
  <si>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</si>
  <si>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</si>
  <si>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</si>
  <si>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</si>
  <si>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</si>
  <si>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</si>
  <si>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</si>
  <si>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</si>
  <si>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</si>
  <si>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</si>
  <si>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</si>
  <si>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</si>
  <si>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</si>
  <si>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</si>
  <si>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</si>
  <si>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</si>
  <si>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</si>
  <si>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</si>
  <si>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</si>
  <si>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</si>
  <si>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</si>
  <si>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</si>
  <si>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</si>
  <si>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</si>
  <si>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</si>
  <si>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</si>
  <si>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</si>
  <si>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</si>
  <si>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</si>
  <si>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</si>
  <si>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</si>
  <si>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</si>
  <si>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</si>
  <si>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</si>
  <si>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</si>
  <si>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</si>
  <si>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</si>
  <si>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</si>
  <si>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</si>
  <si>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</si>
  <si>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</si>
  <si>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</si>
  <si>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</si>
  <si>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</si>
  <si>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</si>
  <si>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</si>
  <si>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</si>
  <si>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</si>
  <si>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</si>
  <si>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</si>
  <si>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</si>
  <si>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</si>
  <si>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</si>
  <si>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</si>
  <si>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</si>
  <si>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</si>
  <si>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</si>
  <si>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</si>
  <si>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</si>
  <si>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</si>
  <si>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</si>
  <si>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</si>
  <si>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</si>
  <si>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</si>
  <si>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</si>
  <si>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</si>
  <si>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</si>
  <si>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</si>
  <si>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</si>
  <si>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</si>
  <si>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</si>
  <si>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</si>
  <si>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</si>
  <si>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</si>
  <si>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</si>
  <si>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</si>
  <si>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</si>
  <si>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</si>
  <si>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</si>
  <si>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</si>
  <si>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</si>
  <si>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</si>
  <si>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</si>
  <si>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</si>
  <si>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</si>
  <si>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</si>
  <si>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</si>
  <si>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</si>
  <si>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</si>
  <si>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</si>
  <si>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</si>
  <si>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</si>
  <si>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</si>
  <si>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</si>
  <si>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</si>
  <si>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</si>
  <si>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</si>
  <si>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</si>
  <si>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</si>
  <si>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</si>
  <si>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</si>
  <si>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</si>
  <si>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</si>
  <si>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</si>
  <si>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</si>
  <si>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</si>
  <si>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</si>
  <si>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</si>
  <si>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</si>
  <si>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</si>
  <si>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</si>
  <si>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</si>
  <si>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</si>
  <si>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</si>
  <si>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</si>
  <si>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</si>
  <si>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</si>
  <si>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</si>
  <si>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</si>
  <si>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</si>
  <si>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</si>
  <si>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</si>
  <si>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</si>
  <si>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</si>
  <si>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</si>
  <si>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</si>
  <si>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</si>
  <si>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</si>
  <si>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</si>
  <si>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</si>
  <si>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</si>
  <si>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</si>
  <si>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</si>
  <si>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</si>
  <si>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</si>
  <si>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</si>
  <si>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</si>
  <si>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</si>
  <si>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</si>
  <si>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</si>
  <si>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</si>
  <si>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</si>
  <si>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</si>
  <si>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</si>
  <si>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</si>
  <si>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</si>
  <si>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</si>
  <si>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</si>
  <si>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</si>
  <si>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</si>
  <si>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</si>
  <si>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</si>
  <si>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</si>
  <si>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</si>
  <si>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</si>
  <si>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</si>
  <si>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</si>
  <si>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</si>
  <si>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</si>
  <si>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</si>
  <si>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</si>
  <si>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</si>
  <si>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</si>
  <si>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</si>
  <si>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</si>
  <si>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</si>
  <si>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</si>
  <si>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</si>
  <si>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</si>
  <si>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</si>
  <si>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</si>
  <si>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</si>
  <si>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</si>
  <si>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</si>
  <si>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</si>
  <si>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</si>
  <si>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</si>
  <si>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</si>
  <si>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</si>
  <si>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</si>
  <si>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</si>
  <si>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</si>
  <si>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</si>
  <si>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</si>
  <si>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</si>
  <si>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</si>
  <si>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</si>
  <si>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</si>
  <si>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</si>
  <si>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</si>
  <si>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</si>
  <si>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</si>
  <si>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</si>
  <si>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</si>
  <si>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</si>
  <si>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</si>
  <si>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</si>
  <si>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</si>
  <si>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</si>
  <si>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</si>
  <si>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</si>
  <si>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</si>
  <si>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</si>
  <si>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</si>
  <si>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</si>
  <si>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</si>
  <si>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</si>
  <si>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</si>
  <si>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</si>
  <si>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</si>
  <si>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</si>
  <si>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</si>
  <si>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</si>
  <si>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</si>
  <si>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</si>
  <si>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</si>
  <si>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</si>
  <si>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</si>
  <si>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</si>
  <si>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</si>
  <si>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</si>
  <si>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</si>
  <si>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</si>
  <si>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</si>
  <si>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</si>
  <si>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</si>
  <si>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</si>
  <si>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</si>
  <si>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</si>
  <si>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</si>
  <si>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</si>
  <si>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</si>
  <si>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</si>
  <si>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</si>
  <si>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</si>
  <si>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</si>
  <si>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</si>
  <si>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</si>
  <si>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</si>
  <si>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</si>
  <si>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</si>
  <si>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</si>
  <si>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</si>
  <si>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</si>
  <si>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</si>
  <si>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</si>
  <si>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</si>
  <si>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</si>
  <si>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</si>
  <si>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</si>
  <si>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</si>
  <si>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</si>
  <si>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</si>
  <si>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</si>
  <si>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</si>
  <si>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</si>
  <si>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</si>
  <si>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</si>
  <si>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</si>
  <si>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</si>
  <si>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</si>
  <si>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</si>
  <si>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</si>
  <si>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</si>
  <si>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</si>
  <si>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</si>
  <si>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</si>
  <si>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</si>
  <si>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</si>
  <si>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</si>
  <si>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</si>
  <si>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</si>
  <si>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</si>
  <si>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</si>
  <si>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</si>
  <si>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</si>
  <si>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</si>
  <si>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</si>
  <si>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</si>
  <si>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</si>
  <si>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</si>
  <si>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</si>
  <si>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</si>
  <si>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</si>
  <si>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</si>
  <si>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</si>
  <si>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</si>
  <si>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</si>
  <si>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</si>
  <si>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</si>
  <si>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</si>
  <si>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</si>
  <si>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</si>
  <si>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</si>
  <si>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</si>
  <si>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</si>
  <si>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</si>
  <si>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</si>
  <si>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</si>
  <si>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</si>
  <si>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</si>
  <si>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</si>
  <si>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</si>
  <si>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</si>
  <si>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</si>
  <si>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</si>
  <si>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</si>
  <si>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</si>
  <si>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</si>
  <si>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</si>
  <si>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</si>
  <si>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</si>
  <si>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</si>
  <si>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</si>
  <si>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</si>
  <si>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</si>
  <si>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</si>
  <si>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</si>
  <si>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</si>
  <si>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</si>
  <si>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</si>
  <si>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</si>
  <si>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</si>
  <si>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</si>
  <si>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</si>
  <si>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</si>
  <si>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</si>
  <si>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</si>
  <si>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</si>
  <si>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</si>
  <si>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</si>
  <si>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</si>
  <si>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</si>
  <si>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</si>
  <si>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</si>
  <si>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</si>
  <si>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</si>
  <si>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</si>
  <si>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</si>
  <si>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</si>
  <si>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</si>
  <si>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</si>
  <si>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</si>
  <si>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</si>
  <si>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</si>
  <si>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</si>
  <si>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</si>
  <si>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</si>
  <si>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</si>
  <si>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</si>
  <si>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</si>
  <si>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</si>
  <si>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</si>
  <si>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</si>
  <si>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</si>
  <si>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</si>
  <si>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</si>
  <si>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</si>
  <si>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</si>
  <si>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</si>
  <si>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</si>
  <si>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</si>
  <si>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</si>
  <si>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</si>
  <si>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</si>
  <si>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</si>
  <si>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</si>
  <si>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</si>
  <si>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</si>
  <si>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</si>
  <si>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</si>
  <si>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</si>
  <si>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</si>
  <si>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</si>
  <si>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</si>
  <si>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</si>
  <si>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</si>
  <si>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</si>
  <si>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</si>
  <si>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</si>
  <si>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</si>
  <si>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</si>
  <si>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</si>
  <si>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</si>
  <si>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</si>
  <si>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</si>
  <si>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</si>
  <si>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</si>
  <si>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</si>
  <si>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</si>
  <si>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</si>
  <si>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</si>
  <si>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</si>
  <si>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</si>
  <si>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</si>
  <si>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</si>
  <si>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</si>
  <si>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</si>
  <si>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</si>
  <si>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</si>
  <si>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</si>
  <si>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</si>
  <si>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</si>
  <si>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</si>
  <si>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</si>
  <si>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</si>
  <si>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</si>
  <si>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</si>
  <si>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</si>
  <si>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</si>
  <si>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</si>
  <si>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</si>
  <si>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</si>
  <si>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</si>
  <si>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</si>
  <si>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</si>
  <si>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</si>
  <si>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</si>
  <si>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</si>
  <si>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</si>
  <si>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</si>
  <si>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</si>
  <si>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</si>
  <si>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</si>
  <si>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</si>
  <si>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</si>
  <si>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</si>
  <si>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</si>
  <si>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</si>
  <si>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</si>
  <si>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</si>
  <si>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</si>
  <si>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</si>
  <si>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</si>
  <si>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</si>
  <si>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</si>
  <si>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</si>
  <si>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</si>
  <si>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</si>
  <si>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</si>
  <si>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</si>
  <si>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</si>
  <si>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</si>
  <si>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</si>
  <si>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</si>
  <si>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</si>
  <si>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</si>
  <si>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</si>
  <si>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</si>
  <si>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</si>
  <si>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</si>
  <si>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</si>
  <si>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</si>
  <si>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</si>
  <si>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</si>
  <si>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</si>
  <si>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</si>
  <si>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</si>
  <si>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</si>
  <si>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</si>
  <si>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</si>
  <si>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</si>
  <si>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</si>
  <si>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</si>
  <si>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</si>
  <si>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</si>
  <si>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</si>
  <si>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</si>
  <si>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</si>
  <si>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</si>
  <si>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</si>
  <si>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</si>
  <si>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</si>
  <si>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</si>
  <si>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</si>
  <si>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</si>
  <si>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</si>
  <si>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</si>
  <si>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</si>
  <si>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</si>
  <si>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</si>
  <si>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</si>
  <si>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</si>
  <si>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</si>
  <si>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</si>
  <si>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</si>
  <si>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</si>
  <si>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</si>
  <si>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</si>
  <si>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</si>
  <si>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</si>
  <si>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</si>
  <si>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</si>
  <si>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</si>
  <si>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</si>
  <si>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</si>
  <si>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</si>
  <si>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</si>
  <si>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</si>
  <si>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</si>
  <si>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</si>
  <si>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</si>
  <si>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</si>
  <si>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</si>
  <si>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</si>
  <si>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</si>
  <si>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</si>
  <si>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</si>
  <si>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</si>
  <si>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</si>
  <si>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</si>
  <si>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</si>
  <si>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</si>
  <si>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</si>
  <si>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</si>
  <si>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</si>
  <si>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</si>
  <si>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</si>
  <si>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</si>
  <si>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</si>
  <si>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</si>
  <si>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</si>
  <si>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</si>
  <si>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</si>
  <si>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</si>
  <si>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</si>
  <si>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</si>
  <si>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</si>
  <si>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</si>
  <si>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</si>
  <si>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</si>
  <si>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</si>
  <si>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</si>
  <si>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</si>
  <si>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</si>
  <si>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</si>
  <si>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</si>
  <si>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</si>
  <si>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</si>
  <si>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</si>
  <si>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</si>
  <si>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</si>
  <si>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</si>
  <si>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</si>
  <si>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</si>
  <si>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</si>
  <si>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</si>
  <si>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</si>
  <si>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</si>
  <si>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</si>
  <si>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</si>
  <si>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</si>
  <si>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</si>
  <si>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</si>
  <si>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</si>
  <si>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</si>
  <si>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</si>
  <si>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</si>
  <si>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</si>
  <si>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</si>
  <si>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</si>
  <si>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</si>
  <si>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</si>
  <si>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</si>
  <si>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</si>
  <si>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</si>
  <si>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</si>
  <si>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</si>
  <si>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</si>
  <si>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</si>
  <si>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</si>
  <si>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</si>
  <si>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</si>
  <si>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</si>
  <si>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</si>
  <si>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</si>
  <si>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</si>
  <si>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</si>
  <si>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</si>
  <si>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</si>
  <si>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</si>
  <si>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</si>
  <si>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</si>
  <si>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</si>
  <si>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</si>
  <si>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</si>
  <si>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</si>
  <si>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</si>
  <si>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</si>
  <si>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</si>
  <si>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</si>
  <si>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</si>
  <si>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</si>
  <si>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</si>
  <si>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</si>
  <si>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</si>
  <si>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</si>
  <si>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</si>
  <si>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</si>
  <si>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</si>
  <si>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</si>
  <si>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</si>
  <si>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</si>
  <si>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</si>
  <si>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</si>
  <si>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</si>
  <si>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</si>
  <si>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</si>
  <si>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</si>
  <si>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</si>
  <si>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</si>
  <si>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</si>
  <si>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</si>
  <si>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</si>
  <si>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</si>
  <si>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</si>
  <si>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</si>
  <si>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</si>
  <si>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</si>
  <si>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</si>
  <si>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</si>
  <si>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</si>
  <si>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</si>
  <si>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</si>
  <si>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</si>
  <si>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</si>
  <si>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</si>
  <si>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</si>
  <si>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</si>
  <si>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</si>
  <si>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</si>
  <si>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</si>
  <si>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</si>
  <si>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</si>
  <si>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</si>
  <si>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</si>
  <si>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</si>
  <si>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</si>
  <si>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</si>
  <si>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</si>
  <si>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</si>
  <si>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</si>
  <si>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</si>
  <si>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</si>
  <si>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</si>
  <si>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</si>
  <si>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</si>
  <si>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</si>
  <si>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</si>
  <si>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</si>
  <si>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</si>
  <si>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</si>
  <si>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</si>
  <si>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</si>
  <si>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</si>
  <si>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</si>
  <si>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</si>
  <si>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</si>
  <si>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</si>
  <si>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</si>
  <si>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</si>
  <si>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</si>
  <si>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</si>
  <si>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</si>
  <si>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</si>
  <si>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</si>
  <si>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</si>
  <si>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</si>
  <si>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</si>
  <si>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</si>
  <si>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</si>
  <si>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</si>
  <si>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</si>
  <si>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</si>
  <si>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</si>
  <si>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</si>
  <si>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</si>
  <si>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</si>
  <si>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</si>
  <si>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</si>
  <si>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</si>
  <si>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</si>
  <si>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</si>
  <si>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</si>
  <si>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</si>
  <si>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</si>
  <si>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</si>
  <si>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</si>
  <si>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</si>
  <si>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</si>
  <si>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</si>
  <si>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</si>
  <si>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</si>
  <si>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</si>
  <si>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</si>
  <si>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</si>
  <si>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</si>
  <si>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</si>
  <si>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</si>
  <si>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</si>
  <si>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</si>
  <si>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</si>
  <si>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</si>
  <si>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</si>
  <si>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</si>
  <si>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</si>
  <si>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</si>
  <si>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</si>
  <si>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</si>
  <si>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</si>
  <si>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</si>
  <si>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</si>
  <si>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</si>
  <si>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</si>
  <si>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</si>
  <si>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</si>
  <si>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</si>
  <si>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</si>
  <si>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</si>
  <si>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</si>
  <si>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</si>
  <si>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</si>
  <si>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</si>
  <si>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</si>
  <si>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</si>
  <si>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</si>
  <si>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</si>
  <si>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</si>
  <si>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</si>
  <si>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</si>
  <si>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</si>
  <si>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</si>
  <si>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</si>
  <si>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</si>
  <si>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</si>
  <si>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</si>
  <si>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</si>
  <si>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</si>
  <si>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</si>
  <si>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</si>
  <si>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</si>
  <si>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</si>
  <si>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</si>
  <si>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</si>
  <si>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</si>
  <si>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</si>
  <si>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</si>
  <si>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</si>
  <si>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</si>
  <si>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</si>
  <si>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</si>
  <si>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</si>
  <si>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</si>
  <si>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</si>
  <si>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</si>
  <si>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</si>
  <si>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</si>
  <si>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</si>
  <si>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</si>
  <si>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</si>
  <si>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</si>
  <si>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</si>
  <si>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</si>
  <si>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</si>
  <si>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</si>
  <si>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</si>
  <si>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</si>
  <si>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</si>
  <si>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</si>
  <si>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</si>
  <si>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</si>
  <si>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</si>
  <si>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</si>
  <si>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</si>
  <si>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</si>
  <si>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</si>
  <si>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</si>
  <si>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</si>
  <si>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</si>
  <si>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</si>
  <si>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</si>
  <si>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</si>
  <si>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</si>
  <si>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</si>
  <si>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</si>
  <si>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</si>
  <si>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</si>
  <si>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</si>
  <si>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</si>
  <si>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</si>
  <si>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</si>
  <si>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</si>
  <si>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</si>
  <si>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</si>
  <si>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</si>
  <si>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</si>
  <si>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</si>
  <si>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</si>
  <si>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</si>
  <si>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</si>
  <si>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</si>
  <si>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</si>
  <si>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</si>
  <si>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</si>
  <si>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</si>
  <si>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</si>
  <si>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</si>
  <si>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</si>
  <si>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</si>
  <si>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</si>
  <si>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</si>
  <si>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</si>
  <si>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</si>
  <si>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</si>
  <si>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</si>
  <si>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</si>
  <si>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</si>
  <si>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</si>
  <si>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</si>
  <si>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</si>
  <si>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</si>
  <si>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</si>
  <si>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</si>
  <si>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</si>
  <si>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</si>
  <si>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</si>
  <si>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</si>
  <si>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</si>
  <si>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</si>
  <si>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</si>
  <si>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</si>
  <si>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</si>
  <si>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</si>
  <si>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</si>
  <si>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</si>
  <si>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</si>
  <si>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</si>
  <si>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</si>
  <si>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</si>
  <si>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</si>
  <si>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</si>
  <si>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</si>
  <si>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</si>
  <si>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</si>
  <si>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</si>
  <si>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</si>
  <si>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</si>
  <si>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</si>
  <si>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</si>
  <si>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</si>
  <si>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</si>
  <si>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</si>
  <si>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</si>
  <si>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</si>
  <si>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</si>
  <si>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</si>
  <si>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</si>
  <si>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</si>
  <si>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</si>
  <si>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</si>
  <si>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</si>
  <si>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</si>
  <si>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</si>
  <si>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</si>
  <si>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</si>
  <si>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</si>
  <si>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</si>
  <si>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</si>
  <si>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</si>
  <si>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</si>
  <si>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</si>
  <si>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</si>
  <si>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</si>
  <si>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</si>
  <si>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</si>
  <si>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</si>
  <si>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</si>
  <si>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</si>
  <si>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</si>
  <si>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</si>
  <si>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</si>
  <si>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</si>
  <si>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</si>
  <si>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</si>
  <si>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</si>
  <si>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</si>
  <si>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</si>
  <si>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</si>
  <si>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</si>
  <si>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</si>
  <si>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</si>
  <si>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</si>
  <si>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</si>
  <si>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</si>
  <si>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</si>
  <si>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</si>
  <si>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</si>
  <si>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</si>
  <si>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</si>
  <si>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</si>
  <si>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</si>
  <si>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</si>
  <si>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</si>
  <si>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</si>
  <si>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</si>
  <si>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</si>
  <si>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</si>
  <si>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</si>
  <si>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</si>
  <si>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</si>
  <si>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</si>
  <si>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</si>
  <si>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</si>
  <si>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</si>
  <si>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</si>
  <si>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</si>
  <si>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</si>
  <si>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</si>
  <si>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</si>
  <si>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</si>
  <si>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</si>
  <si>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</si>
  <si>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</si>
  <si>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</si>
  <si>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</si>
  <si>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</si>
  <si>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</si>
  <si>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</si>
  <si>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</si>
  <si>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</si>
  <si>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</si>
  <si>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</si>
  <si>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</si>
  <si>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</si>
  <si>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</si>
  <si>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</si>
  <si>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</si>
  <si>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</si>
  <si>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</si>
  <si>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</si>
  <si>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</si>
  <si>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</si>
  <si>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</si>
  <si>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</si>
  <si>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</si>
  <si>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</si>
  <si>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</si>
  <si>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</si>
  <si>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</si>
  <si>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</si>
  <si>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</si>
  <si>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</si>
  <si>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</si>
  <si>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</si>
  <si>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</si>
  <si>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</si>
  <si>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</si>
  <si>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</si>
  <si>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</si>
  <si>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</si>
  <si>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</si>
  <si>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</si>
  <si>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</si>
  <si>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</si>
  <si>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</si>
  <si>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</si>
  <si>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</si>
  <si>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</si>
  <si>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</si>
  <si>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</si>
  <si>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</si>
  <si>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</si>
  <si>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</si>
  <si>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</si>
  <si>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</si>
  <si>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</si>
  <si>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</si>
  <si>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</si>
  <si>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</si>
  <si>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</si>
  <si>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</si>
  <si>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</si>
  <si>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</si>
  <si>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</si>
  <si>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</si>
  <si>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</si>
  <si>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</si>
  <si>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</si>
  <si>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</si>
  <si>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</si>
  <si>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</si>
  <si>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</si>
  <si>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</si>
  <si>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</si>
  <si>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</si>
  <si>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</si>
  <si>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</si>
  <si>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</si>
  <si>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</si>
  <si>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</si>
  <si>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</si>
  <si>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</si>
  <si>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</si>
  <si>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</si>
  <si>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</si>
  <si>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</si>
  <si>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</si>
  <si>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</si>
  <si>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</si>
  <si>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</si>
  <si>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</si>
  <si>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</si>
  <si>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</si>
  <si>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</si>
  <si>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</si>
  <si>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</si>
  <si>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</si>
  <si>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</si>
  <si>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</si>
  <si>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</si>
  <si>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</si>
  <si>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</si>
  <si>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</si>
  <si>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</si>
  <si>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</si>
  <si>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</si>
  <si>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</si>
  <si>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</si>
  <si>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</si>
  <si>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</si>
  <si>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</si>
  <si>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</si>
  <si>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</si>
  <si>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</si>
  <si>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</si>
  <si>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</si>
  <si>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</si>
  <si>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</si>
  <si>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</si>
  <si>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</si>
  <si>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</si>
  <si>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</si>
  <si>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</si>
  <si>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</si>
  <si>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</si>
  <si>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</si>
  <si>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</si>
  <si>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</si>
  <si>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</si>
  <si>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</si>
  <si>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</si>
  <si>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</si>
  <si>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</si>
  <si>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</si>
  <si>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</si>
  <si>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</si>
  <si>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</si>
  <si>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</si>
  <si>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</si>
  <si>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</si>
  <si>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</si>
  <si>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</si>
  <si>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</si>
  <si>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</si>
  <si>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</si>
  <si>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</si>
  <si>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</si>
  <si>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</si>
  <si>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</si>
  <si>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</si>
  <si>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</si>
  <si>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</si>
  <si>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</si>
  <si>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</si>
  <si>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</si>
  <si>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</si>
  <si>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</si>
  <si>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</si>
  <si>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</si>
  <si>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</si>
  <si>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</si>
  <si>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</si>
  <si>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</si>
  <si>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</si>
  <si>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</si>
  <si>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</si>
  <si>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</si>
  <si>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</si>
  <si>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</si>
  <si>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</si>
  <si>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</si>
  <si>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</si>
  <si>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</si>
  <si>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</si>
  <si>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</si>
  <si>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</si>
  <si>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</si>
  <si>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</si>
  <si>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</si>
  <si>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</si>
  <si>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</si>
  <si>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</si>
  <si>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</si>
  <si>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</si>
  <si>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</si>
  <si>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</si>
  <si>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</si>
  <si>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</si>
  <si>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</si>
  <si>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</si>
  <si>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</si>
  <si>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</si>
  <si>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</si>
  <si>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</si>
  <si>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</si>
  <si>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</si>
  <si>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</si>
  <si>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</si>
  <si>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</si>
  <si>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</si>
  <si>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</si>
  <si>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</si>
  <si>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</si>
  <si>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</si>
  <si>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</si>
  <si>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</si>
  <si>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</si>
  <si>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</si>
  <si>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</si>
  <si>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</si>
  <si>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</si>
  <si>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</si>
  <si>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</si>
  <si>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</si>
  <si>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</si>
  <si>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</si>
  <si>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</si>
  <si>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</si>
  <si>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</si>
  <si>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</si>
  <si>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</si>
  <si>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</si>
  <si>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</si>
  <si>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</si>
  <si>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</si>
  <si>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</si>
  <si>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</si>
  <si>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</si>
  <si>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</si>
  <si>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</si>
  <si>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</si>
  <si>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</si>
  <si>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</si>
  <si>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</si>
  <si>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</si>
  <si>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</si>
  <si>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</si>
  <si>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</si>
  <si>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</si>
  <si>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</si>
  <si>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</si>
  <si>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</si>
  <si>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</si>
  <si>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</si>
  <si>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</si>
  <si>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</si>
  <si>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</si>
  <si>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</si>
  <si>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</si>
  <si>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</si>
  <si>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</si>
  <si>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</si>
  <si>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</si>
  <si>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</si>
  <si>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</si>
  <si>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</si>
  <si>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</si>
  <si>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</si>
  <si>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</si>
  <si>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</si>
  <si>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</si>
  <si>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</si>
  <si>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</si>
  <si>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</si>
  <si>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</si>
  <si>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</si>
  <si>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</si>
  <si>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</si>
  <si>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</si>
  <si>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</si>
  <si>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</si>
  <si>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</si>
  <si>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</si>
  <si>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</si>
  <si>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</si>
  <si>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</si>
  <si>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</si>
  <si>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</si>
  <si>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</si>
  <si>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</si>
  <si>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</si>
  <si>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</si>
  <si>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</si>
  <si>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</si>
  <si>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</si>
  <si>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</si>
  <si>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</si>
  <si>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</si>
  <si>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</si>
  <si>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</si>
  <si>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</si>
  <si>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</si>
  <si>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</si>
  <si>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</si>
  <si>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</si>
  <si>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</si>
  <si>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</si>
  <si>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</si>
  <si>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</si>
  <si>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</si>
  <si>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</si>
  <si>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</si>
  <si>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</si>
  <si>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</si>
  <si>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</si>
  <si>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</si>
  <si>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</si>
  <si>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</si>
  <si>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</si>
  <si>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</si>
  <si>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</si>
  <si>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</si>
  <si>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</si>
  <si>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</si>
  <si>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</si>
  <si>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</si>
  <si>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</si>
  <si>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</si>
  <si>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</si>
  <si>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</si>
  <si>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</si>
  <si>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</si>
  <si>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</si>
  <si>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</si>
  <si>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</si>
  <si>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</si>
  <si>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</si>
  <si>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</si>
  <si>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</si>
  <si>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</si>
  <si>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</si>
  <si>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</si>
  <si>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</si>
  <si>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</si>
  <si>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</si>
  <si>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</si>
  <si>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</si>
  <si>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</si>
  <si>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</si>
  <si>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</si>
  <si>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</si>
  <si>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</si>
  <si>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</si>
  <si>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</si>
  <si>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</si>
  <si>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</si>
  <si>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</si>
  <si>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</si>
  <si>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</si>
  <si>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</si>
  <si>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</si>
  <si>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</si>
  <si>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</si>
  <si>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</si>
  <si>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</si>
  <si>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</si>
  <si>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</si>
  <si>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</si>
  <si>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</si>
  <si>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</si>
  <si>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</si>
  <si>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</si>
  <si>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</si>
  <si>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</si>
  <si>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</si>
  <si>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</si>
  <si>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</si>
  <si>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</si>
  <si>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</si>
  <si>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</si>
  <si>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</si>
  <si>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</si>
  <si>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</si>
  <si>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</si>
  <si>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</si>
  <si>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</si>
  <si>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</si>
  <si>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</si>
  <si>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</si>
  <si>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</si>
  <si>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</si>
  <si>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</si>
  <si>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</si>
  <si>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</si>
  <si>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</si>
  <si>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</si>
  <si>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</si>
  <si>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</si>
  <si>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</si>
  <si>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</si>
  <si>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</si>
  <si>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</si>
  <si>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</si>
  <si>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</si>
  <si>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</si>
  <si>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</si>
  <si>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</si>
  <si>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</si>
  <si>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</si>
  <si>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</si>
  <si>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</si>
  <si>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</si>
  <si>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</si>
  <si>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</si>
  <si>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</si>
  <si>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</si>
  <si>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</si>
  <si>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</si>
  <si>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</si>
  <si>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</si>
  <si>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</si>
  <si>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</si>
  <si>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</si>
  <si>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</si>
  <si>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</si>
  <si>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</si>
  <si>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</si>
  <si>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</si>
  <si>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</si>
  <si>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</si>
  <si>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</si>
  <si>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</si>
  <si>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</si>
  <si>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</si>
  <si>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</si>
  <si>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</si>
  <si>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</si>
  <si>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</si>
  <si>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</si>
  <si>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</si>
  <si>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</si>
  <si>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</si>
  <si>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</si>
  <si>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</si>
  <si>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</si>
  <si>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</si>
  <si>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</si>
  <si>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</si>
  <si>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</si>
  <si>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</si>
  <si>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</si>
  <si>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</si>
  <si>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</si>
  <si>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</si>
  <si>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</si>
  <si>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</si>
  <si>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</si>
  <si>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</si>
  <si>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</si>
  <si>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</si>
  <si>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</si>
  <si>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</si>
  <si>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</si>
  <si>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</si>
  <si>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</si>
  <si>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</si>
  <si>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</si>
  <si>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</si>
  <si>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</si>
  <si>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</si>
  <si>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</si>
  <si>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</si>
  <si>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</si>
  <si>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</si>
  <si>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</si>
  <si>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</si>
  <si>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</si>
  <si>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</si>
  <si>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</si>
  <si>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</si>
  <si>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</si>
  <si>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</si>
  <si>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</si>
  <si>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</si>
  <si>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</si>
  <si>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</si>
  <si>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</si>
  <si>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</si>
  <si>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</si>
  <si>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</si>
  <si>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</si>
  <si>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</si>
  <si>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</si>
  <si>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</si>
  <si>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</si>
  <si>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</si>
  <si>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</si>
  <si>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</si>
  <si>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</si>
  <si>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</si>
  <si>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</si>
  <si>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</si>
  <si>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</si>
  <si>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</si>
  <si>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</si>
  <si>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</si>
  <si>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</si>
  <si>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</si>
  <si>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</si>
  <si>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</si>
  <si>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</si>
  <si>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</si>
  <si>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</si>
  <si>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</si>
  <si>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</si>
  <si>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</si>
  <si>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</si>
  <si>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</si>
  <si>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</si>
  <si>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</si>
  <si>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</si>
  <si>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</si>
  <si>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</si>
  <si>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</si>
  <si>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</si>
  <si>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</si>
  <si>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</si>
  <si>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</si>
  <si>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</si>
  <si>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</si>
  <si>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</si>
  <si>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</si>
  <si>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</si>
  <si>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</si>
  <si>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</si>
  <si>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</si>
  <si>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</si>
  <si>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</si>
  <si>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</si>
  <si>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</si>
  <si>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</si>
  <si>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</si>
  <si>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</si>
  <si>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</si>
  <si>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</si>
  <si>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</si>
  <si>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</si>
  <si>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</si>
  <si>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</si>
  <si>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</si>
  <si>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</si>
  <si>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</si>
  <si>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</si>
  <si>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</si>
  <si>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</si>
  <si>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</si>
  <si>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</si>
  <si>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</si>
  <si>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</si>
  <si>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</si>
  <si>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</si>
  <si>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</si>
  <si>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</si>
  <si>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</si>
  <si>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</si>
  <si>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</si>
  <si>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</si>
  <si>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</si>
  <si>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</si>
  <si>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</si>
  <si>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</si>
  <si>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</si>
  <si>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</si>
  <si>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</si>
  <si>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</si>
  <si>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</si>
  <si>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</si>
  <si>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</si>
  <si>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</si>
  <si>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</si>
  <si>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</si>
  <si>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</si>
  <si>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</si>
  <si>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</si>
  <si>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</si>
  <si>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</si>
  <si>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</si>
  <si>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</si>
  <si>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</si>
  <si>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</si>
  <si>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</si>
  <si>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</si>
  <si>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</si>
  <si>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</si>
  <si>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</si>
  <si>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</si>
  <si>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</si>
  <si>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</si>
  <si>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</si>
  <si>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</si>
  <si>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</si>
  <si>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</si>
  <si>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</si>
  <si>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</si>
  <si>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</si>
  <si>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</si>
  <si>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</si>
  <si>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</si>
  <si>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</si>
  <si>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</si>
  <si>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</si>
  <si>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</si>
  <si>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</si>
  <si>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</si>
  <si>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</si>
  <si>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</si>
  <si>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</si>
  <si>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</si>
  <si>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</si>
  <si>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</si>
  <si>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</si>
  <si>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</si>
  <si>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</si>
  <si>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</si>
  <si>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</si>
  <si>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</si>
  <si>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</si>
  <si>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</si>
  <si>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</si>
  <si>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</si>
  <si>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</si>
  <si>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</si>
  <si>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</si>
  <si>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</si>
  <si>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</si>
  <si>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</si>
  <si>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</si>
  <si>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</si>
  <si>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</si>
  <si>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</si>
  <si>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</si>
  <si>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</si>
  <si>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</si>
  <si>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</si>
  <si>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</si>
  <si>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</si>
  <si>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</si>
  <si>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</si>
  <si>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</si>
  <si>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</si>
  <si>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</si>
  <si>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</si>
  <si>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</si>
  <si>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</si>
  <si>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</si>
  <si>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</si>
  <si>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</si>
  <si>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</si>
  <si>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</si>
  <si>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</si>
  <si>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</si>
  <si>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</si>
  <si>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</si>
  <si>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</si>
  <si>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</si>
  <si>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</si>
  <si>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</si>
  <si>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</si>
  <si>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</si>
  <si>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</si>
  <si>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</si>
  <si>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</si>
  <si>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</si>
  <si>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</si>
  <si>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</si>
  <si>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</si>
  <si>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</si>
  <si>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</si>
  <si>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</si>
  <si>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</si>
  <si>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</si>
  <si>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</si>
  <si>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</si>
  <si>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</si>
  <si>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</si>
  <si>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</si>
  <si>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</si>
  <si>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</si>
  <si>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</si>
  <si>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</si>
  <si>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</si>
  <si>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</si>
  <si>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</si>
  <si>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</si>
  <si>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</si>
  <si>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</si>
  <si>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</si>
  <si>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</si>
  <si>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</si>
  <si>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</si>
  <si>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</si>
  <si>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</si>
  <si>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</si>
  <si>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</si>
  <si>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</si>
  <si>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</si>
  <si>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</si>
  <si>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</si>
  <si>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</si>
  <si>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</si>
  <si>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</si>
  <si>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</si>
  <si>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</si>
  <si>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</si>
  <si>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</si>
  <si>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</si>
  <si>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</si>
  <si>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</si>
  <si>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</si>
  <si>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</si>
  <si>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</si>
  <si>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</si>
  <si>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</si>
  <si>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</si>
  <si>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</si>
  <si>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</si>
  <si>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</si>
  <si>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</si>
  <si>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</si>
  <si>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</si>
  <si>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</si>
  <si>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</si>
  <si>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</si>
  <si>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</si>
  <si>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</si>
  <si>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</si>
  <si>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</si>
  <si>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</si>
  <si>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</si>
  <si>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</si>
  <si>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</si>
  <si>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</si>
  <si>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</si>
  <si>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</si>
  <si>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</si>
  <si>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</si>
  <si>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</si>
  <si>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</si>
  <si>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</si>
  <si>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</si>
  <si>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</si>
  <si>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</si>
  <si>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</si>
  <si>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</si>
  <si>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</si>
  <si>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</si>
  <si>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</si>
  <si>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</si>
  <si>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</si>
  <si>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</si>
  <si>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</si>
  <si>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</si>
  <si>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</si>
  <si>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</si>
  <si>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</si>
  <si>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</si>
  <si>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</si>
  <si>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</si>
  <si>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</si>
  <si>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</si>
  <si>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</si>
  <si>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</si>
  <si>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</si>
  <si>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</si>
  <si>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</si>
  <si>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</si>
  <si>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</si>
  <si>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</si>
  <si>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</si>
  <si>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</si>
  <si>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</si>
  <si>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</si>
  <si>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</si>
  <si>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</si>
  <si>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</si>
  <si>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</si>
  <si>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</si>
  <si>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</si>
  <si>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</si>
  <si>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</si>
  <si>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</si>
  <si>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</si>
  <si>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</si>
  <si>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</si>
  <si>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</si>
  <si>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</si>
  <si>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</si>
  <si>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</si>
  <si>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</si>
  <si>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</si>
  <si>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</si>
  <si>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</si>
  <si>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</si>
  <si>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</si>
  <si>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</si>
  <si>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</si>
  <si>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</si>
  <si>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</si>
  <si>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</si>
  <si>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</si>
  <si>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</si>
  <si>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</si>
  <si>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</si>
  <si>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</si>
  <si>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</si>
  <si>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</si>
  <si>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</si>
  <si>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</si>
  <si>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</si>
  <si>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</si>
  <si>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</si>
  <si>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</si>
  <si>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</si>
  <si>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</si>
  <si>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</si>
  <si>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</si>
  <si>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</si>
  <si>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</si>
  <si>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</si>
  <si>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</si>
  <si>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</si>
  <si>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</si>
  <si>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</si>
  <si>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</si>
  <si>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</si>
  <si>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</si>
  <si>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</si>
  <si>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</si>
  <si>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</si>
  <si>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</si>
  <si>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</si>
  <si>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</si>
  <si>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</si>
  <si>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</si>
  <si>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</si>
  <si>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</si>
  <si>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</si>
  <si>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</si>
  <si>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</si>
  <si>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</si>
  <si>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</si>
  <si>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</si>
  <si>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</si>
  <si>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</si>
  <si>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</si>
  <si>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</si>
  <si>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</si>
  <si>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</si>
  <si>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</si>
  <si>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</si>
  <si>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</si>
  <si>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</si>
  <si>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</si>
  <si>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</si>
  <si>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</si>
  <si>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</si>
  <si>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</si>
  <si>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</si>
  <si>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</si>
  <si>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</si>
  <si>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</si>
  <si>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</si>
  <si>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</si>
  <si>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</si>
  <si>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</si>
  <si>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</si>
  <si>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</si>
  <si>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</si>
  <si>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</si>
  <si>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</si>
  <si>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</si>
  <si>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</si>
  <si>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</si>
  <si>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</si>
  <si>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</si>
  <si>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</si>
  <si>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</si>
  <si>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</si>
  <si>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</si>
  <si>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</si>
  <si>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</si>
  <si>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</si>
  <si>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</si>
  <si>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</si>
  <si>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</si>
  <si>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</si>
  <si>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</si>
  <si>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</si>
  <si>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</si>
  <si>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</si>
  <si>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</si>
  <si>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</si>
  <si>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</si>
  <si>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</si>
  <si>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</si>
  <si>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</si>
  <si>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</si>
  <si>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</si>
  <si>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</si>
  <si>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</si>
  <si>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</si>
  <si>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</si>
  <si>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</si>
  <si>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</si>
  <si>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</si>
  <si>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</si>
  <si>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</si>
  <si>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</si>
  <si>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</si>
  <si>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</si>
  <si>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</si>
  <si>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</si>
  <si>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</si>
  <si>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</si>
  <si>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</si>
  <si>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</si>
  <si>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</si>
  <si>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</si>
  <si>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</si>
  <si>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</si>
  <si>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</si>
  <si>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</si>
  <si>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</si>
  <si>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</si>
  <si>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</si>
  <si>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</si>
  <si>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</si>
  <si>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</si>
  <si>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</si>
  <si>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</si>
  <si>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</si>
  <si>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</si>
  <si>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</si>
  <si>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</si>
  <si>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</si>
  <si>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</si>
  <si>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</si>
  <si>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</si>
  <si>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</si>
  <si>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</si>
  <si>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</si>
  <si>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</si>
  <si>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</si>
  <si>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</si>
  <si>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</si>
  <si>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</si>
  <si>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</si>
  <si>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</si>
  <si>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</si>
  <si>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</si>
  <si>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</si>
  <si>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</si>
  <si>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</si>
  <si>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</si>
  <si>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</si>
  <si>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</si>
  <si>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</si>
  <si>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</si>
  <si>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</si>
  <si>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</si>
  <si>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</si>
  <si>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</si>
  <si>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</si>
  <si>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</si>
  <si>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</si>
  <si>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</si>
  <si>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</si>
  <si>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</si>
  <si>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</si>
  <si>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</si>
  <si>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</si>
  <si>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</si>
  <si>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</si>
  <si>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</si>
  <si>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</si>
  <si>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</si>
  <si>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</si>
  <si>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</si>
  <si>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</si>
  <si>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</si>
  <si>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</si>
  <si>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</si>
  <si>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</si>
  <si>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</si>
  <si>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</si>
  <si>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</si>
  <si>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</si>
  <si>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</si>
  <si>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</si>
  <si>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</si>
  <si>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</si>
  <si>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</si>
  <si>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</si>
  <si>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</si>
  <si>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</si>
  <si>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</si>
  <si>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</si>
  <si>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</si>
  <si>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</si>
  <si>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</si>
  <si>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</si>
  <si>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</si>
  <si>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</si>
  <si>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</si>
  <si>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</si>
  <si>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</si>
  <si>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</si>
  <si>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</si>
  <si>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</si>
  <si>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</si>
  <si>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</si>
  <si>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</si>
  <si>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</si>
  <si>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</si>
  <si>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</si>
  <si>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</si>
  <si>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</si>
  <si>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</si>
  <si>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</si>
  <si>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</si>
  <si>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</si>
  <si>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</si>
  <si>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</si>
  <si>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</si>
  <si>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</si>
  <si>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</si>
  <si>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</si>
  <si>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</si>
  <si>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</si>
  <si>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</si>
  <si>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</si>
  <si>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</si>
  <si>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</si>
  <si>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</si>
  <si>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</si>
  <si>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</si>
  <si>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</si>
  <si>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</si>
  <si>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</si>
  <si>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</si>
  <si>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</si>
  <si>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</si>
  <si>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</si>
  <si>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</si>
  <si>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</si>
  <si>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</si>
  <si>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</si>
  <si>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</si>
  <si>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</si>
  <si>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</si>
  <si>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</si>
  <si>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</si>
  <si>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</si>
  <si>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</si>
  <si>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</si>
  <si>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</si>
  <si>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</si>
  <si>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</si>
  <si>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</si>
  <si>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</si>
  <si>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</si>
  <si>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</si>
  <si>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</si>
  <si>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</si>
  <si>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</si>
  <si>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</si>
  <si>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</si>
  <si>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</si>
  <si>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</si>
  <si>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</si>
  <si>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</si>
  <si>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</si>
  <si>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</si>
  <si>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</si>
  <si>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</si>
  <si>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</si>
  <si>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</si>
  <si>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</si>
  <si>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</si>
  <si>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</si>
  <si>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</si>
  <si>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</si>
  <si>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</si>
  <si>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</si>
  <si>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</si>
  <si>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</si>
  <si>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</si>
  <si>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</si>
  <si>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</si>
  <si>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</si>
  <si>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</si>
  <si>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</si>
  <si>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</si>
  <si>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</si>
  <si>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</si>
  <si>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</si>
  <si>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</si>
  <si>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</si>
  <si>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</si>
  <si>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</si>
  <si>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</si>
  <si>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</si>
  <si>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</si>
  <si>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</si>
  <si>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</si>
  <si>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</si>
  <si>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</si>
  <si>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</si>
  <si>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</si>
  <si>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</si>
  <si>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</si>
  <si>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</si>
  <si>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</si>
  <si>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</si>
  <si>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</si>
  <si>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</si>
  <si>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</si>
  <si>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</si>
  <si>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</si>
  <si>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</si>
  <si>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</si>
  <si>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</si>
  <si>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</si>
  <si>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</si>
  <si>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</si>
  <si>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</si>
  <si>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</si>
  <si>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</si>
  <si>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</si>
  <si>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</si>
  <si>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</si>
  <si>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</si>
  <si>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</si>
  <si>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</si>
  <si>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</si>
  <si>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</si>
  <si>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</si>
  <si>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</si>
  <si>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</si>
  <si>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</si>
  <si>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</si>
  <si>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</si>
  <si>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</si>
  <si>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</si>
  <si>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</si>
  <si>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</si>
  <si>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</si>
  <si>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</si>
  <si>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</si>
  <si>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</si>
  <si>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</si>
  <si>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</si>
  <si>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</si>
  <si>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</si>
  <si>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</si>
  <si>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</si>
  <si>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</si>
  <si>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</si>
  <si>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</si>
  <si>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</si>
  <si>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</si>
  <si>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</si>
  <si>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</si>
  <si>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</si>
  <si>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</si>
  <si>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</si>
  <si>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</si>
  <si>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</si>
  <si>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</si>
  <si>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</si>
  <si>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</si>
  <si>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</si>
  <si>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</si>
  <si>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</si>
  <si>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</si>
  <si>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</si>
  <si>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</si>
  <si>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</si>
  <si>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</si>
  <si>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</si>
  <si>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</si>
  <si>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</si>
  <si>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</si>
  <si>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</si>
  <si>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</si>
  <si>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</si>
  <si>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</si>
  <si>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</si>
  <si>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</si>
  <si>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</si>
  <si>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</si>
  <si>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</si>
  <si>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</si>
  <si>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</si>
  <si>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</si>
  <si>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</si>
  <si>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</si>
  <si>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</si>
  <si>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</si>
  <si>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</si>
  <si>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</si>
  <si>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</si>
  <si>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</si>
  <si>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</si>
  <si>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</si>
  <si>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</si>
  <si>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</si>
  <si>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</si>
  <si>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</si>
  <si>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</si>
  <si>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</si>
  <si>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</si>
  <si>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</si>
  <si>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</si>
  <si>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</si>
  <si>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</si>
  <si>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</si>
  <si>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</si>
  <si>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</si>
  <si>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</si>
  <si>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</si>
  <si>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</si>
  <si>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</si>
  <si>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</si>
  <si>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</si>
  <si>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</si>
  <si>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</si>
  <si>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</si>
  <si>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</si>
  <si>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</si>
  <si>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</si>
  <si>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</si>
  <si>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</si>
  <si>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</si>
  <si>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</si>
  <si>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</si>
  <si>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</si>
  <si>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</si>
  <si>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</si>
  <si>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</si>
  <si>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</si>
  <si>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</si>
  <si>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</si>
  <si>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</si>
  <si>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</si>
  <si>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</si>
  <si>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</si>
  <si>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</si>
  <si>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</si>
  <si>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</si>
  <si>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</si>
  <si>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</si>
  <si>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</si>
  <si>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</si>
  <si>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</si>
  <si>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</si>
  <si>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</si>
  <si>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</si>
  <si>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</si>
  <si>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</si>
  <si>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</si>
  <si>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</si>
  <si>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</si>
  <si>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</si>
  <si>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</si>
  <si>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</si>
  <si>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</si>
  <si>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Waiting For Targetmol Material</t>
  </si>
  <si>
    <t>Monday (6-10-2025)</t>
  </si>
  <si>
    <t>Waiting for other Materail (Back Order)</t>
  </si>
  <si>
    <t>Saturday (4-10-2025)</t>
  </si>
  <si>
    <t>Deepak/Priyanka Madam</t>
  </si>
  <si>
    <t>TPC/25-26/00483</t>
  </si>
  <si>
    <t>Waiting for other Materail (BioLegend)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</si>
</sst>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27"/>
  <sheetViews>
    <sheetView tabSelected="1" topLeftCell="U1" zoomScaleNormal="100" workbookViewId="0">
      <pane ySplit="1" topLeftCell="A2" activePane="bottomLeft" state="frozen"/>
      <selection sqref="A1:C37"/>
      <selection pane="bottomLeft" activeCell="W1" sqref="W1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9" bestFit="1" customWidth="1"/>
    <col min="6" max="6" width="21.85546875" style="9" bestFit="1" customWidth="1"/>
    <col min="7" max="7" width="23.42578125" style="70" bestFit="1" customWidth="1"/>
    <col min="8" max="8" width="21.7109375" bestFit="1" customWidth="1"/>
    <col min="9" max="9" width="101.42578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17.5703125" bestFit="1" customWidth="1"/>
    <col min="16" max="16" width="34.85546875" bestFit="1" customWidth="1"/>
    <col min="17" max="17" width="21" style="27" bestFit="1" customWidth="1"/>
    <col min="18" max="18" width="21.7109375" style="27" bestFit="1" customWidth="1"/>
    <col min="19" max="19" width="12.1406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7.7109375" bestFit="1" customWidth="1"/>
    <col min="25" max="25" width="23.7109375" bestFit="1" customWidth="1"/>
    <col min="26" max="26" width="16.85546875" bestFit="1" customWidth="1"/>
    <col min="27" max="27" width="16.7109375" bestFit="1" customWidth="1"/>
    <col min="28" max="28" width="13.4257812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3753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/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/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/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/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/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/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/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/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/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/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/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/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/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/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/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/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/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/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/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/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/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/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/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/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/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/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/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/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/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/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/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/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/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/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/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/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/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/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/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/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/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/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/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/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/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/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/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/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/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/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/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/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/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/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/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/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/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/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/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/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/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/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/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/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/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/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/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/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/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/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/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/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/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/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/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/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/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/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/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/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/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/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/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/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/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/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/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/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/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/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/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/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/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/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/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/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/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/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/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/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/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/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/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/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/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/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/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/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/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/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/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/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/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/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/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/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/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/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/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/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/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/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/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/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/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/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/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/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/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/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/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/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/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/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/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/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/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/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/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/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/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/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/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/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/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/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/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/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/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/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/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/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/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/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/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/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/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/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/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/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/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/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/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/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/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/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/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/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/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/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/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/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/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/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/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/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/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/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/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/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/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/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/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/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/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/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/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/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/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/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/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/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/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/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/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/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/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/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/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/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/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/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/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/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/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/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/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/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/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/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/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/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/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/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/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/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/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/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/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/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/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/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/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/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/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/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/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/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/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/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/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/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/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/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/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/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/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/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/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/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/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/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/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/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/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/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/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/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/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/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/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/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/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/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/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/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/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/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/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/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/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/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/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/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/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/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/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/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/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/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/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/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/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/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/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/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/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/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/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/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/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/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/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/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/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/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/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/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/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/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/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/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/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/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/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/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/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/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/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/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/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/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/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/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/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/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/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/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/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/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/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/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/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/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/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/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/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/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/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/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/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/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/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/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/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/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/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/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/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/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/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/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/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/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/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/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/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/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/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/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/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/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/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/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/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/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/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/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/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/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/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/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/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/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/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/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/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/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/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/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/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/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/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/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/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/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/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/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/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/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/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/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/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/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/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/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/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/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/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/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/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/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/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/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/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/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/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/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/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/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/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/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/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/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/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/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/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/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/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/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/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/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/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/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/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/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/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/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/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/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/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/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/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/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/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/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/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/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/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/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/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/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/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/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/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/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/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/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/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/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/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/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/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/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/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/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/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/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/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/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/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/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/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/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/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/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/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/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/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/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/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/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/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/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/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/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/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/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/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/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/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/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/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/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/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/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/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/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/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/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/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/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/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/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/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/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/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/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/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/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/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/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/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/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/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/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/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/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/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/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/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/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/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/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/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/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/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/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/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/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/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/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/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/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/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/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/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/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/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/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/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/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/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/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/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/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/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/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/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/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/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/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/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/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/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/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/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/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/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/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/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/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/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/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/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/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/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/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/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/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/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/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/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/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/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/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/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/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/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/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/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/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/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/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/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/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/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/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/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/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/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/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/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/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/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/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/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/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/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/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/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/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/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/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/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/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/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/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/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/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/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/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/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/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/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/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/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/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/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/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/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/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/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/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/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/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/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/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/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/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/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/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/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/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/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/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/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/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/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/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/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/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/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/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/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/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/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/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/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/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/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/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/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/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/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/>
      <c r="J2866" s="25">
        <v>1</v>
      </c>
      <c r="K2866" s="25">
        <v>1</v>
      </c>
      <c r="L2866" s="25">
        <f t="shared" ref="L2866:L2933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/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/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/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/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/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/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/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/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/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/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/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/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/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/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/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/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/>
      <c r="Y2885" s="25" t="str">
        <f t="shared" si="386"/>
        <v/>
      </c>
      <c r="Z2885" s="25" t="str">
        <f t="shared" si="391"/>
        <v>Saturday</v>
      </c>
      <c r="AA2885" s="25" t="str">
        <f t="shared" si="392"/>
        <v/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/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3757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/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3757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/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3757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/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/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/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/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3754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/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3754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/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3754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/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3754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/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6"/>
        <v/>
      </c>
      <c r="Z2896" s="25" t="str">
        <f t="shared" si="391"/>
        <v>Saturday</v>
      </c>
      <c r="AA2896" s="25" t="str">
        <f t="shared" si="392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/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/>
      <c r="Y2897" s="25" t="str">
        <f t="shared" si="386"/>
        <v/>
      </c>
      <c r="Z2897" s="25" t="str">
        <f t="shared" si="391"/>
        <v>Saturday</v>
      </c>
      <c r="AA2897" s="25" t="str">
        <f t="shared" si="392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/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/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/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/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3758</v>
      </c>
      <c r="C2902" s="45">
        <v>45923</v>
      </c>
      <c r="D2902" s="45">
        <v>45925</v>
      </c>
      <c r="E2902" s="8">
        <v>15540</v>
      </c>
      <c r="F2902" s="8">
        <f t="shared" ref="F2902" si="400">IF(AB2902="DOLLAR",E2902*88,E2902)</f>
        <v>15540</v>
      </c>
      <c r="G2902" s="54">
        <f t="shared" ref="G2902" si="401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3759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3738</v>
      </c>
      <c r="C2903" s="45">
        <v>45923</v>
      </c>
      <c r="D2903" s="45">
        <v>45926</v>
      </c>
      <c r="E2903" s="8">
        <v>294.60000000000002</v>
      </c>
      <c r="F2903" s="8">
        <f t="shared" ref="F2903:F2904" si="402">IF(AB2903="DOLLAR",E2903*88,E2903)</f>
        <v>25924.800000000003</v>
      </c>
      <c r="G2903" s="54">
        <f t="shared" ref="G2903:G2904" si="403">F2903*J2903</f>
        <v>25924.800000000003</v>
      </c>
      <c r="H2903" s="25" t="s">
        <v>3739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/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/>
      <c r="Y2903" s="25"/>
      <c r="Z2903" s="25"/>
      <c r="AA2903" s="25"/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3741</v>
      </c>
      <c r="C2904" s="45">
        <v>45923</v>
      </c>
      <c r="D2904" s="45">
        <v>45926</v>
      </c>
      <c r="E2904" s="8">
        <v>106.8</v>
      </c>
      <c r="F2904" s="8">
        <f t="shared" si="402"/>
        <v>9398.4</v>
      </c>
      <c r="G2904" s="54">
        <f t="shared" si="403"/>
        <v>18796.8</v>
      </c>
      <c r="H2904" s="25" t="s">
        <v>2393</v>
      </c>
      <c r="I2904" s="25"/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3740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3755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73.5</v>
      </c>
      <c r="F2905" s="8">
        <f t="shared" ref="F2905:F2968" si="404">IF(AB2905="DOLLAR",E2905*88,E2905)</f>
        <v>6468</v>
      </c>
      <c r="G2905" s="54">
        <f t="shared" ref="G2905:G2968" si="405">F2905*J2905</f>
        <v>6468</v>
      </c>
      <c r="H2905" s="25">
        <v>100219</v>
      </c>
      <c r="I2905" s="25"/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/>
      <c r="Y2905" s="25" t="str">
        <f t="shared" ref="Y2905:Y2968" si="406">IF(X2905="", "", X2905-N2905)</f>
        <v/>
      </c>
      <c r="Z2905" s="25" t="str">
        <f t="shared" ref="Z2905:Z2968" si="407">IF(N2905="", "", TEXT(N2905, "dddd"))</f>
        <v>Saturday</v>
      </c>
      <c r="AA2905" s="25" t="str">
        <f t="shared" ref="AA2905:AA2968" si="408">IF(X2905="", "", TEXT(X2905, "dddd"))</f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150.5</v>
      </c>
      <c r="F2906" s="8">
        <f t="shared" si="404"/>
        <v>13244</v>
      </c>
      <c r="G2906" s="54">
        <f t="shared" si="405"/>
        <v>13244</v>
      </c>
      <c r="H2906" s="25">
        <v>100536</v>
      </c>
      <c r="I2906" s="25"/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/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/>
      <c r="Y2906" s="25" t="str">
        <f t="shared" si="406"/>
        <v/>
      </c>
      <c r="Z2906" s="25" t="str">
        <f t="shared" si="407"/>
        <v>Saturday</v>
      </c>
      <c r="AA2906" s="25" t="str">
        <f t="shared" si="408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138.6</v>
      </c>
      <c r="F2907" s="8">
        <f t="shared" si="404"/>
        <v>12196.8</v>
      </c>
      <c r="G2907" s="54">
        <f t="shared" si="405"/>
        <v>24393.599999999999</v>
      </c>
      <c r="H2907" s="25">
        <v>100722</v>
      </c>
      <c r="I2907" s="25"/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/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/>
      <c r="Y2907" s="25" t="str">
        <f t="shared" si="406"/>
        <v/>
      </c>
      <c r="Z2907" s="25" t="str">
        <f t="shared" si="407"/>
        <v>Saturday</v>
      </c>
      <c r="AA2907" s="25" t="str">
        <f t="shared" si="408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23.1</v>
      </c>
      <c r="F2908" s="8">
        <f t="shared" si="404"/>
        <v>2032.8000000000002</v>
      </c>
      <c r="G2908" s="54">
        <f t="shared" si="405"/>
        <v>2032.8000000000002</v>
      </c>
      <c r="H2908" s="25">
        <v>103011</v>
      </c>
      <c r="I2908" s="25"/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3752</v>
      </c>
      <c r="X2908" s="45"/>
      <c r="Y2908" s="25" t="str">
        <f t="shared" si="406"/>
        <v/>
      </c>
      <c r="Z2908" s="25" t="str">
        <f t="shared" si="407"/>
        <v/>
      </c>
      <c r="AA2908" s="25" t="str">
        <f t="shared" si="408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30.1</v>
      </c>
      <c r="F2909" s="8">
        <f t="shared" si="404"/>
        <v>2648.8</v>
      </c>
      <c r="G2909" s="54">
        <f t="shared" si="405"/>
        <v>2648.8</v>
      </c>
      <c r="H2909" s="25">
        <v>123109</v>
      </c>
      <c r="I2909" s="25"/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/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/>
      <c r="Y2909" s="25" t="str">
        <f t="shared" si="406"/>
        <v/>
      </c>
      <c r="Z2909" s="25" t="str">
        <f t="shared" si="407"/>
        <v>Saturday</v>
      </c>
      <c r="AA2909" s="25" t="str">
        <f t="shared" si="408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204.75</v>
      </c>
      <c r="F2910" s="8">
        <f t="shared" si="404"/>
        <v>18018</v>
      </c>
      <c r="G2910" s="54">
        <f t="shared" si="405"/>
        <v>18018</v>
      </c>
      <c r="H2910" s="25">
        <v>138419</v>
      </c>
      <c r="I2910" s="25"/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06"/>
        <v/>
      </c>
      <c r="Z2910" s="25" t="str">
        <f t="shared" si="407"/>
        <v>Saturday</v>
      </c>
      <c r="AA2910" s="25" t="str">
        <f t="shared" si="408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123.2</v>
      </c>
      <c r="F2911" s="8">
        <f t="shared" si="404"/>
        <v>10841.6</v>
      </c>
      <c r="G2911" s="54">
        <f t="shared" si="405"/>
        <v>10841.6</v>
      </c>
      <c r="H2911" s="25">
        <v>144215</v>
      </c>
      <c r="I2911" s="25"/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/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/>
      <c r="Y2911" s="25" t="str">
        <f t="shared" si="406"/>
        <v/>
      </c>
      <c r="Z2911" s="25" t="str">
        <f t="shared" si="407"/>
        <v>Saturday</v>
      </c>
      <c r="AA2911" s="25" t="str">
        <f t="shared" si="408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70.7</v>
      </c>
      <c r="F2912" s="8">
        <f t="shared" si="404"/>
        <v>6221.6</v>
      </c>
      <c r="G2912" s="54">
        <f t="shared" si="405"/>
        <v>6221.6</v>
      </c>
      <c r="H2912" s="25">
        <v>157617</v>
      </c>
      <c r="I2912" s="25"/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/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/>
      <c r="Y2912" s="25" t="str">
        <f t="shared" si="406"/>
        <v/>
      </c>
      <c r="Z2912" s="25" t="str">
        <f t="shared" si="407"/>
        <v>Saturday</v>
      </c>
      <c r="AA2912" s="25" t="str">
        <f t="shared" si="408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30.8</v>
      </c>
      <c r="F2913" s="8">
        <f t="shared" si="404"/>
        <v>2710.4</v>
      </c>
      <c r="G2913" s="54">
        <f t="shared" si="405"/>
        <v>2710.4</v>
      </c>
      <c r="H2913" s="25">
        <v>300402</v>
      </c>
      <c r="I2913" s="25"/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06"/>
        <v/>
      </c>
      <c r="Z2913" s="25" t="str">
        <f t="shared" si="407"/>
        <v>Monday</v>
      </c>
      <c r="AA2913" s="25" t="str">
        <f t="shared" si="408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285.75</v>
      </c>
      <c r="F2914" s="8">
        <f t="shared" si="404"/>
        <v>25146</v>
      </c>
      <c r="G2914" s="54">
        <f t="shared" si="405"/>
        <v>25146</v>
      </c>
      <c r="H2914" s="25">
        <v>300434</v>
      </c>
      <c r="I2914" s="25"/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3744</v>
      </c>
      <c r="R2914" s="25"/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/>
      <c r="Y2914" s="25" t="str">
        <f t="shared" si="406"/>
        <v/>
      </c>
      <c r="Z2914" s="25" t="str">
        <f t="shared" si="407"/>
        <v>Saturday</v>
      </c>
      <c r="AA2914" s="25" t="str">
        <f t="shared" si="408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297</v>
      </c>
      <c r="F2915" s="8">
        <f t="shared" si="404"/>
        <v>26136</v>
      </c>
      <c r="G2915" s="54">
        <f t="shared" si="405"/>
        <v>26136</v>
      </c>
      <c r="H2915" s="25">
        <v>300468</v>
      </c>
      <c r="I2915" s="25"/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/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/>
      <c r="Y2915" s="25" t="str">
        <f t="shared" si="406"/>
        <v/>
      </c>
      <c r="Z2915" s="25" t="str">
        <f t="shared" si="407"/>
        <v>Saturday</v>
      </c>
      <c r="AA2915" s="25" t="str">
        <f t="shared" si="408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46.2</v>
      </c>
      <c r="F2916" s="8">
        <f t="shared" si="404"/>
        <v>4065.6000000000004</v>
      </c>
      <c r="G2916" s="54">
        <f t="shared" si="405"/>
        <v>8131.2000000000007</v>
      </c>
      <c r="H2916" s="25">
        <v>300508</v>
      </c>
      <c r="I2916" s="25"/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/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/>
      <c r="Y2916" s="25" t="str">
        <f t="shared" si="406"/>
        <v/>
      </c>
      <c r="Z2916" s="25" t="str">
        <f t="shared" si="407"/>
        <v>Saturday</v>
      </c>
      <c r="AA2916" s="25" t="str">
        <f t="shared" si="408"/>
        <v/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73.5</v>
      </c>
      <c r="F2917" s="8">
        <f t="shared" si="404"/>
        <v>6468</v>
      </c>
      <c r="G2917" s="54">
        <f t="shared" si="405"/>
        <v>6468</v>
      </c>
      <c r="H2917" s="25">
        <v>301330</v>
      </c>
      <c r="I2917" s="25"/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3744</v>
      </c>
      <c r="R2917" s="25"/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/>
      <c r="Y2917" s="25" t="str">
        <f t="shared" si="406"/>
        <v/>
      </c>
      <c r="Z2917" s="25" t="str">
        <f t="shared" si="407"/>
        <v>Saturday</v>
      </c>
      <c r="AA2917" s="25" t="str">
        <f t="shared" si="408"/>
        <v/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45.5</v>
      </c>
      <c r="F2918" s="8">
        <f t="shared" si="404"/>
        <v>4004</v>
      </c>
      <c r="G2918" s="54">
        <f t="shared" si="405"/>
        <v>4004</v>
      </c>
      <c r="H2918" s="25">
        <v>301805</v>
      </c>
      <c r="I2918" s="25"/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06"/>
        <v/>
      </c>
      <c r="Z2918" s="25" t="str">
        <f t="shared" si="407"/>
        <v>Monday</v>
      </c>
      <c r="AA2918" s="25" t="str">
        <f t="shared" si="408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169.4</v>
      </c>
      <c r="F2919" s="8">
        <f t="shared" si="404"/>
        <v>14907.2</v>
      </c>
      <c r="G2919" s="54">
        <f t="shared" si="405"/>
        <v>14907.2</v>
      </c>
      <c r="H2919" s="25">
        <v>302008</v>
      </c>
      <c r="I2919" s="25"/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06"/>
        <v/>
      </c>
      <c r="Z2919" s="25" t="str">
        <f t="shared" si="407"/>
        <v>Monday</v>
      </c>
      <c r="AA2919" s="25" t="str">
        <f t="shared" si="408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142.5</v>
      </c>
      <c r="F2920" s="8">
        <f t="shared" si="404"/>
        <v>12540</v>
      </c>
      <c r="G2920" s="54">
        <f t="shared" si="405"/>
        <v>12540</v>
      </c>
      <c r="H2920" s="25">
        <v>302037</v>
      </c>
      <c r="I2920" s="25"/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3752</v>
      </c>
      <c r="X2920" s="45"/>
      <c r="Y2920" s="25" t="str">
        <f t="shared" si="406"/>
        <v/>
      </c>
      <c r="Z2920" s="25" t="str">
        <f t="shared" si="407"/>
        <v/>
      </c>
      <c r="AA2920" s="25" t="str">
        <f t="shared" si="408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259</v>
      </c>
      <c r="F2921" s="8">
        <f t="shared" si="404"/>
        <v>22792</v>
      </c>
      <c r="G2921" s="54">
        <f t="shared" si="405"/>
        <v>22792</v>
      </c>
      <c r="H2921" s="25">
        <v>302088</v>
      </c>
      <c r="I2921" s="25"/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/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/>
      <c r="Y2921" s="25" t="str">
        <f t="shared" si="406"/>
        <v/>
      </c>
      <c r="Z2921" s="25" t="str">
        <f t="shared" si="407"/>
        <v>Saturday</v>
      </c>
      <c r="AA2921" s="25" t="str">
        <f t="shared" si="408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46.2</v>
      </c>
      <c r="F2922" s="8">
        <f t="shared" si="404"/>
        <v>4065.6000000000004</v>
      </c>
      <c r="G2922" s="54">
        <f t="shared" si="405"/>
        <v>8131.2000000000007</v>
      </c>
      <c r="H2922" s="25">
        <v>302208</v>
      </c>
      <c r="I2922" s="25"/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3744</v>
      </c>
      <c r="R2922" s="25"/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/>
      <c r="Y2922" s="25" t="str">
        <f t="shared" si="406"/>
        <v/>
      </c>
      <c r="Z2922" s="25" t="str">
        <f t="shared" si="407"/>
        <v>Saturday</v>
      </c>
      <c r="AA2922" s="25" t="str">
        <f t="shared" si="408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267.39999999999998</v>
      </c>
      <c r="F2923" s="8">
        <f t="shared" si="404"/>
        <v>23531.199999999997</v>
      </c>
      <c r="G2923" s="54">
        <f t="shared" si="405"/>
        <v>23531.199999999997</v>
      </c>
      <c r="H2923" s="25">
        <v>302326</v>
      </c>
      <c r="I2923" s="25"/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/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/>
      <c r="Y2923" s="25" t="str">
        <f t="shared" si="406"/>
        <v/>
      </c>
      <c r="Z2923" s="25" t="str">
        <f t="shared" si="407"/>
        <v>Saturday</v>
      </c>
      <c r="AA2923" s="25" t="str">
        <f t="shared" si="408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204.4</v>
      </c>
      <c r="F2924" s="8">
        <f t="shared" si="404"/>
        <v>17987.2</v>
      </c>
      <c r="G2924" s="54">
        <f t="shared" si="405"/>
        <v>17987.2</v>
      </c>
      <c r="H2924" s="25">
        <v>302612</v>
      </c>
      <c r="I2924" s="25"/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06"/>
        <v/>
      </c>
      <c r="Z2924" s="25" t="str">
        <f t="shared" si="407"/>
        <v>Saturday</v>
      </c>
      <c r="AA2924" s="25" t="str">
        <f t="shared" si="408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73.5</v>
      </c>
      <c r="F2925" s="8">
        <f t="shared" si="404"/>
        <v>6468</v>
      </c>
      <c r="G2925" s="54">
        <f t="shared" si="405"/>
        <v>6468</v>
      </c>
      <c r="H2925" s="25">
        <v>302808</v>
      </c>
      <c r="I2925" s="25"/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3744</v>
      </c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406"/>
        <v/>
      </c>
      <c r="Z2925" s="25" t="str">
        <f t="shared" si="407"/>
        <v>Saturday</v>
      </c>
      <c r="AA2925" s="25" t="str">
        <f t="shared" si="408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35</v>
      </c>
      <c r="F2926" s="8">
        <f t="shared" si="404"/>
        <v>3080</v>
      </c>
      <c r="G2926" s="54">
        <f t="shared" si="405"/>
        <v>3080</v>
      </c>
      <c r="H2926" s="25">
        <v>302902</v>
      </c>
      <c r="I2926" s="25"/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06"/>
        <v/>
      </c>
      <c r="Z2926" s="25" t="str">
        <f t="shared" si="407"/>
        <v>Monday</v>
      </c>
      <c r="AA2926" s="25" t="str">
        <f t="shared" si="408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207.9</v>
      </c>
      <c r="F2927" s="8">
        <f t="shared" si="404"/>
        <v>18295.2</v>
      </c>
      <c r="G2927" s="54">
        <f t="shared" si="405"/>
        <v>18295.2</v>
      </c>
      <c r="H2927" s="25">
        <v>302910</v>
      </c>
      <c r="I2927" s="25"/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3732</v>
      </c>
      <c r="Q2927" s="25" t="s">
        <v>3745</v>
      </c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406"/>
        <v/>
      </c>
      <c r="Z2927" s="25" t="str">
        <f t="shared" si="407"/>
        <v>Saturday</v>
      </c>
      <c r="AA2927" s="25" t="str">
        <f t="shared" si="408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185.5</v>
      </c>
      <c r="F2928" s="8">
        <f t="shared" si="404"/>
        <v>16324</v>
      </c>
      <c r="G2928" s="54">
        <f t="shared" si="405"/>
        <v>16324</v>
      </c>
      <c r="H2928" s="25">
        <v>303110</v>
      </c>
      <c r="I2928" s="25"/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3733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06"/>
        <v/>
      </c>
      <c r="Z2928" s="25" t="str">
        <f t="shared" si="407"/>
        <v>Monday</v>
      </c>
      <c r="AA2928" s="25" t="str">
        <f t="shared" si="408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285.75</v>
      </c>
      <c r="F2929" s="8">
        <f t="shared" si="404"/>
        <v>25146</v>
      </c>
      <c r="G2929" s="54">
        <f t="shared" si="405"/>
        <v>25146</v>
      </c>
      <c r="H2929" s="25">
        <v>303526</v>
      </c>
      <c r="I2929" s="25"/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3744</v>
      </c>
      <c r="R2929" s="25"/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/>
      <c r="Y2929" s="25" t="str">
        <f t="shared" si="406"/>
        <v/>
      </c>
      <c r="Z2929" s="25" t="str">
        <f t="shared" si="407"/>
        <v>Saturday</v>
      </c>
      <c r="AA2929" s="25" t="str">
        <f t="shared" si="408"/>
        <v/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157.5</v>
      </c>
      <c r="F2930" s="8">
        <f t="shared" si="404"/>
        <v>13860</v>
      </c>
      <c r="G2930" s="54">
        <f t="shared" si="405"/>
        <v>13860</v>
      </c>
      <c r="H2930" s="25">
        <v>303651</v>
      </c>
      <c r="I2930" s="25"/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3752</v>
      </c>
      <c r="X2930" s="45"/>
      <c r="Y2930" s="25" t="str">
        <f t="shared" si="406"/>
        <v/>
      </c>
      <c r="Z2930" s="25" t="str">
        <f t="shared" si="407"/>
        <v/>
      </c>
      <c r="AA2930" s="25" t="str">
        <f t="shared" si="408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342.75</v>
      </c>
      <c r="F2931" s="8">
        <f t="shared" si="404"/>
        <v>30162</v>
      </c>
      <c r="G2931" s="54">
        <f t="shared" si="405"/>
        <v>30162</v>
      </c>
      <c r="H2931" s="25">
        <v>303744</v>
      </c>
      <c r="I2931" s="25"/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3757</v>
      </c>
      <c r="X2931" s="45"/>
      <c r="Y2931" s="25" t="str">
        <f t="shared" si="406"/>
        <v/>
      </c>
      <c r="Z2931" s="25" t="str">
        <f t="shared" si="407"/>
        <v/>
      </c>
      <c r="AA2931" s="25" t="str">
        <f t="shared" si="408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50.4</v>
      </c>
      <c r="F2932" s="8">
        <f t="shared" si="404"/>
        <v>4435.2</v>
      </c>
      <c r="G2932" s="54">
        <f t="shared" si="405"/>
        <v>4435.2</v>
      </c>
      <c r="H2932" s="25">
        <v>304006</v>
      </c>
      <c r="I2932" s="25"/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/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/>
      <c r="Y2932" s="25" t="str">
        <f t="shared" si="406"/>
        <v/>
      </c>
      <c r="Z2932" s="25" t="str">
        <f t="shared" si="407"/>
        <v>Saturday</v>
      </c>
      <c r="AA2932" s="25" t="str">
        <f t="shared" si="408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289.5</v>
      </c>
      <c r="F2933" s="8">
        <f t="shared" si="404"/>
        <v>25476</v>
      </c>
      <c r="G2933" s="54">
        <f t="shared" si="405"/>
        <v>25476</v>
      </c>
      <c r="H2933" s="25">
        <v>304036</v>
      </c>
      <c r="I2933" s="25"/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06"/>
        <v/>
      </c>
      <c r="Z2933" s="25" t="str">
        <f t="shared" si="407"/>
        <v>Monday</v>
      </c>
      <c r="AA2933" s="25" t="str">
        <f t="shared" si="408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203</v>
      </c>
      <c r="F2934" s="8">
        <f t="shared" si="404"/>
        <v>17864</v>
      </c>
      <c r="G2934" s="54">
        <f t="shared" si="405"/>
        <v>17864</v>
      </c>
      <c r="H2934" s="25">
        <v>304096</v>
      </c>
      <c r="I2934" s="25"/>
      <c r="J2934" s="25">
        <v>1</v>
      </c>
      <c r="K2934" s="25">
        <v>1</v>
      </c>
      <c r="L2934" s="25">
        <f t="shared" ref="L2934:L2997" si="409">J2934-K2934</f>
        <v>0</v>
      </c>
      <c r="M2934" s="25"/>
      <c r="N2934" s="45">
        <v>45929</v>
      </c>
      <c r="O2934" s="54"/>
      <c r="P2934" s="25" t="s">
        <v>3733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06"/>
        <v/>
      </c>
      <c r="Z2934" s="25" t="str">
        <f t="shared" si="407"/>
        <v>Monday</v>
      </c>
      <c r="AA2934" s="25" t="str">
        <f t="shared" si="408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326.25</v>
      </c>
      <c r="F2935" s="8">
        <f t="shared" si="404"/>
        <v>28710</v>
      </c>
      <c r="G2935" s="54">
        <f t="shared" si="405"/>
        <v>28710</v>
      </c>
      <c r="H2935" s="25">
        <v>304136</v>
      </c>
      <c r="I2935" s="25"/>
      <c r="J2935" s="25">
        <v>1</v>
      </c>
      <c r="K2935" s="25">
        <v>1</v>
      </c>
      <c r="L2935" s="25">
        <f t="shared" si="409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06"/>
        <v/>
      </c>
      <c r="Z2935" s="25" t="str">
        <f t="shared" si="407"/>
        <v>Saturday</v>
      </c>
      <c r="AA2935" s="25" t="str">
        <f t="shared" si="408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285</v>
      </c>
      <c r="F2936" s="8">
        <f t="shared" si="404"/>
        <v>25080</v>
      </c>
      <c r="G2936" s="54">
        <f t="shared" si="405"/>
        <v>25080</v>
      </c>
      <c r="H2936" s="25">
        <v>304142</v>
      </c>
      <c r="I2936" s="25"/>
      <c r="J2936" s="25">
        <v>1</v>
      </c>
      <c r="K2936" s="25">
        <v>1</v>
      </c>
      <c r="L2936" s="25">
        <f t="shared" si="409"/>
        <v>0</v>
      </c>
      <c r="M2936" s="25"/>
      <c r="N2936" s="45">
        <v>45927</v>
      </c>
      <c r="O2936" s="54"/>
      <c r="P2936" s="25" t="s">
        <v>192</v>
      </c>
      <c r="Q2936" s="25" t="s">
        <v>3744</v>
      </c>
      <c r="R2936" s="25"/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/>
      <c r="Y2936" s="25" t="str">
        <f t="shared" si="406"/>
        <v/>
      </c>
      <c r="Z2936" s="25" t="str">
        <f t="shared" si="407"/>
        <v>Saturday</v>
      </c>
      <c r="AA2936" s="25" t="str">
        <f t="shared" si="408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71.400000000000006</v>
      </c>
      <c r="F2937" s="8">
        <f t="shared" si="404"/>
        <v>6283.2000000000007</v>
      </c>
      <c r="G2937" s="54">
        <f t="shared" si="405"/>
        <v>6283.2000000000007</v>
      </c>
      <c r="H2937" s="25">
        <v>304402</v>
      </c>
      <c r="I2937" s="25"/>
      <c r="J2937" s="25">
        <v>1</v>
      </c>
      <c r="K2937" s="25">
        <v>1</v>
      </c>
      <c r="L2937" s="25">
        <f t="shared" si="409"/>
        <v>0</v>
      </c>
      <c r="M2937" s="25"/>
      <c r="N2937" s="45">
        <v>45929</v>
      </c>
      <c r="O2937" s="54"/>
      <c r="P2937" s="25" t="s">
        <v>3733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06"/>
        <v/>
      </c>
      <c r="Z2937" s="25" t="str">
        <f t="shared" si="407"/>
        <v>Monday</v>
      </c>
      <c r="AA2937" s="25" t="str">
        <f t="shared" si="408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86.8</v>
      </c>
      <c r="F2938" s="8">
        <f t="shared" si="404"/>
        <v>7638.4</v>
      </c>
      <c r="G2938" s="54">
        <f t="shared" si="405"/>
        <v>7638.4</v>
      </c>
      <c r="H2938" s="25">
        <v>304825</v>
      </c>
      <c r="I2938" s="25"/>
      <c r="J2938" s="25">
        <v>1</v>
      </c>
      <c r="K2938" s="25"/>
      <c r="L2938" s="25">
        <f t="shared" si="409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3752</v>
      </c>
      <c r="X2938" s="45"/>
      <c r="Y2938" s="25" t="str">
        <f t="shared" si="406"/>
        <v/>
      </c>
      <c r="Z2938" s="25" t="str">
        <f t="shared" si="407"/>
        <v/>
      </c>
      <c r="AA2938" s="25" t="str">
        <f t="shared" si="408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226.1</v>
      </c>
      <c r="F2939" s="8">
        <f t="shared" si="404"/>
        <v>19896.8</v>
      </c>
      <c r="G2939" s="54">
        <f t="shared" si="405"/>
        <v>19896.8</v>
      </c>
      <c r="H2939" s="25">
        <v>305114</v>
      </c>
      <c r="I2939" s="25"/>
      <c r="J2939" s="25">
        <v>1</v>
      </c>
      <c r="K2939" s="25">
        <v>1</v>
      </c>
      <c r="L2939" s="25">
        <f t="shared" si="409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06"/>
        <v/>
      </c>
      <c r="Z2939" s="25" t="str">
        <f t="shared" si="407"/>
        <v>Monday</v>
      </c>
      <c r="AA2939" s="25" t="str">
        <f t="shared" si="408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205.1</v>
      </c>
      <c r="F2940" s="8">
        <f t="shared" si="404"/>
        <v>18048.8</v>
      </c>
      <c r="G2940" s="54">
        <f t="shared" si="405"/>
        <v>18048.8</v>
      </c>
      <c r="H2940" s="25">
        <v>306008</v>
      </c>
      <c r="I2940" s="25"/>
      <c r="J2940" s="25">
        <v>1</v>
      </c>
      <c r="K2940" s="25">
        <v>1</v>
      </c>
      <c r="L2940" s="25">
        <f t="shared" si="409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/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/>
      <c r="Y2940" s="25" t="str">
        <f t="shared" si="406"/>
        <v/>
      </c>
      <c r="Z2940" s="25" t="str">
        <f t="shared" si="407"/>
        <v>Saturday</v>
      </c>
      <c r="AA2940" s="25" t="str">
        <f t="shared" si="408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107.8</v>
      </c>
      <c r="F2941" s="8">
        <f t="shared" si="404"/>
        <v>9486.4</v>
      </c>
      <c r="G2941" s="54">
        <f t="shared" si="405"/>
        <v>9486.4</v>
      </c>
      <c r="H2941" s="25">
        <v>306509</v>
      </c>
      <c r="I2941" s="25"/>
      <c r="J2941" s="25">
        <v>1</v>
      </c>
      <c r="K2941" s="25">
        <v>1</v>
      </c>
      <c r="L2941" s="25">
        <f t="shared" si="409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06"/>
        <v/>
      </c>
      <c r="Z2941" s="25" t="str">
        <f t="shared" si="407"/>
        <v>Monday</v>
      </c>
      <c r="AA2941" s="25" t="str">
        <f t="shared" si="408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321.75</v>
      </c>
      <c r="F2942" s="8">
        <f t="shared" si="404"/>
        <v>28314</v>
      </c>
      <c r="G2942" s="54">
        <f t="shared" si="405"/>
        <v>56628</v>
      </c>
      <c r="H2942" s="25">
        <v>307640</v>
      </c>
      <c r="I2942" s="25"/>
      <c r="J2942" s="25">
        <v>2</v>
      </c>
      <c r="K2942" s="25">
        <v>2</v>
      </c>
      <c r="L2942" s="25">
        <f t="shared" si="409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/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/>
      <c r="Y2942" s="25" t="str">
        <f t="shared" si="406"/>
        <v/>
      </c>
      <c r="Z2942" s="25" t="str">
        <f t="shared" si="407"/>
        <v>Saturday</v>
      </c>
      <c r="AA2942" s="25" t="str">
        <f t="shared" si="408"/>
        <v/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242.9</v>
      </c>
      <c r="F2943" s="8">
        <f t="shared" si="404"/>
        <v>21375.200000000001</v>
      </c>
      <c r="G2943" s="54">
        <f t="shared" si="405"/>
        <v>21375.200000000001</v>
      </c>
      <c r="H2943" s="25">
        <v>307654</v>
      </c>
      <c r="I2943" s="25"/>
      <c r="J2943" s="25">
        <v>1</v>
      </c>
      <c r="K2943" s="25">
        <v>1</v>
      </c>
      <c r="L2943" s="25">
        <f t="shared" si="409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06"/>
        <v/>
      </c>
      <c r="Z2943" s="25" t="str">
        <f t="shared" si="407"/>
        <v>Monday</v>
      </c>
      <c r="AA2943" s="25" t="str">
        <f t="shared" si="408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267.39999999999998</v>
      </c>
      <c r="F2944" s="8">
        <f t="shared" si="404"/>
        <v>23531.199999999997</v>
      </c>
      <c r="G2944" s="54">
        <f t="shared" si="405"/>
        <v>23531.199999999997</v>
      </c>
      <c r="H2944" s="25">
        <v>310718</v>
      </c>
      <c r="I2944" s="25"/>
      <c r="J2944" s="25">
        <v>1</v>
      </c>
      <c r="K2944" s="25">
        <v>1</v>
      </c>
      <c r="L2944" s="25">
        <f t="shared" si="409"/>
        <v>0</v>
      </c>
      <c r="M2944" s="25"/>
      <c r="N2944" s="45">
        <v>45927</v>
      </c>
      <c r="O2944" s="54"/>
      <c r="P2944" s="25" t="s">
        <v>192</v>
      </c>
      <c r="Q2944" s="25" t="s">
        <v>3744</v>
      </c>
      <c r="R2944" s="25"/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/>
      <c r="Y2944" s="25" t="str">
        <f t="shared" si="406"/>
        <v/>
      </c>
      <c r="Z2944" s="25" t="str">
        <f t="shared" si="407"/>
        <v>Saturday</v>
      </c>
      <c r="AA2944" s="25" t="str">
        <f t="shared" si="408"/>
        <v/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242.9</v>
      </c>
      <c r="F2945" s="8">
        <f t="shared" si="404"/>
        <v>21375.200000000001</v>
      </c>
      <c r="G2945" s="54">
        <f t="shared" si="405"/>
        <v>21375.200000000001</v>
      </c>
      <c r="H2945" s="25">
        <v>310946</v>
      </c>
      <c r="I2945" s="25"/>
      <c r="J2945" s="25">
        <v>1</v>
      </c>
      <c r="K2945" s="25">
        <v>1</v>
      </c>
      <c r="L2945" s="25">
        <f t="shared" si="409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06"/>
        <v/>
      </c>
      <c r="Z2945" s="25" t="str">
        <f t="shared" si="407"/>
        <v>Saturday</v>
      </c>
      <c r="AA2945" s="25" t="str">
        <f t="shared" si="408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304.5</v>
      </c>
      <c r="F2946" s="8">
        <f t="shared" si="404"/>
        <v>26796</v>
      </c>
      <c r="G2946" s="54">
        <f t="shared" si="405"/>
        <v>26796</v>
      </c>
      <c r="H2946" s="25">
        <v>311136</v>
      </c>
      <c r="I2946" s="25"/>
      <c r="J2946" s="25">
        <v>1</v>
      </c>
      <c r="K2946" s="25"/>
      <c r="L2946" s="25">
        <f t="shared" si="409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3757</v>
      </c>
      <c r="X2946" s="45"/>
      <c r="Y2946" s="25" t="str">
        <f t="shared" si="406"/>
        <v/>
      </c>
      <c r="Z2946" s="25" t="str">
        <f t="shared" si="407"/>
        <v/>
      </c>
      <c r="AA2946" s="25" t="str">
        <f t="shared" si="408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297</v>
      </c>
      <c r="F2947" s="8">
        <f t="shared" si="404"/>
        <v>26136</v>
      </c>
      <c r="G2947" s="54">
        <f t="shared" si="405"/>
        <v>26136</v>
      </c>
      <c r="H2947" s="25">
        <v>312238</v>
      </c>
      <c r="I2947" s="25"/>
      <c r="J2947" s="25">
        <v>1</v>
      </c>
      <c r="K2947" s="25">
        <v>1</v>
      </c>
      <c r="L2947" s="25">
        <f t="shared" si="409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06"/>
        <v/>
      </c>
      <c r="Z2947" s="25" t="str">
        <f t="shared" si="407"/>
        <v>Monday</v>
      </c>
      <c r="AA2947" s="25" t="str">
        <f t="shared" si="408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86.8</v>
      </c>
      <c r="F2948" s="8">
        <f t="shared" si="404"/>
        <v>7638.4</v>
      </c>
      <c r="G2948" s="54">
        <f t="shared" si="405"/>
        <v>7638.4</v>
      </c>
      <c r="H2948" s="25">
        <v>317313</v>
      </c>
      <c r="I2948" s="25"/>
      <c r="J2948" s="25">
        <v>1</v>
      </c>
      <c r="K2948" s="25"/>
      <c r="L2948" s="25">
        <f t="shared" si="409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3752</v>
      </c>
      <c r="X2948" s="45"/>
      <c r="Y2948" s="25" t="str">
        <f t="shared" si="406"/>
        <v/>
      </c>
      <c r="Z2948" s="25" t="str">
        <f t="shared" si="407"/>
        <v/>
      </c>
      <c r="AA2948" s="25" t="str">
        <f t="shared" si="408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3747</v>
      </c>
      <c r="C2949" s="45">
        <v>45919</v>
      </c>
      <c r="D2949" s="45">
        <v>45926</v>
      </c>
      <c r="E2949" s="8">
        <v>19.600000000000001</v>
      </c>
      <c r="F2949" s="8">
        <f t="shared" si="404"/>
        <v>1724.8000000000002</v>
      </c>
      <c r="G2949" s="54">
        <f t="shared" si="405"/>
        <v>1724.8000000000002</v>
      </c>
      <c r="H2949" s="25">
        <v>317409</v>
      </c>
      <c r="I2949" s="25"/>
      <c r="J2949" s="25">
        <v>1</v>
      </c>
      <c r="K2949" s="25"/>
      <c r="L2949" s="25">
        <f t="shared" si="409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3752</v>
      </c>
      <c r="X2949" s="45"/>
      <c r="Y2949" s="25" t="str">
        <f t="shared" si="406"/>
        <v/>
      </c>
      <c r="Z2949" s="25" t="str">
        <f t="shared" si="407"/>
        <v/>
      </c>
      <c r="AA2949" s="25" t="str">
        <f t="shared" si="408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0">A2949+1</f>
        <v>2949</v>
      </c>
      <c r="B2950" s="25" t="s">
        <v>3747</v>
      </c>
      <c r="C2950" s="45">
        <v>45919</v>
      </c>
      <c r="D2950" s="45">
        <v>45926</v>
      </c>
      <c r="E2950" s="8">
        <v>141.4</v>
      </c>
      <c r="F2950" s="8">
        <f t="shared" si="404"/>
        <v>12443.2</v>
      </c>
      <c r="G2950" s="54">
        <f t="shared" si="405"/>
        <v>12443.2</v>
      </c>
      <c r="H2950" s="25">
        <v>323512</v>
      </c>
      <c r="I2950" s="25"/>
      <c r="J2950" s="25">
        <v>1</v>
      </c>
      <c r="K2950" s="25">
        <v>1</v>
      </c>
      <c r="L2950" s="25">
        <f t="shared" si="409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406"/>
        <v/>
      </c>
      <c r="Z2950" s="25" t="str">
        <f t="shared" si="407"/>
        <v>Saturday</v>
      </c>
      <c r="AA2950" s="25" t="str">
        <f t="shared" si="408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0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04"/>
        <v>15400</v>
      </c>
      <c r="G2951" s="54">
        <f t="shared" si="405"/>
        <v>15400</v>
      </c>
      <c r="H2951" s="25">
        <v>324206</v>
      </c>
      <c r="I2951" s="25"/>
      <c r="J2951" s="25">
        <v>1</v>
      </c>
      <c r="K2951" s="25">
        <v>1</v>
      </c>
      <c r="L2951" s="25">
        <f t="shared" si="409"/>
        <v>0</v>
      </c>
      <c r="M2951" s="25"/>
      <c r="N2951" s="45">
        <v>45929</v>
      </c>
      <c r="O2951" s="54"/>
      <c r="P2951" s="25" t="s">
        <v>3733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06"/>
        <v/>
      </c>
      <c r="Z2951" s="25" t="str">
        <f t="shared" si="407"/>
        <v>Monday</v>
      </c>
      <c r="AA2951" s="25" t="str">
        <f t="shared" si="408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0"/>
        <v>2951</v>
      </c>
      <c r="B2952" s="25" t="s">
        <v>3747</v>
      </c>
      <c r="C2952" s="45">
        <v>45919</v>
      </c>
      <c r="D2952" s="45">
        <v>45926</v>
      </c>
      <c r="E2952" s="8">
        <v>175</v>
      </c>
      <c r="F2952" s="8">
        <f t="shared" si="404"/>
        <v>15400</v>
      </c>
      <c r="G2952" s="54">
        <f t="shared" si="405"/>
        <v>15400</v>
      </c>
      <c r="H2952" s="25">
        <v>324206</v>
      </c>
      <c r="I2952" s="25"/>
      <c r="J2952" s="25">
        <v>1</v>
      </c>
      <c r="K2952" s="25">
        <v>1</v>
      </c>
      <c r="L2952" s="25">
        <f t="shared" si="409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/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/>
      <c r="Y2952" s="25" t="str">
        <f t="shared" si="406"/>
        <v/>
      </c>
      <c r="Z2952" s="25" t="str">
        <f t="shared" si="407"/>
        <v>Saturday</v>
      </c>
      <c r="AA2952" s="25" t="str">
        <f t="shared" si="408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0"/>
        <v>2952</v>
      </c>
      <c r="B2953" s="25" t="s">
        <v>3747</v>
      </c>
      <c r="C2953" s="45">
        <v>45919</v>
      </c>
      <c r="D2953" s="45">
        <v>45926</v>
      </c>
      <c r="E2953" s="8">
        <v>65.8</v>
      </c>
      <c r="F2953" s="8">
        <f t="shared" si="404"/>
        <v>5790.4</v>
      </c>
      <c r="G2953" s="54">
        <f t="shared" si="405"/>
        <v>5790.4</v>
      </c>
      <c r="H2953" s="25">
        <v>327005</v>
      </c>
      <c r="I2953" s="25"/>
      <c r="J2953" s="25">
        <v>1</v>
      </c>
      <c r="K2953" s="25">
        <v>1</v>
      </c>
      <c r="L2953" s="25">
        <f t="shared" si="409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/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/>
      <c r="Y2953" s="25" t="str">
        <f t="shared" si="406"/>
        <v/>
      </c>
      <c r="Z2953" s="25" t="str">
        <f t="shared" si="407"/>
        <v>Saturday</v>
      </c>
      <c r="AA2953" s="25" t="str">
        <f t="shared" si="408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0"/>
        <v>2953</v>
      </c>
      <c r="B2954" s="25" t="s">
        <v>3747</v>
      </c>
      <c r="C2954" s="45">
        <v>45919</v>
      </c>
      <c r="D2954" s="45">
        <v>45926</v>
      </c>
      <c r="E2954" s="8">
        <v>219.8</v>
      </c>
      <c r="F2954" s="8">
        <f t="shared" si="404"/>
        <v>19342.400000000001</v>
      </c>
      <c r="G2954" s="54">
        <f t="shared" si="405"/>
        <v>19342.400000000001</v>
      </c>
      <c r="H2954" s="25">
        <v>328114</v>
      </c>
      <c r="I2954" s="25"/>
      <c r="J2954" s="25">
        <v>1</v>
      </c>
      <c r="K2954" s="25">
        <v>1</v>
      </c>
      <c r="L2954" s="25">
        <f t="shared" si="409"/>
        <v>0</v>
      </c>
      <c r="M2954" s="25"/>
      <c r="N2954" s="45">
        <v>45929</v>
      </c>
      <c r="O2954" s="54"/>
      <c r="P2954" s="25" t="s">
        <v>3733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06"/>
        <v/>
      </c>
      <c r="Z2954" s="25" t="str">
        <f t="shared" si="407"/>
        <v>Monday</v>
      </c>
      <c r="AA2954" s="25" t="str">
        <f t="shared" si="408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0"/>
        <v>2954</v>
      </c>
      <c r="B2955" s="25" t="s">
        <v>3747</v>
      </c>
      <c r="C2955" s="45">
        <v>45919</v>
      </c>
      <c r="D2955" s="45">
        <v>45926</v>
      </c>
      <c r="E2955" s="8">
        <v>267.39999999999998</v>
      </c>
      <c r="F2955" s="8">
        <f t="shared" si="404"/>
        <v>23531.199999999997</v>
      </c>
      <c r="G2955" s="54">
        <f t="shared" si="405"/>
        <v>23531.199999999997</v>
      </c>
      <c r="H2955" s="25">
        <v>329918</v>
      </c>
      <c r="I2955" s="25"/>
      <c r="J2955" s="25">
        <v>1</v>
      </c>
      <c r="K2955" s="25">
        <v>1</v>
      </c>
      <c r="L2955" s="25">
        <f t="shared" si="409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06"/>
        <v/>
      </c>
      <c r="Z2955" s="25" t="str">
        <f t="shared" si="407"/>
        <v>Saturday</v>
      </c>
      <c r="AA2955" s="25" t="str">
        <f t="shared" si="408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0"/>
        <v>2955</v>
      </c>
      <c r="B2956" s="25" t="s">
        <v>3747</v>
      </c>
      <c r="C2956" s="45">
        <v>45919</v>
      </c>
      <c r="D2956" s="45">
        <v>45926</v>
      </c>
      <c r="E2956" s="8">
        <v>175</v>
      </c>
      <c r="F2956" s="8">
        <f t="shared" si="404"/>
        <v>15400</v>
      </c>
      <c r="G2956" s="54">
        <f t="shared" si="405"/>
        <v>15400</v>
      </c>
      <c r="H2956" s="25">
        <v>330610</v>
      </c>
      <c r="I2956" s="25"/>
      <c r="J2956" s="25">
        <v>1</v>
      </c>
      <c r="K2956" s="25">
        <v>1</v>
      </c>
      <c r="L2956" s="25">
        <f t="shared" si="409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/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/>
      <c r="Y2956" s="25" t="str">
        <f t="shared" si="406"/>
        <v/>
      </c>
      <c r="Z2956" s="25" t="str">
        <f t="shared" si="407"/>
        <v>Saturday</v>
      </c>
      <c r="AA2956" s="25" t="str">
        <f t="shared" si="408"/>
        <v/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0"/>
        <v>2956</v>
      </c>
      <c r="B2957" s="25" t="s">
        <v>3747</v>
      </c>
      <c r="C2957" s="45">
        <v>45919</v>
      </c>
      <c r="D2957" s="45">
        <v>45926</v>
      </c>
      <c r="E2957" s="8">
        <v>214.9</v>
      </c>
      <c r="F2957" s="8">
        <f t="shared" si="404"/>
        <v>18911.2</v>
      </c>
      <c r="G2957" s="54">
        <f t="shared" si="405"/>
        <v>18911.2</v>
      </c>
      <c r="H2957" s="25">
        <v>330706</v>
      </c>
      <c r="I2957" s="25"/>
      <c r="J2957" s="25">
        <v>1</v>
      </c>
      <c r="K2957" s="25">
        <v>1</v>
      </c>
      <c r="L2957" s="25">
        <f t="shared" si="409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/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/>
      <c r="Y2957" s="25" t="str">
        <f t="shared" si="406"/>
        <v/>
      </c>
      <c r="Z2957" s="25" t="str">
        <f t="shared" si="407"/>
        <v>Saturday</v>
      </c>
      <c r="AA2957" s="25" t="str">
        <f t="shared" si="408"/>
        <v/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0"/>
        <v>2957</v>
      </c>
      <c r="B2958" s="25" t="s">
        <v>3747</v>
      </c>
      <c r="C2958" s="45">
        <v>45919</v>
      </c>
      <c r="D2958" s="45">
        <v>45926</v>
      </c>
      <c r="E2958" s="8">
        <v>315</v>
      </c>
      <c r="F2958" s="8">
        <f t="shared" si="404"/>
        <v>27720</v>
      </c>
      <c r="G2958" s="54">
        <f t="shared" si="405"/>
        <v>27720</v>
      </c>
      <c r="H2958" s="25">
        <v>333648</v>
      </c>
      <c r="I2958" s="25"/>
      <c r="J2958" s="25">
        <v>1</v>
      </c>
      <c r="K2958" s="25">
        <v>1</v>
      </c>
      <c r="L2958" s="25">
        <f t="shared" si="409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06"/>
        <v/>
      </c>
      <c r="Z2958" s="25" t="str">
        <f t="shared" si="407"/>
        <v>Monday</v>
      </c>
      <c r="AA2958" s="25" t="str">
        <f t="shared" si="408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0"/>
        <v>2958</v>
      </c>
      <c r="B2959" s="25" t="s">
        <v>3747</v>
      </c>
      <c r="C2959" s="45">
        <v>45919</v>
      </c>
      <c r="D2959" s="45">
        <v>45926</v>
      </c>
      <c r="E2959" s="8">
        <v>267.39999999999998</v>
      </c>
      <c r="F2959" s="8">
        <f t="shared" si="404"/>
        <v>23531.199999999997</v>
      </c>
      <c r="G2959" s="54">
        <f t="shared" si="405"/>
        <v>23531.199999999997</v>
      </c>
      <c r="H2959" s="25">
        <v>334114</v>
      </c>
      <c r="I2959" s="25"/>
      <c r="J2959" s="25">
        <v>1</v>
      </c>
      <c r="K2959" s="25">
        <v>1</v>
      </c>
      <c r="L2959" s="25">
        <f t="shared" si="409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06"/>
        <v/>
      </c>
      <c r="Z2959" s="25" t="str">
        <f t="shared" si="407"/>
        <v>Saturday</v>
      </c>
      <c r="AA2959" s="25" t="str">
        <f t="shared" si="408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0"/>
        <v>2959</v>
      </c>
      <c r="B2960" s="25" t="s">
        <v>3747</v>
      </c>
      <c r="C2960" s="45">
        <v>45919</v>
      </c>
      <c r="D2960" s="45">
        <v>45926</v>
      </c>
      <c r="E2960" s="8">
        <v>246.4</v>
      </c>
      <c r="F2960" s="8">
        <f t="shared" si="404"/>
        <v>21683.200000000001</v>
      </c>
      <c r="G2960" s="54">
        <f t="shared" si="405"/>
        <v>21683.200000000001</v>
      </c>
      <c r="H2960" s="25">
        <v>336220</v>
      </c>
      <c r="I2960" s="25"/>
      <c r="J2960" s="25">
        <v>1</v>
      </c>
      <c r="K2960" s="25">
        <v>1</v>
      </c>
      <c r="L2960" s="25">
        <f t="shared" si="409"/>
        <v>0</v>
      </c>
      <c r="M2960" s="25"/>
      <c r="N2960" s="45">
        <v>45927</v>
      </c>
      <c r="O2960" s="54"/>
      <c r="P2960" s="25" t="s">
        <v>3734</v>
      </c>
      <c r="Q2960" s="25">
        <v>58156229014</v>
      </c>
      <c r="R2960" s="25"/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/>
      <c r="Y2960" s="25" t="str">
        <f t="shared" si="406"/>
        <v/>
      </c>
      <c r="Z2960" s="25" t="str">
        <f t="shared" si="407"/>
        <v>Saturday</v>
      </c>
      <c r="AA2960" s="25" t="str">
        <f t="shared" si="408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0"/>
        <v>2960</v>
      </c>
      <c r="B2961" s="25" t="s">
        <v>3747</v>
      </c>
      <c r="C2961" s="45">
        <v>45919</v>
      </c>
      <c r="D2961" s="45">
        <v>45926</v>
      </c>
      <c r="E2961" s="8">
        <v>107.1</v>
      </c>
      <c r="F2961" s="8">
        <f t="shared" si="404"/>
        <v>9424.7999999999993</v>
      </c>
      <c r="G2961" s="54">
        <f t="shared" si="405"/>
        <v>9424.7999999999993</v>
      </c>
      <c r="H2961" s="25">
        <v>343513</v>
      </c>
      <c r="I2961" s="25"/>
      <c r="J2961" s="25">
        <v>1</v>
      </c>
      <c r="K2961" s="25">
        <v>1</v>
      </c>
      <c r="L2961" s="25">
        <f t="shared" si="409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06"/>
        <v/>
      </c>
      <c r="Z2961" s="25" t="str">
        <f t="shared" si="407"/>
        <v>Monday</v>
      </c>
      <c r="AA2961" s="25" t="str">
        <f t="shared" si="408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0"/>
        <v>2961</v>
      </c>
      <c r="B2962" s="25" t="s">
        <v>3747</v>
      </c>
      <c r="C2962" s="45">
        <v>45919</v>
      </c>
      <c r="D2962" s="45">
        <v>45926</v>
      </c>
      <c r="E2962" s="8">
        <v>84.7</v>
      </c>
      <c r="F2962" s="8">
        <f t="shared" si="404"/>
        <v>7453.6</v>
      </c>
      <c r="G2962" s="54">
        <f t="shared" si="405"/>
        <v>7453.6</v>
      </c>
      <c r="H2962" s="25">
        <v>344703</v>
      </c>
      <c r="I2962" s="25"/>
      <c r="J2962" s="25">
        <v>1</v>
      </c>
      <c r="K2962" s="25"/>
      <c r="L2962" s="25">
        <f t="shared" si="409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3752</v>
      </c>
      <c r="X2962" s="45"/>
      <c r="Y2962" s="25" t="str">
        <f t="shared" si="406"/>
        <v/>
      </c>
      <c r="Z2962" s="25" t="str">
        <f t="shared" si="407"/>
        <v/>
      </c>
      <c r="AA2962" s="25" t="str">
        <f t="shared" si="408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0"/>
        <v>2962</v>
      </c>
      <c r="B2963" s="25" t="s">
        <v>3747</v>
      </c>
      <c r="C2963" s="45">
        <v>45919</v>
      </c>
      <c r="D2963" s="45">
        <v>45926</v>
      </c>
      <c r="E2963" s="8">
        <v>100.1</v>
      </c>
      <c r="F2963" s="8">
        <f t="shared" si="404"/>
        <v>8808.7999999999993</v>
      </c>
      <c r="G2963" s="54">
        <f t="shared" si="405"/>
        <v>8808.7999999999993</v>
      </c>
      <c r="H2963" s="25">
        <v>344813</v>
      </c>
      <c r="I2963" s="25"/>
      <c r="J2963" s="25">
        <v>1</v>
      </c>
      <c r="K2963" s="25">
        <v>1</v>
      </c>
      <c r="L2963" s="25">
        <f t="shared" si="409"/>
        <v>0</v>
      </c>
      <c r="M2963" s="25"/>
      <c r="N2963" s="45">
        <v>45927</v>
      </c>
      <c r="O2963" s="54"/>
      <c r="P2963" s="25" t="s">
        <v>192</v>
      </c>
      <c r="Q2963" s="25" t="s">
        <v>3744</v>
      </c>
      <c r="R2963" s="25"/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/>
      <c r="Y2963" s="25" t="str">
        <f t="shared" si="406"/>
        <v/>
      </c>
      <c r="Z2963" s="25" t="str">
        <f t="shared" si="407"/>
        <v>Saturday</v>
      </c>
      <c r="AA2963" s="25" t="str">
        <f t="shared" si="408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0"/>
        <v>2963</v>
      </c>
      <c r="B2964" s="25" t="s">
        <v>3747</v>
      </c>
      <c r="C2964" s="45">
        <v>45919</v>
      </c>
      <c r="D2964" s="45">
        <v>45926</v>
      </c>
      <c r="E2964" s="8">
        <v>313.5</v>
      </c>
      <c r="F2964" s="8">
        <f t="shared" si="404"/>
        <v>27588</v>
      </c>
      <c r="G2964" s="54">
        <f t="shared" si="405"/>
        <v>27588</v>
      </c>
      <c r="H2964" s="25">
        <v>344846</v>
      </c>
      <c r="I2964" s="25"/>
      <c r="J2964" s="25">
        <v>1</v>
      </c>
      <c r="K2964" s="25">
        <v>1</v>
      </c>
      <c r="L2964" s="25">
        <f t="shared" si="409"/>
        <v>0</v>
      </c>
      <c r="M2964" s="25" t="s">
        <v>3750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06"/>
        <v/>
      </c>
      <c r="Z2964" s="25" t="str">
        <f t="shared" si="407"/>
        <v>Monday</v>
      </c>
      <c r="AA2964" s="25" t="str">
        <f t="shared" si="408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0"/>
        <v>2964</v>
      </c>
      <c r="B2965" s="25" t="s">
        <v>3747</v>
      </c>
      <c r="C2965" s="45">
        <v>45919</v>
      </c>
      <c r="D2965" s="45">
        <v>45926</v>
      </c>
      <c r="E2965" s="8">
        <v>102.9</v>
      </c>
      <c r="F2965" s="8">
        <f t="shared" si="404"/>
        <v>9055.2000000000007</v>
      </c>
      <c r="G2965" s="54">
        <f t="shared" si="405"/>
        <v>9055.2000000000007</v>
      </c>
      <c r="H2965" s="25">
        <v>345013</v>
      </c>
      <c r="I2965" s="25"/>
      <c r="J2965" s="25">
        <v>1</v>
      </c>
      <c r="K2965" s="25"/>
      <c r="L2965" s="25">
        <f t="shared" si="409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3752</v>
      </c>
      <c r="X2965" s="45"/>
      <c r="Y2965" s="25" t="str">
        <f t="shared" si="406"/>
        <v/>
      </c>
      <c r="Z2965" s="25" t="str">
        <f t="shared" si="407"/>
        <v/>
      </c>
      <c r="AA2965" s="25" t="str">
        <f t="shared" si="408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0"/>
        <v>2965</v>
      </c>
      <c r="B2966" s="25" t="s">
        <v>3747</v>
      </c>
      <c r="C2966" s="45">
        <v>45919</v>
      </c>
      <c r="D2966" s="45">
        <v>45926</v>
      </c>
      <c r="E2966" s="8">
        <v>259</v>
      </c>
      <c r="F2966" s="8">
        <f t="shared" si="404"/>
        <v>22792</v>
      </c>
      <c r="G2966" s="54">
        <f t="shared" si="405"/>
        <v>22792</v>
      </c>
      <c r="H2966" s="25">
        <v>305044</v>
      </c>
      <c r="I2966" s="25"/>
      <c r="J2966" s="25">
        <v>1</v>
      </c>
      <c r="K2966" s="25">
        <v>1</v>
      </c>
      <c r="L2966" s="25">
        <f t="shared" si="409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06"/>
        <v/>
      </c>
      <c r="Z2966" s="25" t="str">
        <f t="shared" si="407"/>
        <v>Saturday</v>
      </c>
      <c r="AA2966" s="25" t="str">
        <f t="shared" si="408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0"/>
        <v>2966</v>
      </c>
      <c r="B2967" s="25" t="s">
        <v>3747</v>
      </c>
      <c r="C2967" s="45">
        <v>45919</v>
      </c>
      <c r="D2967" s="45">
        <v>45926</v>
      </c>
      <c r="E2967" s="8">
        <v>309.75</v>
      </c>
      <c r="F2967" s="8">
        <f t="shared" si="404"/>
        <v>27258</v>
      </c>
      <c r="G2967" s="54">
        <f t="shared" si="405"/>
        <v>27258</v>
      </c>
      <c r="H2967" s="25">
        <v>347318</v>
      </c>
      <c r="I2967" s="25"/>
      <c r="J2967" s="25">
        <v>1</v>
      </c>
      <c r="K2967" s="25"/>
      <c r="L2967" s="25">
        <f t="shared" si="409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3754</v>
      </c>
      <c r="X2967" s="45"/>
      <c r="Y2967" s="25" t="str">
        <f t="shared" si="406"/>
        <v/>
      </c>
      <c r="Z2967" s="25" t="str">
        <f t="shared" si="407"/>
        <v/>
      </c>
      <c r="AA2967" s="25" t="str">
        <f t="shared" si="408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0"/>
        <v>2967</v>
      </c>
      <c r="B2968" s="25" t="s">
        <v>3747</v>
      </c>
      <c r="C2968" s="45">
        <v>45919</v>
      </c>
      <c r="D2968" s="45">
        <v>45926</v>
      </c>
      <c r="E2968" s="8">
        <v>111.3</v>
      </c>
      <c r="F2968" s="8">
        <f t="shared" si="404"/>
        <v>9794.4</v>
      </c>
      <c r="G2968" s="54">
        <f t="shared" si="405"/>
        <v>9794.4</v>
      </c>
      <c r="H2968" s="25">
        <v>351729</v>
      </c>
      <c r="I2968" s="25"/>
      <c r="J2968" s="25">
        <v>1</v>
      </c>
      <c r="K2968" s="25">
        <v>1</v>
      </c>
      <c r="L2968" s="25">
        <f t="shared" si="409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06"/>
        <v/>
      </c>
      <c r="Z2968" s="25" t="str">
        <f t="shared" si="407"/>
        <v>Monday</v>
      </c>
      <c r="AA2968" s="25" t="str">
        <f t="shared" si="408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0"/>
        <v>2968</v>
      </c>
      <c r="B2969" s="25" t="s">
        <v>3747</v>
      </c>
      <c r="C2969" s="45">
        <v>45919</v>
      </c>
      <c r="D2969" s="45">
        <v>45926</v>
      </c>
      <c r="E2969" s="8">
        <v>236.6</v>
      </c>
      <c r="F2969" s="8">
        <f t="shared" ref="F2969:F3024" si="411">IF(AB2969="DOLLAR",E2969*88,E2969)</f>
        <v>20820.8</v>
      </c>
      <c r="G2969" s="54">
        <f t="shared" ref="G2969:G3024" si="412">F2969*J2969</f>
        <v>20820.8</v>
      </c>
      <c r="H2969" s="25">
        <v>353606</v>
      </c>
      <c r="I2969" s="25"/>
      <c r="J2969" s="25">
        <v>1</v>
      </c>
      <c r="K2969" s="25">
        <v>1</v>
      </c>
      <c r="L2969" s="25">
        <f t="shared" si="409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/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/>
      <c r="Y2969" s="25" t="str">
        <f t="shared" ref="Y2969:Y3027" si="413">IF(X2969="", "", X2969-N2969)</f>
        <v/>
      </c>
      <c r="Z2969" s="25" t="str">
        <f t="shared" ref="Z2969:Z3024" si="414">IF(N2969="", "", TEXT(N2969, "dddd"))</f>
        <v>Saturday</v>
      </c>
      <c r="AA2969" s="25" t="str">
        <f t="shared" ref="AA2969:AA3024" si="415">IF(X2969="", "", TEXT(X2969, "dddd"))</f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0"/>
        <v>2969</v>
      </c>
      <c r="B2970" s="25" t="s">
        <v>3747</v>
      </c>
      <c r="C2970" s="45">
        <v>45919</v>
      </c>
      <c r="D2970" s="45">
        <v>45926</v>
      </c>
      <c r="E2970" s="8">
        <v>305.25</v>
      </c>
      <c r="F2970" s="8">
        <f t="shared" si="411"/>
        <v>26862</v>
      </c>
      <c r="G2970" s="54">
        <f t="shared" si="412"/>
        <v>80586</v>
      </c>
      <c r="H2970" s="25">
        <v>353726</v>
      </c>
      <c r="I2970" s="25"/>
      <c r="J2970" s="25">
        <v>3</v>
      </c>
      <c r="K2970" s="25">
        <v>3</v>
      </c>
      <c r="L2970" s="25">
        <f t="shared" si="409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/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/>
      <c r="Y2970" s="25" t="str">
        <f t="shared" si="413"/>
        <v/>
      </c>
      <c r="Z2970" s="25" t="str">
        <f t="shared" si="414"/>
        <v>Saturday</v>
      </c>
      <c r="AA2970" s="25" t="str">
        <f t="shared" si="415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0"/>
        <v>2970</v>
      </c>
      <c r="B2971" s="25" t="s">
        <v>3747</v>
      </c>
      <c r="C2971" s="45">
        <v>45919</v>
      </c>
      <c r="D2971" s="45">
        <v>45926</v>
      </c>
      <c r="E2971" s="8">
        <v>151.19999999999999</v>
      </c>
      <c r="F2971" s="8">
        <f t="shared" si="411"/>
        <v>13305.599999999999</v>
      </c>
      <c r="G2971" s="54">
        <f t="shared" si="412"/>
        <v>13305.599999999999</v>
      </c>
      <c r="H2971" s="25">
        <v>356110</v>
      </c>
      <c r="I2971" s="25"/>
      <c r="J2971" s="25">
        <v>1</v>
      </c>
      <c r="K2971" s="25"/>
      <c r="L2971" s="25">
        <f t="shared" si="409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3752</v>
      </c>
      <c r="X2971" s="45"/>
      <c r="Y2971" s="25" t="str">
        <f t="shared" si="413"/>
        <v/>
      </c>
      <c r="Z2971" s="25" t="str">
        <f t="shared" si="414"/>
        <v/>
      </c>
      <c r="AA2971" s="25" t="str">
        <f t="shared" si="415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0"/>
        <v>2971</v>
      </c>
      <c r="B2972" s="25" t="s">
        <v>3747</v>
      </c>
      <c r="C2972" s="45">
        <v>45919</v>
      </c>
      <c r="D2972" s="45">
        <v>45926</v>
      </c>
      <c r="E2972" s="8">
        <v>245.70000000000002</v>
      </c>
      <c r="F2972" s="8">
        <f t="shared" si="411"/>
        <v>21621.600000000002</v>
      </c>
      <c r="G2972" s="54">
        <f t="shared" si="412"/>
        <v>64864.800000000003</v>
      </c>
      <c r="H2972" s="25">
        <v>356422</v>
      </c>
      <c r="I2972" s="25"/>
      <c r="J2972" s="25">
        <v>3</v>
      </c>
      <c r="K2972" s="25">
        <v>3</v>
      </c>
      <c r="L2972" s="25">
        <f t="shared" si="409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/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/>
      <c r="Y2972" s="25" t="str">
        <f t="shared" si="413"/>
        <v/>
      </c>
      <c r="Z2972" s="25" t="str">
        <f t="shared" si="414"/>
        <v>Saturday</v>
      </c>
      <c r="AA2972" s="25" t="str">
        <f t="shared" si="415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0"/>
        <v>2972</v>
      </c>
      <c r="B2973" s="25" t="s">
        <v>3747</v>
      </c>
      <c r="C2973" s="45">
        <v>45919</v>
      </c>
      <c r="D2973" s="45">
        <v>45926</v>
      </c>
      <c r="E2973" s="8">
        <v>86.8</v>
      </c>
      <c r="F2973" s="8">
        <f t="shared" si="411"/>
        <v>7638.4</v>
      </c>
      <c r="G2973" s="54">
        <f t="shared" si="412"/>
        <v>7638.4</v>
      </c>
      <c r="H2973" s="25">
        <v>357415</v>
      </c>
      <c r="I2973" s="25"/>
      <c r="J2973" s="25">
        <v>1</v>
      </c>
      <c r="K2973" s="25"/>
      <c r="L2973" s="25">
        <f t="shared" si="409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3752</v>
      </c>
      <c r="X2973" s="45"/>
      <c r="Y2973" s="25" t="str">
        <f t="shared" si="413"/>
        <v/>
      </c>
      <c r="Z2973" s="25" t="str">
        <f t="shared" si="414"/>
        <v/>
      </c>
      <c r="AA2973" s="25" t="str">
        <f t="shared" si="415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0"/>
        <v>2973</v>
      </c>
      <c r="B2974" s="25" t="s">
        <v>3747</v>
      </c>
      <c r="C2974" s="45">
        <v>45919</v>
      </c>
      <c r="D2974" s="45">
        <v>45926</v>
      </c>
      <c r="E2974" s="8">
        <v>252</v>
      </c>
      <c r="F2974" s="8">
        <f t="shared" si="411"/>
        <v>22176</v>
      </c>
      <c r="G2974" s="54">
        <f t="shared" si="412"/>
        <v>66528</v>
      </c>
      <c r="H2974" s="25">
        <v>357304</v>
      </c>
      <c r="I2974" s="25"/>
      <c r="J2974" s="25">
        <v>3</v>
      </c>
      <c r="K2974" s="25">
        <v>3</v>
      </c>
      <c r="L2974" s="25">
        <f t="shared" si="409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3"/>
        <v/>
      </c>
      <c r="Z2974" s="25" t="str">
        <f t="shared" si="414"/>
        <v>Saturday</v>
      </c>
      <c r="AA2974" s="25" t="str">
        <f t="shared" si="415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0"/>
        <v>2974</v>
      </c>
      <c r="B2975" s="25" t="s">
        <v>3747</v>
      </c>
      <c r="C2975" s="45">
        <v>45919</v>
      </c>
      <c r="D2975" s="45">
        <v>45926</v>
      </c>
      <c r="E2975" s="8">
        <v>326.25</v>
      </c>
      <c r="F2975" s="8">
        <f t="shared" si="411"/>
        <v>28710</v>
      </c>
      <c r="G2975" s="54">
        <f t="shared" si="412"/>
        <v>28710</v>
      </c>
      <c r="H2975" s="25">
        <v>358610</v>
      </c>
      <c r="I2975" s="25"/>
      <c r="J2975" s="25">
        <v>1</v>
      </c>
      <c r="K2975" s="25">
        <v>1</v>
      </c>
      <c r="L2975" s="25">
        <f t="shared" si="409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3"/>
        <v/>
      </c>
      <c r="Z2975" s="25" t="str">
        <f t="shared" si="414"/>
        <v>Monday</v>
      </c>
      <c r="AA2975" s="25" t="str">
        <f t="shared" si="415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0"/>
        <v>2975</v>
      </c>
      <c r="B2976" s="25" t="s">
        <v>3747</v>
      </c>
      <c r="C2976" s="45">
        <v>45919</v>
      </c>
      <c r="D2976" s="45">
        <v>45926</v>
      </c>
      <c r="E2976" s="8">
        <v>107.1</v>
      </c>
      <c r="F2976" s="8">
        <f t="shared" si="411"/>
        <v>9424.7999999999993</v>
      </c>
      <c r="G2976" s="54">
        <f t="shared" si="412"/>
        <v>9424.7999999999993</v>
      </c>
      <c r="H2976" s="25">
        <v>363203</v>
      </c>
      <c r="I2976" s="25"/>
      <c r="J2976" s="25">
        <v>1</v>
      </c>
      <c r="K2976" s="25"/>
      <c r="L2976" s="25">
        <f t="shared" si="409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3752</v>
      </c>
      <c r="X2976" s="45"/>
      <c r="Y2976" s="25" t="str">
        <f t="shared" si="413"/>
        <v/>
      </c>
      <c r="Z2976" s="25" t="str">
        <f t="shared" si="414"/>
        <v/>
      </c>
      <c r="AA2976" s="25" t="str">
        <f t="shared" si="415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0"/>
        <v>2976</v>
      </c>
      <c r="B2977" s="25" t="s">
        <v>3747</v>
      </c>
      <c r="C2977" s="45">
        <v>45919</v>
      </c>
      <c r="D2977" s="45">
        <v>45926</v>
      </c>
      <c r="E2977" s="8">
        <v>259</v>
      </c>
      <c r="F2977" s="8">
        <f t="shared" si="411"/>
        <v>22792</v>
      </c>
      <c r="G2977" s="54">
        <f t="shared" si="412"/>
        <v>22792</v>
      </c>
      <c r="H2977" s="25">
        <v>363210</v>
      </c>
      <c r="I2977" s="25"/>
      <c r="J2977" s="25">
        <v>1</v>
      </c>
      <c r="K2977" s="25">
        <v>1</v>
      </c>
      <c r="L2977" s="25">
        <f t="shared" si="409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3"/>
        <v/>
      </c>
      <c r="Z2977" s="25" t="str">
        <f t="shared" si="414"/>
        <v>Monday</v>
      </c>
      <c r="AA2977" s="25" t="str">
        <f t="shared" si="415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0"/>
        <v>2977</v>
      </c>
      <c r="B2978" s="25" t="s">
        <v>3747</v>
      </c>
      <c r="C2978" s="45">
        <v>45919</v>
      </c>
      <c r="D2978" s="45">
        <v>45926</v>
      </c>
      <c r="E2978" s="8">
        <v>410.2</v>
      </c>
      <c r="F2978" s="8">
        <f t="shared" si="411"/>
        <v>36097.599999999999</v>
      </c>
      <c r="G2978" s="54">
        <f t="shared" si="412"/>
        <v>36097.599999999999</v>
      </c>
      <c r="H2978" s="25">
        <v>363601</v>
      </c>
      <c r="I2978" s="25"/>
      <c r="J2978" s="25">
        <v>1</v>
      </c>
      <c r="K2978" s="25">
        <v>1</v>
      </c>
      <c r="L2978" s="25">
        <f t="shared" si="409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3"/>
        <v/>
      </c>
      <c r="Z2978" s="25" t="str">
        <f t="shared" si="414"/>
        <v>Monday</v>
      </c>
      <c r="AA2978" s="25" t="str">
        <f t="shared" si="415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0"/>
        <v>2978</v>
      </c>
      <c r="B2979" s="25" t="s">
        <v>3747</v>
      </c>
      <c r="C2979" s="45">
        <v>45919</v>
      </c>
      <c r="D2979" s="45">
        <v>45926</v>
      </c>
      <c r="E2979" s="8">
        <v>252</v>
      </c>
      <c r="F2979" s="8">
        <f t="shared" si="411"/>
        <v>22176</v>
      </c>
      <c r="G2979" s="54">
        <f t="shared" si="412"/>
        <v>22176</v>
      </c>
      <c r="H2979" s="25">
        <v>366704</v>
      </c>
      <c r="I2979" s="25"/>
      <c r="J2979" s="25">
        <v>1</v>
      </c>
      <c r="K2979" s="25">
        <v>1</v>
      </c>
      <c r="L2979" s="25">
        <f t="shared" si="409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/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/>
      <c r="Y2979" s="25" t="str">
        <f t="shared" si="413"/>
        <v/>
      </c>
      <c r="Z2979" s="25" t="str">
        <f t="shared" si="414"/>
        <v>Saturday</v>
      </c>
      <c r="AA2979" s="25" t="str">
        <f t="shared" si="415"/>
        <v/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0"/>
        <v>2979</v>
      </c>
      <c r="B2980" s="25" t="s">
        <v>3747</v>
      </c>
      <c r="C2980" s="45">
        <v>45919</v>
      </c>
      <c r="D2980" s="45">
        <v>45926</v>
      </c>
      <c r="E2980" s="8">
        <v>104.3</v>
      </c>
      <c r="F2980" s="8">
        <f t="shared" si="411"/>
        <v>9178.4</v>
      </c>
      <c r="G2980" s="54">
        <f t="shared" si="412"/>
        <v>9178.4</v>
      </c>
      <c r="H2980" s="25">
        <v>367405</v>
      </c>
      <c r="I2980" s="25"/>
      <c r="J2980" s="25">
        <v>1</v>
      </c>
      <c r="K2980" s="25"/>
      <c r="L2980" s="25">
        <f t="shared" si="409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3752</v>
      </c>
      <c r="X2980" s="45"/>
      <c r="Y2980" s="25" t="str">
        <f t="shared" si="413"/>
        <v/>
      </c>
      <c r="Z2980" s="25" t="str">
        <f t="shared" si="414"/>
        <v/>
      </c>
      <c r="AA2980" s="25" t="str">
        <f t="shared" si="415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0"/>
        <v>2980</v>
      </c>
      <c r="B2981" s="25" t="s">
        <v>3747</v>
      </c>
      <c r="C2981" s="45">
        <v>45919</v>
      </c>
      <c r="D2981" s="45">
        <v>45926</v>
      </c>
      <c r="E2981" s="8">
        <v>102.9</v>
      </c>
      <c r="F2981" s="8">
        <f t="shared" si="411"/>
        <v>9055.2000000000007</v>
      </c>
      <c r="G2981" s="54">
        <f t="shared" si="412"/>
        <v>9055.2000000000007</v>
      </c>
      <c r="H2981" s="25">
        <v>368503</v>
      </c>
      <c r="I2981" s="25"/>
      <c r="J2981" s="25">
        <v>1</v>
      </c>
      <c r="K2981" s="25">
        <v>1</v>
      </c>
      <c r="L2981" s="25">
        <f t="shared" si="409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3"/>
        <v/>
      </c>
      <c r="Z2981" s="25" t="str">
        <f t="shared" si="414"/>
        <v>Monday</v>
      </c>
      <c r="AA2981" s="25" t="str">
        <f t="shared" si="415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0"/>
        <v>2981</v>
      </c>
      <c r="B2982" s="25" t="s">
        <v>3747</v>
      </c>
      <c r="C2982" s="45">
        <v>45919</v>
      </c>
      <c r="D2982" s="45">
        <v>45926</v>
      </c>
      <c r="E2982" s="8">
        <v>96.6</v>
      </c>
      <c r="F2982" s="8">
        <f t="shared" si="411"/>
        <v>8500.7999999999993</v>
      </c>
      <c r="G2982" s="54">
        <f t="shared" si="412"/>
        <v>8500.7999999999993</v>
      </c>
      <c r="H2982" s="25">
        <v>368508</v>
      </c>
      <c r="I2982" s="25"/>
      <c r="J2982" s="25">
        <v>1</v>
      </c>
      <c r="K2982" s="25"/>
      <c r="L2982" s="25">
        <f t="shared" si="409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3752</v>
      </c>
      <c r="X2982" s="45"/>
      <c r="Y2982" s="25" t="str">
        <f t="shared" si="413"/>
        <v/>
      </c>
      <c r="Z2982" s="25" t="str">
        <f t="shared" si="414"/>
        <v/>
      </c>
      <c r="AA2982" s="25" t="str">
        <f t="shared" si="415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0"/>
        <v>2982</v>
      </c>
      <c r="B2983" s="25" t="s">
        <v>3747</v>
      </c>
      <c r="C2983" s="45">
        <v>45919</v>
      </c>
      <c r="D2983" s="45">
        <v>45926</v>
      </c>
      <c r="E2983" s="8">
        <v>42.7</v>
      </c>
      <c r="F2983" s="8">
        <f t="shared" si="411"/>
        <v>3757.6000000000004</v>
      </c>
      <c r="G2983" s="54">
        <f t="shared" si="412"/>
        <v>3757.6000000000004</v>
      </c>
      <c r="H2983" s="25">
        <v>368509</v>
      </c>
      <c r="I2983" s="25"/>
      <c r="J2983" s="25">
        <v>1</v>
      </c>
      <c r="K2983" s="25"/>
      <c r="L2983" s="25">
        <f t="shared" si="409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3752</v>
      </c>
      <c r="X2983" s="45"/>
      <c r="Y2983" s="25" t="str">
        <f t="shared" si="413"/>
        <v/>
      </c>
      <c r="Z2983" s="25" t="str">
        <f t="shared" si="414"/>
        <v/>
      </c>
      <c r="AA2983" s="25" t="str">
        <f t="shared" si="415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0"/>
        <v>2983</v>
      </c>
      <c r="B2984" s="25" t="s">
        <v>3747</v>
      </c>
      <c r="C2984" s="45">
        <v>45919</v>
      </c>
      <c r="D2984" s="45">
        <v>45926</v>
      </c>
      <c r="E2984" s="8">
        <v>210</v>
      </c>
      <c r="F2984" s="8">
        <f t="shared" si="411"/>
        <v>18480</v>
      </c>
      <c r="G2984" s="54">
        <f t="shared" si="412"/>
        <v>18480</v>
      </c>
      <c r="H2984" s="25">
        <v>369312</v>
      </c>
      <c r="I2984" s="25"/>
      <c r="J2984" s="25">
        <v>1</v>
      </c>
      <c r="K2984" s="25">
        <v>1</v>
      </c>
      <c r="L2984" s="25">
        <f t="shared" si="409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3"/>
        <v/>
      </c>
      <c r="Z2984" s="25" t="str">
        <f t="shared" si="414"/>
        <v>Saturday</v>
      </c>
      <c r="AA2984" s="25" t="str">
        <f t="shared" si="415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0"/>
        <v>2984</v>
      </c>
      <c r="B2985" s="25" t="s">
        <v>3747</v>
      </c>
      <c r="C2985" s="45">
        <v>45919</v>
      </c>
      <c r="D2985" s="45">
        <v>45926</v>
      </c>
      <c r="E2985" s="8">
        <v>161.25</v>
      </c>
      <c r="F2985" s="8">
        <f t="shared" si="411"/>
        <v>14190</v>
      </c>
      <c r="G2985" s="54">
        <f t="shared" si="412"/>
        <v>14190</v>
      </c>
      <c r="H2985" s="25">
        <v>369321</v>
      </c>
      <c r="I2985" s="25"/>
      <c r="J2985" s="25">
        <v>1</v>
      </c>
      <c r="K2985" s="25"/>
      <c r="L2985" s="25">
        <f t="shared" si="409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3752</v>
      </c>
      <c r="X2985" s="45"/>
      <c r="Y2985" s="25" t="str">
        <f t="shared" si="413"/>
        <v/>
      </c>
      <c r="Z2985" s="25" t="str">
        <f t="shared" si="414"/>
        <v/>
      </c>
      <c r="AA2985" s="25" t="str">
        <f t="shared" si="415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0"/>
        <v>2985</v>
      </c>
      <c r="B2986" s="25" t="s">
        <v>3747</v>
      </c>
      <c r="C2986" s="45">
        <v>45919</v>
      </c>
      <c r="D2986" s="45">
        <v>45926</v>
      </c>
      <c r="E2986" s="8">
        <v>226.1</v>
      </c>
      <c r="F2986" s="8">
        <f t="shared" si="411"/>
        <v>19896.8</v>
      </c>
      <c r="G2986" s="54">
        <f t="shared" si="412"/>
        <v>19896.8</v>
      </c>
      <c r="H2986" s="25">
        <v>372002</v>
      </c>
      <c r="I2986" s="25"/>
      <c r="J2986" s="25">
        <v>1</v>
      </c>
      <c r="K2986" s="25">
        <v>1</v>
      </c>
      <c r="L2986" s="25">
        <f t="shared" si="409"/>
        <v>0</v>
      </c>
      <c r="M2986" s="25" t="s">
        <v>3749</v>
      </c>
      <c r="N2986" s="45">
        <v>45929</v>
      </c>
      <c r="O2986" s="54">
        <v>35045.5</v>
      </c>
      <c r="P2986" s="25" t="s">
        <v>3748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3"/>
        <v/>
      </c>
      <c r="Z2986" s="25" t="str">
        <f t="shared" si="414"/>
        <v>Monday</v>
      </c>
      <c r="AA2986" s="25" t="str">
        <f t="shared" si="415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0"/>
        <v>2986</v>
      </c>
      <c r="B2987" s="25" t="s">
        <v>3747</v>
      </c>
      <c r="C2987" s="45">
        <v>45919</v>
      </c>
      <c r="D2987" s="45">
        <v>45926</v>
      </c>
      <c r="E2987" s="8">
        <v>87.5</v>
      </c>
      <c r="F2987" s="8">
        <f t="shared" si="411"/>
        <v>7700</v>
      </c>
      <c r="G2987" s="54">
        <f t="shared" si="412"/>
        <v>7700</v>
      </c>
      <c r="H2987" s="25">
        <v>372203</v>
      </c>
      <c r="I2987" s="25"/>
      <c r="J2987" s="25">
        <v>1</v>
      </c>
      <c r="K2987" s="25"/>
      <c r="L2987" s="25">
        <f t="shared" si="409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3752</v>
      </c>
      <c r="X2987" s="45"/>
      <c r="Y2987" s="25" t="str">
        <f t="shared" si="413"/>
        <v/>
      </c>
      <c r="Z2987" s="25" t="str">
        <f t="shared" si="414"/>
        <v/>
      </c>
      <c r="AA2987" s="25" t="str">
        <f t="shared" si="415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0"/>
        <v>2987</v>
      </c>
      <c r="B2988" s="25" t="s">
        <v>3747</v>
      </c>
      <c r="C2988" s="45">
        <v>45919</v>
      </c>
      <c r="D2988" s="45">
        <v>45926</v>
      </c>
      <c r="E2988" s="8">
        <v>234.5</v>
      </c>
      <c r="F2988" s="8">
        <f t="shared" si="411"/>
        <v>20636</v>
      </c>
      <c r="G2988" s="54">
        <f t="shared" si="412"/>
        <v>20636</v>
      </c>
      <c r="H2988" s="25">
        <v>372208</v>
      </c>
      <c r="I2988" s="25"/>
      <c r="J2988" s="25">
        <v>1</v>
      </c>
      <c r="K2988" s="25"/>
      <c r="L2988" s="25">
        <f t="shared" si="409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3757</v>
      </c>
      <c r="X2988" s="45"/>
      <c r="Y2988" s="25" t="str">
        <f t="shared" si="413"/>
        <v/>
      </c>
      <c r="Z2988" s="25" t="str">
        <f t="shared" si="414"/>
        <v/>
      </c>
      <c r="AA2988" s="25" t="str">
        <f t="shared" si="415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0"/>
        <v>2988</v>
      </c>
      <c r="B2989" s="25" t="s">
        <v>3747</v>
      </c>
      <c r="C2989" s="45">
        <v>45919</v>
      </c>
      <c r="D2989" s="45">
        <v>45926</v>
      </c>
      <c r="E2989" s="8">
        <v>300.3</v>
      </c>
      <c r="F2989" s="8">
        <f t="shared" si="411"/>
        <v>26426.400000000001</v>
      </c>
      <c r="G2989" s="54">
        <f t="shared" si="412"/>
        <v>26426.400000000001</v>
      </c>
      <c r="H2989" s="25">
        <v>372716</v>
      </c>
      <c r="I2989" s="25"/>
      <c r="J2989" s="25">
        <v>1</v>
      </c>
      <c r="K2989" s="25">
        <v>1</v>
      </c>
      <c r="L2989" s="25">
        <f t="shared" si="409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3"/>
        <v/>
      </c>
      <c r="Z2989" s="25" t="str">
        <f t="shared" si="414"/>
        <v>Saturday</v>
      </c>
      <c r="AA2989" s="25" t="str">
        <f t="shared" si="415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0"/>
        <v>2989</v>
      </c>
      <c r="B2990" s="25" t="s">
        <v>3747</v>
      </c>
      <c r="C2990" s="45">
        <v>45919</v>
      </c>
      <c r="D2990" s="45">
        <v>45926</v>
      </c>
      <c r="E2990" s="8">
        <v>56</v>
      </c>
      <c r="F2990" s="8">
        <f t="shared" si="411"/>
        <v>4928</v>
      </c>
      <c r="G2990" s="54">
        <f t="shared" si="412"/>
        <v>4928</v>
      </c>
      <c r="H2990" s="25">
        <v>384813</v>
      </c>
      <c r="I2990" s="25"/>
      <c r="J2990" s="25">
        <v>1</v>
      </c>
      <c r="K2990" s="25"/>
      <c r="L2990" s="25">
        <f t="shared" si="409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3752</v>
      </c>
      <c r="X2990" s="45"/>
      <c r="Y2990" s="25" t="str">
        <f t="shared" si="413"/>
        <v/>
      </c>
      <c r="Z2990" s="25" t="str">
        <f t="shared" si="414"/>
        <v/>
      </c>
      <c r="AA2990" s="25" t="str">
        <f t="shared" si="415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0"/>
        <v>2990</v>
      </c>
      <c r="B2991" s="25" t="s">
        <v>3747</v>
      </c>
      <c r="C2991" s="45">
        <v>45919</v>
      </c>
      <c r="D2991" s="45">
        <v>45926</v>
      </c>
      <c r="E2991" s="8">
        <v>268.5</v>
      </c>
      <c r="F2991" s="8">
        <f t="shared" si="411"/>
        <v>23628</v>
      </c>
      <c r="G2991" s="54">
        <f t="shared" si="412"/>
        <v>70884</v>
      </c>
      <c r="H2991" s="25">
        <v>400158</v>
      </c>
      <c r="I2991" s="25"/>
      <c r="J2991" s="25">
        <v>3</v>
      </c>
      <c r="K2991" s="25">
        <v>3</v>
      </c>
      <c r="L2991" s="25">
        <f t="shared" si="409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3"/>
        <v/>
      </c>
      <c r="Z2991" s="25" t="str">
        <f t="shared" si="414"/>
        <v>Saturday</v>
      </c>
      <c r="AA2991" s="25" t="str">
        <f t="shared" si="415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0"/>
        <v>2991</v>
      </c>
      <c r="B2992" s="25" t="s">
        <v>3747</v>
      </c>
      <c r="C2992" s="45">
        <v>45919</v>
      </c>
      <c r="D2992" s="45">
        <v>45926</v>
      </c>
      <c r="E2992" s="8">
        <v>64.400000000000006</v>
      </c>
      <c r="F2992" s="8">
        <f t="shared" si="411"/>
        <v>5667.2000000000007</v>
      </c>
      <c r="G2992" s="54">
        <f t="shared" si="412"/>
        <v>11334.400000000001</v>
      </c>
      <c r="H2992" s="25">
        <v>400212</v>
      </c>
      <c r="I2992" s="25"/>
      <c r="J2992" s="25">
        <v>2</v>
      </c>
      <c r="K2992" s="25">
        <v>2</v>
      </c>
      <c r="L2992" s="25">
        <f t="shared" si="409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3"/>
        <v/>
      </c>
      <c r="Z2992" s="25" t="str">
        <f t="shared" si="414"/>
        <v>Saturday</v>
      </c>
      <c r="AA2992" s="25" t="str">
        <f t="shared" si="415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0"/>
        <v>2992</v>
      </c>
      <c r="B2993" s="25" t="s">
        <v>3747</v>
      </c>
      <c r="C2993" s="45">
        <v>45919</v>
      </c>
      <c r="D2993" s="45">
        <v>45926</v>
      </c>
      <c r="E2993" s="8">
        <v>81.900000000000006</v>
      </c>
      <c r="F2993" s="8">
        <f t="shared" si="411"/>
        <v>7207.2000000000007</v>
      </c>
      <c r="G2993" s="54">
        <f t="shared" si="412"/>
        <v>7207.2000000000007</v>
      </c>
      <c r="H2993" s="25">
        <v>401319</v>
      </c>
      <c r="I2993" s="25"/>
      <c r="J2993" s="25">
        <v>1</v>
      </c>
      <c r="K2993" s="25">
        <v>1</v>
      </c>
      <c r="L2993" s="25">
        <f t="shared" si="409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13"/>
        <v/>
      </c>
      <c r="Z2993" s="25" t="str">
        <f t="shared" si="414"/>
        <v>Saturday</v>
      </c>
      <c r="AA2993" s="25" t="str">
        <f t="shared" si="415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0"/>
        <v>2993</v>
      </c>
      <c r="B2994" s="25" t="s">
        <v>3747</v>
      </c>
      <c r="C2994" s="45">
        <v>45919</v>
      </c>
      <c r="D2994" s="45">
        <v>45926</v>
      </c>
      <c r="E2994" s="8">
        <v>144.19999999999999</v>
      </c>
      <c r="F2994" s="8">
        <f t="shared" si="411"/>
        <v>12689.599999999999</v>
      </c>
      <c r="G2994" s="54">
        <f t="shared" si="412"/>
        <v>12689.599999999999</v>
      </c>
      <c r="H2994" s="25">
        <v>405206</v>
      </c>
      <c r="I2994" s="25"/>
      <c r="J2994" s="25">
        <v>1</v>
      </c>
      <c r="K2994" s="25">
        <v>1</v>
      </c>
      <c r="L2994" s="25">
        <f t="shared" si="409"/>
        <v>0</v>
      </c>
      <c r="M2994" s="25" t="s">
        <v>3750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3"/>
        <v/>
      </c>
      <c r="Z2994" s="25" t="str">
        <f t="shared" si="414"/>
        <v>Monday</v>
      </c>
      <c r="AA2994" s="25" t="str">
        <f t="shared" si="415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0"/>
        <v>2994</v>
      </c>
      <c r="B2995" s="25" t="s">
        <v>3747</v>
      </c>
      <c r="C2995" s="45">
        <v>45919</v>
      </c>
      <c r="D2995" s="45">
        <v>45926</v>
      </c>
      <c r="E2995" s="8">
        <v>78.400000000000006</v>
      </c>
      <c r="F2995" s="8">
        <f t="shared" si="411"/>
        <v>6899.2000000000007</v>
      </c>
      <c r="G2995" s="54">
        <f t="shared" si="412"/>
        <v>6899.2000000000007</v>
      </c>
      <c r="H2995" s="25">
        <v>405326</v>
      </c>
      <c r="I2995" s="25"/>
      <c r="J2995" s="25">
        <v>1</v>
      </c>
      <c r="K2995" s="25">
        <v>1</v>
      </c>
      <c r="L2995" s="25">
        <f t="shared" si="409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/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/>
      <c r="Y2995" s="25" t="str">
        <f t="shared" si="413"/>
        <v/>
      </c>
      <c r="Z2995" s="25" t="str">
        <f t="shared" si="414"/>
        <v>Saturday</v>
      </c>
      <c r="AA2995" s="25" t="str">
        <f t="shared" si="415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0"/>
        <v>2995</v>
      </c>
      <c r="B2996" s="25" t="s">
        <v>3747</v>
      </c>
      <c r="C2996" s="45">
        <v>45919</v>
      </c>
      <c r="D2996" s="45">
        <v>45926</v>
      </c>
      <c r="E2996" s="8">
        <v>58.1</v>
      </c>
      <c r="F2996" s="8">
        <f t="shared" si="411"/>
        <v>5112.8</v>
      </c>
      <c r="G2996" s="54">
        <f t="shared" si="412"/>
        <v>5112.8</v>
      </c>
      <c r="H2996" s="25">
        <v>406605</v>
      </c>
      <c r="I2996" s="25"/>
      <c r="J2996" s="25">
        <v>1</v>
      </c>
      <c r="K2996" s="25">
        <v>1</v>
      </c>
      <c r="L2996" s="25">
        <f t="shared" si="409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/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/>
      <c r="Y2996" s="25" t="str">
        <f t="shared" si="413"/>
        <v/>
      </c>
      <c r="Z2996" s="25" t="str">
        <f t="shared" si="414"/>
        <v>Saturday</v>
      </c>
      <c r="AA2996" s="25" t="str">
        <f t="shared" si="415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0"/>
        <v>2996</v>
      </c>
      <c r="B2997" s="25" t="s">
        <v>3747</v>
      </c>
      <c r="C2997" s="45">
        <v>45919</v>
      </c>
      <c r="D2997" s="45">
        <v>45926</v>
      </c>
      <c r="E2997" s="8">
        <v>79.099999999999994</v>
      </c>
      <c r="F2997" s="8">
        <f t="shared" si="411"/>
        <v>6960.7999999999993</v>
      </c>
      <c r="G2997" s="54">
        <f t="shared" si="412"/>
        <v>6960.7999999999993</v>
      </c>
      <c r="H2997" s="25">
        <v>406609</v>
      </c>
      <c r="I2997" s="25"/>
      <c r="J2997" s="25">
        <v>1</v>
      </c>
      <c r="K2997" s="25">
        <v>1</v>
      </c>
      <c r="L2997" s="25">
        <f t="shared" si="409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13"/>
        <v/>
      </c>
      <c r="Z2997" s="25" t="str">
        <f t="shared" si="414"/>
        <v>Saturday</v>
      </c>
      <c r="AA2997" s="25" t="str">
        <f t="shared" si="415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0"/>
        <v>2997</v>
      </c>
      <c r="B2998" s="25" t="s">
        <v>3747</v>
      </c>
      <c r="C2998" s="45">
        <v>45919</v>
      </c>
      <c r="D2998" s="45">
        <v>45926</v>
      </c>
      <c r="E2998" s="8">
        <v>41.3</v>
      </c>
      <c r="F2998" s="8">
        <f t="shared" si="411"/>
        <v>3634.3999999999996</v>
      </c>
      <c r="G2998" s="54">
        <f t="shared" si="412"/>
        <v>7268.7999999999993</v>
      </c>
      <c r="H2998" s="25">
        <v>420404</v>
      </c>
      <c r="I2998" s="25"/>
      <c r="J2998" s="25">
        <v>2</v>
      </c>
      <c r="K2998" s="25">
        <v>2</v>
      </c>
      <c r="L2998" s="25">
        <f t="shared" ref="L2998:L3027" si="416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/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/>
      <c r="Y2998" s="25" t="str">
        <f t="shared" si="413"/>
        <v/>
      </c>
      <c r="Z2998" s="25" t="str">
        <f t="shared" si="414"/>
        <v>Saturday</v>
      </c>
      <c r="AA2998" s="25" t="str">
        <f t="shared" si="415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0"/>
        <v>2998</v>
      </c>
      <c r="B2999" s="25" t="s">
        <v>3747</v>
      </c>
      <c r="C2999" s="45">
        <v>45919</v>
      </c>
      <c r="D2999" s="45">
        <v>45926</v>
      </c>
      <c r="E2999" s="8">
        <v>160.30000000000001</v>
      </c>
      <c r="F2999" s="8">
        <f t="shared" si="411"/>
        <v>14106.400000000001</v>
      </c>
      <c r="G2999" s="54">
        <f t="shared" si="412"/>
        <v>28212.800000000003</v>
      </c>
      <c r="H2999" s="25">
        <v>422302</v>
      </c>
      <c r="I2999" s="25"/>
      <c r="J2999" s="25">
        <v>2</v>
      </c>
      <c r="K2999" s="25">
        <v>2</v>
      </c>
      <c r="L2999" s="25">
        <f t="shared" si="416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/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/>
      <c r="Y2999" s="25" t="str">
        <f t="shared" si="413"/>
        <v/>
      </c>
      <c r="Z2999" s="25" t="str">
        <f t="shared" si="414"/>
        <v>Saturday</v>
      </c>
      <c r="AA2999" s="25" t="str">
        <f t="shared" si="415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0"/>
        <v>2999</v>
      </c>
      <c r="B3000" s="25" t="s">
        <v>3747</v>
      </c>
      <c r="C3000" s="45">
        <v>45919</v>
      </c>
      <c r="D3000" s="45">
        <v>45926</v>
      </c>
      <c r="E3000" s="8">
        <v>62.3</v>
      </c>
      <c r="F3000" s="8">
        <f t="shared" si="411"/>
        <v>5482.4</v>
      </c>
      <c r="G3000" s="54">
        <f t="shared" si="412"/>
        <v>5482.4</v>
      </c>
      <c r="H3000" s="25">
        <v>423115</v>
      </c>
      <c r="I3000" s="25"/>
      <c r="J3000" s="25">
        <v>1</v>
      </c>
      <c r="K3000" s="25">
        <v>1</v>
      </c>
      <c r="L3000" s="25">
        <f t="shared" si="416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/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/>
      <c r="Y3000" s="25" t="str">
        <f t="shared" si="413"/>
        <v/>
      </c>
      <c r="Z3000" s="25" t="str">
        <f t="shared" si="414"/>
        <v>Saturday</v>
      </c>
      <c r="AA3000" s="25" t="str">
        <f t="shared" si="415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0"/>
        <v>3000</v>
      </c>
      <c r="B3001" s="25" t="s">
        <v>3747</v>
      </c>
      <c r="C3001" s="45">
        <v>45919</v>
      </c>
      <c r="D3001" s="45">
        <v>45926</v>
      </c>
      <c r="E3001" s="8">
        <v>29.4</v>
      </c>
      <c r="F3001" s="8">
        <f t="shared" si="411"/>
        <v>2587.1999999999998</v>
      </c>
      <c r="G3001" s="54">
        <f t="shared" si="412"/>
        <v>2587.1999999999998</v>
      </c>
      <c r="H3001" s="25">
        <v>423501</v>
      </c>
      <c r="I3001" s="25"/>
      <c r="J3001" s="25">
        <v>1</v>
      </c>
      <c r="K3001" s="25"/>
      <c r="L3001" s="25">
        <f t="shared" si="416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3754</v>
      </c>
      <c r="X3001" s="45"/>
      <c r="Y3001" s="25" t="str">
        <f t="shared" si="413"/>
        <v/>
      </c>
      <c r="Z3001" s="25" t="str">
        <f t="shared" si="414"/>
        <v/>
      </c>
      <c r="AA3001" s="25" t="str">
        <f t="shared" si="415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0"/>
        <v>3001</v>
      </c>
      <c r="B3002" s="25" t="s">
        <v>3747</v>
      </c>
      <c r="C3002" s="45">
        <v>45919</v>
      </c>
      <c r="D3002" s="45">
        <v>45926</v>
      </c>
      <c r="E3002" s="8">
        <v>147.69999999999999</v>
      </c>
      <c r="F3002" s="8">
        <f t="shared" si="411"/>
        <v>12997.599999999999</v>
      </c>
      <c r="G3002" s="54">
        <f t="shared" si="412"/>
        <v>12997.599999999999</v>
      </c>
      <c r="H3002" s="25">
        <v>425305</v>
      </c>
      <c r="I3002" s="25"/>
      <c r="J3002" s="25">
        <v>1</v>
      </c>
      <c r="K3002" s="25">
        <v>1</v>
      </c>
      <c r="L3002" s="25">
        <f t="shared" si="416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3"/>
        <v/>
      </c>
      <c r="Z3002" s="25" t="str">
        <f t="shared" si="414"/>
        <v>Saturday</v>
      </c>
      <c r="AA3002" s="25" t="str">
        <f t="shared" si="415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0"/>
        <v>3002</v>
      </c>
      <c r="B3003" s="25" t="s">
        <v>3747</v>
      </c>
      <c r="C3003" s="45">
        <v>45919</v>
      </c>
      <c r="D3003" s="45">
        <v>45926</v>
      </c>
      <c r="E3003" s="8">
        <v>164.5</v>
      </c>
      <c r="F3003" s="8">
        <f t="shared" si="411"/>
        <v>14476</v>
      </c>
      <c r="G3003" s="54">
        <f t="shared" si="412"/>
        <v>14476</v>
      </c>
      <c r="H3003" s="25">
        <v>500304</v>
      </c>
      <c r="I3003" s="25"/>
      <c r="J3003" s="25">
        <v>1</v>
      </c>
      <c r="K3003" s="25">
        <v>1</v>
      </c>
      <c r="L3003" s="25">
        <f t="shared" si="416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/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/>
      <c r="Y3003" s="25" t="str">
        <f t="shared" si="413"/>
        <v/>
      </c>
      <c r="Z3003" s="25" t="str">
        <f t="shared" si="414"/>
        <v>Saturday</v>
      </c>
      <c r="AA3003" s="25" t="str">
        <f t="shared" si="415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0"/>
        <v>3003</v>
      </c>
      <c r="B3004" s="25" t="s">
        <v>3747</v>
      </c>
      <c r="C3004" s="45">
        <v>45919</v>
      </c>
      <c r="D3004" s="45">
        <v>45926</v>
      </c>
      <c r="E3004" s="8">
        <v>58.1</v>
      </c>
      <c r="F3004" s="8">
        <f t="shared" si="411"/>
        <v>5112.8</v>
      </c>
      <c r="G3004" s="54">
        <f t="shared" si="412"/>
        <v>5112.8</v>
      </c>
      <c r="H3004" s="25">
        <v>500701</v>
      </c>
      <c r="I3004" s="25"/>
      <c r="J3004" s="25">
        <v>1</v>
      </c>
      <c r="K3004" s="25">
        <v>1</v>
      </c>
      <c r="L3004" s="25">
        <f t="shared" si="416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3"/>
        <v/>
      </c>
      <c r="Z3004" s="25" t="str">
        <f t="shared" si="414"/>
        <v>Monday</v>
      </c>
      <c r="AA3004" s="25" t="str">
        <f t="shared" si="415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0"/>
        <v>3004</v>
      </c>
      <c r="B3005" s="25" t="s">
        <v>3747</v>
      </c>
      <c r="C3005" s="45">
        <v>45919</v>
      </c>
      <c r="D3005" s="45">
        <v>45926</v>
      </c>
      <c r="E3005" s="8">
        <v>164.5</v>
      </c>
      <c r="F3005" s="8">
        <f t="shared" si="411"/>
        <v>14476</v>
      </c>
      <c r="G3005" s="54">
        <f t="shared" si="412"/>
        <v>14476</v>
      </c>
      <c r="H3005" s="25">
        <v>500806</v>
      </c>
      <c r="I3005" s="25"/>
      <c r="J3005" s="25">
        <v>1</v>
      </c>
      <c r="K3005" s="25">
        <v>1</v>
      </c>
      <c r="L3005" s="25">
        <f t="shared" si="416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/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/>
      <c r="Y3005" s="25" t="str">
        <f t="shared" si="413"/>
        <v/>
      </c>
      <c r="Z3005" s="25" t="str">
        <f t="shared" si="414"/>
        <v>Saturday</v>
      </c>
      <c r="AA3005" s="25" t="str">
        <f t="shared" si="415"/>
        <v/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0"/>
        <v>3005</v>
      </c>
      <c r="B3006" s="25" t="s">
        <v>3747</v>
      </c>
      <c r="C3006" s="45">
        <v>45919</v>
      </c>
      <c r="D3006" s="45">
        <v>45926</v>
      </c>
      <c r="E3006" s="8">
        <v>241.5</v>
      </c>
      <c r="F3006" s="8">
        <f t="shared" si="411"/>
        <v>21252</v>
      </c>
      <c r="G3006" s="54">
        <f t="shared" si="412"/>
        <v>21252</v>
      </c>
      <c r="H3006" s="25">
        <v>500832</v>
      </c>
      <c r="I3006" s="25"/>
      <c r="J3006" s="25">
        <v>1</v>
      </c>
      <c r="K3006" s="25"/>
      <c r="L3006" s="25">
        <f t="shared" si="416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3757</v>
      </c>
      <c r="X3006" s="45"/>
      <c r="Y3006" s="25" t="str">
        <f t="shared" si="413"/>
        <v/>
      </c>
      <c r="Z3006" s="25" t="str">
        <f t="shared" si="414"/>
        <v/>
      </c>
      <c r="AA3006" s="25" t="str">
        <f t="shared" si="415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0"/>
        <v>3006</v>
      </c>
      <c r="B3007" s="25" t="s">
        <v>3747</v>
      </c>
      <c r="C3007" s="45">
        <v>45919</v>
      </c>
      <c r="D3007" s="45">
        <v>45926</v>
      </c>
      <c r="E3007" s="8">
        <v>86.8</v>
      </c>
      <c r="F3007" s="8">
        <f t="shared" si="411"/>
        <v>7638.4</v>
      </c>
      <c r="G3007" s="54">
        <f t="shared" si="412"/>
        <v>7638.4</v>
      </c>
      <c r="H3007" s="25">
        <v>502521</v>
      </c>
      <c r="I3007" s="25"/>
      <c r="J3007" s="25">
        <v>1</v>
      </c>
      <c r="K3007" s="25"/>
      <c r="L3007" s="25">
        <f t="shared" si="416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3752</v>
      </c>
      <c r="X3007" s="45"/>
      <c r="Y3007" s="25" t="str">
        <f t="shared" si="413"/>
        <v/>
      </c>
      <c r="Z3007" s="25" t="str">
        <f t="shared" si="414"/>
        <v/>
      </c>
      <c r="AA3007" s="25" t="str">
        <f t="shared" si="415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0"/>
        <v>3007</v>
      </c>
      <c r="B3008" s="25" t="s">
        <v>3747</v>
      </c>
      <c r="C3008" s="45">
        <v>45919</v>
      </c>
      <c r="D3008" s="45">
        <v>45926</v>
      </c>
      <c r="E3008" s="8">
        <v>90.3</v>
      </c>
      <c r="F3008" s="8">
        <f t="shared" si="411"/>
        <v>7946.4</v>
      </c>
      <c r="G3008" s="54">
        <f t="shared" si="412"/>
        <v>7946.4</v>
      </c>
      <c r="H3008" s="25">
        <v>502929</v>
      </c>
      <c r="I3008" s="25"/>
      <c r="J3008" s="25">
        <v>1</v>
      </c>
      <c r="K3008" s="25"/>
      <c r="L3008" s="25">
        <f t="shared" si="416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3752</v>
      </c>
      <c r="X3008" s="45"/>
      <c r="Y3008" s="25" t="str">
        <f t="shared" si="413"/>
        <v/>
      </c>
      <c r="Z3008" s="25" t="str">
        <f t="shared" si="414"/>
        <v/>
      </c>
      <c r="AA3008" s="25" t="str">
        <f t="shared" si="415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0"/>
        <v>3008</v>
      </c>
      <c r="B3009" s="25" t="s">
        <v>3747</v>
      </c>
      <c r="C3009" s="45">
        <v>45919</v>
      </c>
      <c r="D3009" s="45">
        <v>45926</v>
      </c>
      <c r="E3009" s="8">
        <v>321.75</v>
      </c>
      <c r="F3009" s="8">
        <f t="shared" si="411"/>
        <v>28314</v>
      </c>
      <c r="G3009" s="54">
        <f t="shared" si="412"/>
        <v>28314</v>
      </c>
      <c r="H3009" s="25">
        <v>502948</v>
      </c>
      <c r="I3009" s="25"/>
      <c r="J3009" s="25">
        <v>1</v>
      </c>
      <c r="K3009" s="25"/>
      <c r="L3009" s="25">
        <f t="shared" si="416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3754</v>
      </c>
      <c r="X3009" s="45"/>
      <c r="Y3009" s="25" t="str">
        <f t="shared" si="413"/>
        <v/>
      </c>
      <c r="Z3009" s="25" t="str">
        <f t="shared" si="414"/>
        <v/>
      </c>
      <c r="AA3009" s="25" t="str">
        <f t="shared" si="415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0"/>
        <v>3009</v>
      </c>
      <c r="B3010" s="25" t="s">
        <v>3747</v>
      </c>
      <c r="C3010" s="45">
        <v>45919</v>
      </c>
      <c r="D3010" s="45">
        <v>45926</v>
      </c>
      <c r="E3010" s="8">
        <v>65.8</v>
      </c>
      <c r="F3010" s="8">
        <f t="shared" si="411"/>
        <v>5790.4</v>
      </c>
      <c r="G3010" s="54">
        <f t="shared" si="412"/>
        <v>5790.4</v>
      </c>
      <c r="H3010" s="25">
        <v>506501</v>
      </c>
      <c r="I3010" s="25"/>
      <c r="J3010" s="25">
        <v>1</v>
      </c>
      <c r="K3010" s="25">
        <v>1</v>
      </c>
      <c r="L3010" s="25">
        <f t="shared" si="416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3"/>
        <v/>
      </c>
      <c r="Z3010" s="25" t="str">
        <f t="shared" si="414"/>
        <v>Monday</v>
      </c>
      <c r="AA3010" s="25" t="str">
        <f t="shared" si="415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0"/>
        <v>3010</v>
      </c>
      <c r="B3011" s="25" t="s">
        <v>3747</v>
      </c>
      <c r="C3011" s="45">
        <v>45919</v>
      </c>
      <c r="D3011" s="45">
        <v>45926</v>
      </c>
      <c r="E3011" s="8">
        <v>212.8</v>
      </c>
      <c r="F3011" s="8">
        <f t="shared" si="411"/>
        <v>18726.400000000001</v>
      </c>
      <c r="G3011" s="54">
        <f t="shared" si="412"/>
        <v>18726.400000000001</v>
      </c>
      <c r="H3011" s="25">
        <v>507605</v>
      </c>
      <c r="I3011" s="25"/>
      <c r="J3011" s="25">
        <v>1</v>
      </c>
      <c r="K3011" s="25">
        <v>1</v>
      </c>
      <c r="L3011" s="25">
        <f t="shared" si="416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/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/>
      <c r="Y3011" s="25" t="str">
        <f t="shared" si="413"/>
        <v/>
      </c>
      <c r="Z3011" s="25" t="str">
        <f t="shared" si="414"/>
        <v>Saturday</v>
      </c>
      <c r="AA3011" s="25" t="str">
        <f t="shared" si="415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0"/>
        <v>3011</v>
      </c>
      <c r="B3012" s="25" t="s">
        <v>3747</v>
      </c>
      <c r="C3012" s="45">
        <v>45919</v>
      </c>
      <c r="D3012" s="45">
        <v>45926</v>
      </c>
      <c r="E3012" s="8">
        <v>102.2</v>
      </c>
      <c r="F3012" s="8">
        <f t="shared" si="411"/>
        <v>8993.6</v>
      </c>
      <c r="G3012" s="54">
        <f t="shared" si="412"/>
        <v>8993.6</v>
      </c>
      <c r="H3012" s="25">
        <v>512305</v>
      </c>
      <c r="I3012" s="25"/>
      <c r="J3012" s="25">
        <v>1</v>
      </c>
      <c r="K3012" s="25">
        <v>1</v>
      </c>
      <c r="L3012" s="25">
        <f t="shared" si="416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3"/>
        <v/>
      </c>
      <c r="Z3012" s="25" t="str">
        <f t="shared" si="414"/>
        <v>Monday</v>
      </c>
      <c r="AA3012" s="25" t="str">
        <f t="shared" si="415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0"/>
        <v>3012</v>
      </c>
      <c r="B3013" s="25" t="s">
        <v>3747</v>
      </c>
      <c r="C3013" s="45">
        <v>45919</v>
      </c>
      <c r="D3013" s="45">
        <v>45926</v>
      </c>
      <c r="E3013" s="8">
        <v>177.1</v>
      </c>
      <c r="F3013" s="8">
        <f t="shared" si="411"/>
        <v>15584.8</v>
      </c>
      <c r="G3013" s="54">
        <f t="shared" si="412"/>
        <v>15584.8</v>
      </c>
      <c r="H3013" s="25">
        <v>570804</v>
      </c>
      <c r="I3013" s="25"/>
      <c r="J3013" s="25">
        <v>1</v>
      </c>
      <c r="K3013" s="25">
        <v>1</v>
      </c>
      <c r="L3013" s="25">
        <f t="shared" si="416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/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/>
      <c r="Y3013" s="25" t="str">
        <f t="shared" si="413"/>
        <v/>
      </c>
      <c r="Z3013" s="25" t="str">
        <f t="shared" si="414"/>
        <v>Saturday</v>
      </c>
      <c r="AA3013" s="25" t="str">
        <f t="shared" si="415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27" si="417">A3013+1</f>
        <v>3013</v>
      </c>
      <c r="B3014" s="25" t="s">
        <v>3747</v>
      </c>
      <c r="C3014" s="45">
        <v>45919</v>
      </c>
      <c r="D3014" s="45">
        <v>45926</v>
      </c>
      <c r="E3014" s="8">
        <v>259</v>
      </c>
      <c r="F3014" s="8">
        <f t="shared" si="411"/>
        <v>22792</v>
      </c>
      <c r="G3014" s="54">
        <f t="shared" si="412"/>
        <v>22792</v>
      </c>
      <c r="H3014" s="25">
        <v>621616</v>
      </c>
      <c r="I3014" s="25"/>
      <c r="J3014" s="25">
        <v>1</v>
      </c>
      <c r="K3014" s="25">
        <v>1</v>
      </c>
      <c r="L3014" s="25">
        <f t="shared" si="416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13"/>
        <v/>
      </c>
      <c r="Z3014" s="25" t="str">
        <f t="shared" si="414"/>
        <v>Saturday</v>
      </c>
      <c r="AA3014" s="25" t="str">
        <f t="shared" si="415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17"/>
        <v>3014</v>
      </c>
      <c r="B3015" s="25" t="s">
        <v>3747</v>
      </c>
      <c r="C3015" s="45">
        <v>45919</v>
      </c>
      <c r="D3015" s="45">
        <v>45926</v>
      </c>
      <c r="E3015" s="8">
        <v>70.7</v>
      </c>
      <c r="F3015" s="8">
        <f t="shared" si="411"/>
        <v>6221.6</v>
      </c>
      <c r="G3015" s="54">
        <f t="shared" si="412"/>
        <v>6221.6</v>
      </c>
      <c r="H3015" s="25">
        <v>626801</v>
      </c>
      <c r="I3015" s="25"/>
      <c r="J3015" s="25">
        <v>1</v>
      </c>
      <c r="K3015" s="25">
        <v>1</v>
      </c>
      <c r="L3015" s="25">
        <f t="shared" si="416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3751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3"/>
        <v/>
      </c>
      <c r="Z3015" s="25" t="str">
        <f t="shared" si="414"/>
        <v>Friday</v>
      </c>
      <c r="AA3015" s="25" t="str">
        <f t="shared" si="415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17"/>
        <v>3015</v>
      </c>
      <c r="B3016" s="25" t="s">
        <v>3747</v>
      </c>
      <c r="C3016" s="45">
        <v>45919</v>
      </c>
      <c r="D3016" s="45">
        <v>45926</v>
      </c>
      <c r="E3016" s="8">
        <v>267.39999999999998</v>
      </c>
      <c r="F3016" s="8">
        <f t="shared" si="411"/>
        <v>23531.199999999997</v>
      </c>
      <c r="G3016" s="54">
        <f t="shared" si="412"/>
        <v>47062.399999999994</v>
      </c>
      <c r="H3016" s="25">
        <v>626810</v>
      </c>
      <c r="I3016" s="25"/>
      <c r="J3016" s="25">
        <v>2</v>
      </c>
      <c r="K3016" s="25">
        <v>2</v>
      </c>
      <c r="L3016" s="25">
        <f t="shared" si="416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/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/>
      <c r="Y3016" s="25" t="str">
        <f t="shared" si="413"/>
        <v/>
      </c>
      <c r="Z3016" s="25" t="str">
        <f t="shared" si="414"/>
        <v>Saturday</v>
      </c>
      <c r="AA3016" s="25" t="str">
        <f t="shared" si="415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17"/>
        <v>3016</v>
      </c>
      <c r="B3017" s="25" t="s">
        <v>3747</v>
      </c>
      <c r="C3017" s="45">
        <v>45919</v>
      </c>
      <c r="D3017" s="45">
        <v>45926</v>
      </c>
      <c r="E3017" s="8">
        <v>234.5</v>
      </c>
      <c r="F3017" s="8">
        <f t="shared" si="411"/>
        <v>20636</v>
      </c>
      <c r="G3017" s="54">
        <f t="shared" si="412"/>
        <v>20636</v>
      </c>
      <c r="H3017" s="25">
        <v>651020</v>
      </c>
      <c r="I3017" s="25"/>
      <c r="J3017" s="25">
        <v>1</v>
      </c>
      <c r="K3017" s="25">
        <v>1</v>
      </c>
      <c r="L3017" s="25">
        <f t="shared" si="416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/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/>
      <c r="Y3017" s="25" t="str">
        <f t="shared" si="413"/>
        <v/>
      </c>
      <c r="Z3017" s="25" t="str">
        <f t="shared" si="414"/>
        <v>Saturday</v>
      </c>
      <c r="AA3017" s="25" t="str">
        <f t="shared" si="415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17"/>
        <v>3017</v>
      </c>
      <c r="B3018" s="25" t="s">
        <v>3747</v>
      </c>
      <c r="C3018" s="45">
        <v>45919</v>
      </c>
      <c r="D3018" s="45">
        <v>45926</v>
      </c>
      <c r="E3018" s="8">
        <v>252</v>
      </c>
      <c r="F3018" s="8">
        <f t="shared" si="411"/>
        <v>22176</v>
      </c>
      <c r="G3018" s="54">
        <f t="shared" si="412"/>
        <v>22176</v>
      </c>
      <c r="H3018" s="25">
        <v>655208</v>
      </c>
      <c r="I3018" s="25"/>
      <c r="J3018" s="25">
        <v>1</v>
      </c>
      <c r="K3018" s="25"/>
      <c r="L3018" s="25">
        <f t="shared" si="416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3752</v>
      </c>
      <c r="X3018" s="45"/>
      <c r="Y3018" s="25" t="str">
        <f t="shared" si="413"/>
        <v/>
      </c>
      <c r="Z3018" s="25" t="str">
        <f t="shared" si="414"/>
        <v/>
      </c>
      <c r="AA3018" s="25" t="str">
        <f t="shared" si="415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17"/>
        <v>3018</v>
      </c>
      <c r="B3019" s="25" t="s">
        <v>3747</v>
      </c>
      <c r="C3019" s="45">
        <v>45919</v>
      </c>
      <c r="D3019" s="45">
        <v>45926</v>
      </c>
      <c r="E3019" s="8">
        <v>90.3</v>
      </c>
      <c r="F3019" s="8">
        <f t="shared" si="411"/>
        <v>7946.4</v>
      </c>
      <c r="G3019" s="54">
        <f t="shared" si="412"/>
        <v>7946.4</v>
      </c>
      <c r="H3019" s="25">
        <v>795604</v>
      </c>
      <c r="I3019" s="25"/>
      <c r="J3019" s="25">
        <v>1</v>
      </c>
      <c r="K3019" s="25">
        <v>1</v>
      </c>
      <c r="L3019" s="25">
        <f t="shared" si="416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/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/>
      <c r="Y3019" s="25" t="str">
        <f t="shared" si="413"/>
        <v/>
      </c>
      <c r="Z3019" s="25" t="str">
        <f t="shared" si="414"/>
        <v>Saturday</v>
      </c>
      <c r="AA3019" s="25" t="str">
        <f t="shared" si="415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17"/>
        <v>3019</v>
      </c>
      <c r="B3020" s="25" t="s">
        <v>3747</v>
      </c>
      <c r="C3020" s="45">
        <v>45919</v>
      </c>
      <c r="D3020" s="45">
        <v>45926</v>
      </c>
      <c r="E3020" s="8">
        <v>1320</v>
      </c>
      <c r="F3020" s="8">
        <f t="shared" si="411"/>
        <v>116160</v>
      </c>
      <c r="G3020" s="54">
        <f t="shared" si="412"/>
        <v>232320</v>
      </c>
      <c r="H3020" s="25">
        <v>900000034</v>
      </c>
      <c r="I3020" s="25"/>
      <c r="J3020" s="25">
        <v>2</v>
      </c>
      <c r="K3020" s="25">
        <v>2</v>
      </c>
      <c r="L3020" s="25">
        <f t="shared" si="416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13"/>
        <v/>
      </c>
      <c r="Z3020" s="25" t="str">
        <f t="shared" si="414"/>
        <v>Saturday</v>
      </c>
      <c r="AA3020" s="25" t="str">
        <f t="shared" si="415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17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11"/>
        <v>106480</v>
      </c>
      <c r="G3021" s="54">
        <f t="shared" si="412"/>
        <v>212960</v>
      </c>
      <c r="H3021" s="25">
        <v>900000035</v>
      </c>
      <c r="I3021" s="25"/>
      <c r="J3021" s="25">
        <v>2</v>
      </c>
      <c r="K3021" s="25">
        <v>2</v>
      </c>
      <c r="L3021" s="25">
        <f t="shared" si="416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13"/>
        <v/>
      </c>
      <c r="Z3021" s="25" t="str">
        <f t="shared" si="414"/>
        <v>Saturday</v>
      </c>
      <c r="AA3021" s="25" t="str">
        <f t="shared" si="415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17"/>
        <v>3021</v>
      </c>
      <c r="B3022" s="25" t="s">
        <v>3747</v>
      </c>
      <c r="C3022" s="45">
        <v>45919</v>
      </c>
      <c r="D3022" s="45">
        <v>45926</v>
      </c>
      <c r="E3022" s="8">
        <v>1210</v>
      </c>
      <c r="F3022" s="8">
        <f t="shared" si="411"/>
        <v>106480</v>
      </c>
      <c r="G3022" s="54">
        <f t="shared" si="412"/>
        <v>212960</v>
      </c>
      <c r="H3022" s="25">
        <v>900000036</v>
      </c>
      <c r="I3022" s="25"/>
      <c r="J3022" s="25">
        <v>2</v>
      </c>
      <c r="K3022" s="25">
        <v>2</v>
      </c>
      <c r="L3022" s="25">
        <f t="shared" si="416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/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/>
      <c r="Y3022" s="25" t="str">
        <f t="shared" si="413"/>
        <v/>
      </c>
      <c r="Z3022" s="25" t="str">
        <f t="shared" si="414"/>
        <v>Saturday</v>
      </c>
      <c r="AA3022" s="25" t="str">
        <f t="shared" si="415"/>
        <v/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17"/>
        <v>3022</v>
      </c>
      <c r="B3023" s="25" t="s">
        <v>3747</v>
      </c>
      <c r="C3023" s="45">
        <v>45919</v>
      </c>
      <c r="D3023" s="45">
        <v>45926</v>
      </c>
      <c r="E3023" s="8">
        <v>1760</v>
      </c>
      <c r="F3023" s="8">
        <f t="shared" si="411"/>
        <v>154880</v>
      </c>
      <c r="G3023" s="54">
        <f t="shared" si="412"/>
        <v>309760</v>
      </c>
      <c r="H3023" s="25">
        <v>900000866</v>
      </c>
      <c r="I3023" s="25"/>
      <c r="J3023" s="25">
        <v>2</v>
      </c>
      <c r="K3023" s="25">
        <v>2</v>
      </c>
      <c r="L3023" s="25">
        <f t="shared" si="41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/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/>
      <c r="Y3023" s="25" t="str">
        <f t="shared" si="413"/>
        <v/>
      </c>
      <c r="Z3023" s="25" t="str">
        <f t="shared" si="414"/>
        <v>Saturday</v>
      </c>
      <c r="AA3023" s="25" t="str">
        <f t="shared" si="415"/>
        <v/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17"/>
        <v>3023</v>
      </c>
      <c r="B3024" s="25" t="s">
        <v>3747</v>
      </c>
      <c r="C3024" s="45">
        <v>45919</v>
      </c>
      <c r="D3024" s="45">
        <v>45926</v>
      </c>
      <c r="E3024" s="8">
        <v>135.80000000000001</v>
      </c>
      <c r="F3024" s="8">
        <f t="shared" si="411"/>
        <v>11950.400000000001</v>
      </c>
      <c r="G3024" s="54">
        <f t="shared" si="412"/>
        <v>11950.400000000001</v>
      </c>
      <c r="H3024" s="25">
        <v>947203</v>
      </c>
      <c r="I3024" s="25"/>
      <c r="J3024" s="25">
        <v>1</v>
      </c>
      <c r="K3024" s="25"/>
      <c r="L3024" s="25">
        <f t="shared" si="416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3"/>
        <v/>
      </c>
      <c r="Z3024" s="25" t="str">
        <f t="shared" si="414"/>
        <v/>
      </c>
      <c r="AA3024" s="25" t="str">
        <f t="shared" si="415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17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18">IF(AB3025="DOLLAR",E3025*88,E3025)</f>
        <v>33264</v>
      </c>
      <c r="G3025" s="54">
        <f t="shared" ref="G3025:G3027" si="419">F3025*J3025</f>
        <v>33264</v>
      </c>
      <c r="H3025" s="25" t="s">
        <v>442</v>
      </c>
      <c r="I3025" s="25"/>
      <c r="J3025" s="25">
        <v>1</v>
      </c>
      <c r="K3025" s="25"/>
      <c r="L3025" s="25">
        <f t="shared" si="416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3756</v>
      </c>
      <c r="X3025" s="45"/>
      <c r="Y3025" s="25" t="str">
        <f t="shared" si="413"/>
        <v/>
      </c>
      <c r="Z3025" s="25" t="str">
        <f t="shared" ref="Z3025:Z3027" si="420">IF(N3025="", "", TEXT(N3025, "dddd"))</f>
        <v/>
      </c>
      <c r="AA3025" s="25" t="str">
        <f t="shared" ref="AA3025:AA3027" si="421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17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18"/>
        <v>33264</v>
      </c>
      <c r="G3026" s="54">
        <f t="shared" si="419"/>
        <v>33264</v>
      </c>
      <c r="H3026" s="25" t="s">
        <v>936</v>
      </c>
      <c r="I3026" s="25"/>
      <c r="J3026" s="25">
        <v>1</v>
      </c>
      <c r="K3026" s="25"/>
      <c r="L3026" s="25">
        <f t="shared" si="416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3756</v>
      </c>
      <c r="X3026" s="45"/>
      <c r="Y3026" s="25" t="str">
        <f t="shared" si="413"/>
        <v/>
      </c>
      <c r="Z3026" s="25" t="str">
        <f t="shared" si="420"/>
        <v/>
      </c>
      <c r="AA3026" s="25" t="str">
        <f t="shared" si="421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17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18"/>
        <v>33264</v>
      </c>
      <c r="G3027" s="54">
        <f t="shared" si="419"/>
        <v>33264</v>
      </c>
      <c r="H3027" s="25" t="s">
        <v>3746</v>
      </c>
      <c r="I3027" s="25"/>
      <c r="J3027" s="25">
        <v>1</v>
      </c>
      <c r="K3027" s="25"/>
      <c r="L3027" s="25">
        <f t="shared" si="416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3756</v>
      </c>
      <c r="X3027" s="45"/>
      <c r="Y3027" s="25" t="str">
        <f t="shared" si="413"/>
        <v/>
      </c>
      <c r="Z3027" s="25" t="str">
        <f t="shared" si="420"/>
        <v/>
      </c>
      <c r="AA3027" s="25" t="str">
        <f t="shared" si="421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5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5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>
        <v>0</v>
      </c>
      <c r="B2935" s="46">
        <v>0</v>
      </c>
      <c r="C2935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A391" zoomScale="115" zoomScaleNormal="115" workbookViewId="0">
      <selection activeCell="B402" sqref="B40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1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58156225400,58156225665,58156226041,58156226575,58156227076,58156227345,58156228163,58156228314,58156228491,58156228675,58156228815,58156228885,58156229014,58156229110,58156229353,58156233800,58156233936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48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58156225665</v>
      </c>
      <c r="J4" s="1">
        <v>0</v>
      </c>
      <c r="K4" s="1" t="str">
        <v>AURIGINE SERVICE</v>
      </c>
      <c r="L4" s="24"/>
      <c r="O4" s="2">
        <v>45927</v>
      </c>
      <c r="P4" s="1">
        <v>58156225665</v>
      </c>
      <c r="Q4" s="1">
        <v>0</v>
      </c>
      <c r="R4" s="1" t="str">
        <v>AURIGINE SERVICE</v>
      </c>
      <c r="S4" s="2" t="str">
        <f>IF(ISBLANK(VLOOKUP(P4,MasterSheet!Q:X,8,FALSE)), "", VLOOKUP(P4,MasterSheet!Q:X,8,FALSE))</f>
        <v/>
      </c>
      <c r="T4" s="48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45927</v>
      </c>
      <c r="I5" s="1">
        <v>58156226041</v>
      </c>
      <c r="J5" s="1">
        <v>0</v>
      </c>
      <c r="K5" s="1" t="str">
        <v>AURIGINE ONCO</v>
      </c>
      <c r="L5" s="24"/>
      <c r="O5" s="2">
        <v>45927</v>
      </c>
      <c r="P5" s="1">
        <v>58156226041</v>
      </c>
      <c r="Q5" s="1">
        <v>0</v>
      </c>
      <c r="R5" s="1" t="str">
        <v>AURIGINE ONCO</v>
      </c>
      <c r="S5" s="2" t="str">
        <f>IF(ISBLANK(VLOOKUP(P5,MasterSheet!Q:X,8,FALSE)), "", VLOOKUP(P5,MasterSheet!Q:X,8,FALSE))</f>
        <v/>
      </c>
      <c r="T5" s="48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45927</v>
      </c>
      <c r="I6" s="1">
        <v>58156226575</v>
      </c>
      <c r="J6" s="1">
        <v>0</v>
      </c>
      <c r="K6" s="1" t="str">
        <v>IMMUNEEL</v>
      </c>
      <c r="L6" s="24"/>
      <c r="O6" s="2">
        <v>45927</v>
      </c>
      <c r="P6" s="1">
        <v>58156226575</v>
      </c>
      <c r="Q6" s="1">
        <v>0</v>
      </c>
      <c r="R6" s="1" t="str">
        <v>IMMUNEEL</v>
      </c>
      <c r="S6" s="2" t="str">
        <f>IF(ISBLANK(VLOOKUP(P6,MasterSheet!Q:X,8,FALSE)), "", VLOOKUP(P6,MasterSheet!Q:X,8,FALSE))</f>
        <v/>
      </c>
      <c r="T6" s="48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45927</v>
      </c>
      <c r="I7" s="1">
        <v>58156227076</v>
      </c>
      <c r="J7" s="1">
        <v>0</v>
      </c>
      <c r="K7" s="1" t="str">
        <v>BIO SOLUTION</v>
      </c>
      <c r="L7" s="24"/>
      <c r="O7" s="2">
        <v>45927</v>
      </c>
      <c r="P7" s="1">
        <v>58156227076</v>
      </c>
      <c r="Q7" s="1">
        <v>0</v>
      </c>
      <c r="R7" s="1" t="str">
        <v>BIO SOLUTION</v>
      </c>
      <c r="S7" s="2" t="str">
        <f>IF(ISBLANK(VLOOKUP(P7,MasterSheet!Q:X,8,FALSE)), "", VLOOKUP(P7,MasterSheet!Q:X,8,FALSE))</f>
        <v/>
      </c>
      <c r="T7" s="48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45927</v>
      </c>
      <c r="I8" s="1">
        <v>58156227345</v>
      </c>
      <c r="J8" s="1">
        <v>0</v>
      </c>
      <c r="K8" s="1" t="str">
        <v>SAI LIFE</v>
      </c>
      <c r="L8" s="24"/>
      <c r="M8" t="s">
        <v>1199</v>
      </c>
      <c r="O8" s="2">
        <v>45927</v>
      </c>
      <c r="P8" s="1">
        <v>58156227345</v>
      </c>
      <c r="Q8" s="1">
        <v>0</v>
      </c>
      <c r="R8" s="1" t="str">
        <v>SAI LIFE</v>
      </c>
      <c r="S8" s="2" t="str">
        <f>IF(ISBLANK(VLOOKUP(P8,MasterSheet!Q:X,8,FALSE)), "", VLOOKUP(P8,MasterSheet!Q:X,8,FALSE))</f>
        <v/>
      </c>
      <c r="T8" s="48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45927</v>
      </c>
      <c r="I9" s="1">
        <v>58156228163</v>
      </c>
      <c r="J9" s="1">
        <v>0</v>
      </c>
      <c r="K9" s="1" t="str">
        <v>NNF</v>
      </c>
      <c r="L9" s="24"/>
      <c r="M9" t="str" cm="1">
        <f t="array" ref="M9">_xlfn._xlws.SORT(_xlfn.TEXTJOIN(",", TRUE, _xlfn._xlws.FILTER(I:I, LEFT(I:I,1)="D")))</f>
        <v>D3003710005,D3003710006</v>
      </c>
      <c r="O9" s="2">
        <v>45927</v>
      </c>
      <c r="P9" s="1">
        <v>58156228163</v>
      </c>
      <c r="Q9" s="1">
        <v>0</v>
      </c>
      <c r="R9" s="1" t="str">
        <v>NNF</v>
      </c>
      <c r="S9" s="2" t="str">
        <f>IF(ISBLANK(VLOOKUP(P9,MasterSheet!Q:X,8,FALSE)), "", VLOOKUP(P9,MasterSheet!Q:X,8,FALSE))</f>
        <v/>
      </c>
      <c r="T9" s="48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45927</v>
      </c>
      <c r="I10" s="1">
        <v>58156228314</v>
      </c>
      <c r="J10" s="1">
        <v>0</v>
      </c>
      <c r="K10" s="1" t="str">
        <v>TECHWEST</v>
      </c>
      <c r="L10" s="24"/>
      <c r="O10" s="2">
        <v>45927</v>
      </c>
      <c r="P10" s="1">
        <v>58156228314</v>
      </c>
      <c r="Q10" s="1">
        <v>0</v>
      </c>
      <c r="R10" s="1" t="str">
        <v>TECHWEST</v>
      </c>
      <c r="S10" s="2" t="str">
        <f>IF(ISBLANK(VLOOKUP(P10,MasterSheet!Q:X,8,FALSE)), "", VLOOKUP(P10,MasterSheet!Q:X,8,FALSE))</f>
        <v/>
      </c>
      <c r="T10" s="48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45927</v>
      </c>
      <c r="I11" s="1">
        <v>58156228491</v>
      </c>
      <c r="J11" s="1">
        <v>0</v>
      </c>
      <c r="K11" s="1" t="str">
        <v>POPVAX</v>
      </c>
      <c r="L11" s="24"/>
      <c r="O11" s="2">
        <v>45927</v>
      </c>
      <c r="P11" s="1">
        <v>58156228491</v>
      </c>
      <c r="Q11" s="1">
        <v>0</v>
      </c>
      <c r="R11" s="1" t="str">
        <v>POPVAX</v>
      </c>
      <c r="S11" s="2" t="str">
        <f>IF(ISBLANK(VLOOKUP(P11,MasterSheet!Q:X,8,FALSE)), "", VLOOKUP(P11,MasterSheet!Q:X,8,FALSE))</f>
        <v/>
      </c>
      <c r="T11" s="48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45927</v>
      </c>
      <c r="I12" s="1">
        <v>58156228675</v>
      </c>
      <c r="J12" s="1">
        <v>0</v>
      </c>
      <c r="K12" s="1" t="str">
        <v>CELLIN BIO</v>
      </c>
      <c r="O12" s="2">
        <v>45927</v>
      </c>
      <c r="P12" s="1">
        <v>58156228675</v>
      </c>
      <c r="Q12" s="1">
        <v>0</v>
      </c>
      <c r="R12" s="1" t="str">
        <v>CELLIN BIO</v>
      </c>
      <c r="S12" s="2" t="str">
        <f>IF(ISBLANK(VLOOKUP(P12,MasterSheet!Q:X,8,FALSE)), "", VLOOKUP(P12,MasterSheet!Q:X,8,FALSE))</f>
        <v/>
      </c>
      <c r="T12" s="48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45927</v>
      </c>
      <c r="I13" s="1">
        <v>58156228815</v>
      </c>
      <c r="J13" s="1">
        <v>0</v>
      </c>
      <c r="K13" s="1" t="str">
        <v>NCCS</v>
      </c>
      <c r="O13" s="2">
        <v>45927</v>
      </c>
      <c r="P13" s="1">
        <v>58156228815</v>
      </c>
      <c r="Q13" s="1">
        <v>0</v>
      </c>
      <c r="R13" s="1" t="str">
        <v>NCCS</v>
      </c>
      <c r="S13" s="2" t="str">
        <f>IF(ISBLANK(VLOOKUP(P13,MasterSheet!Q:X,8,FALSE)), "", VLOOKUP(P13,MasterSheet!Q:X,8,FALSE))</f>
        <v/>
      </c>
      <c r="T13" s="48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45927</v>
      </c>
      <c r="I14" s="1">
        <v>58156228885</v>
      </c>
      <c r="J14" s="1">
        <v>0</v>
      </c>
      <c r="K14" s="1" t="str">
        <v>Helix</v>
      </c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48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45927</v>
      </c>
      <c r="I15" s="1">
        <v>58156229014</v>
      </c>
      <c r="J15" s="1">
        <v>0</v>
      </c>
      <c r="K15" s="1" t="str">
        <v>Cellcure</v>
      </c>
      <c r="M15" s="24"/>
      <c r="O15" s="2">
        <v>45927</v>
      </c>
      <c r="P15" s="1">
        <v>58156229014</v>
      </c>
      <c r="Q15" s="1">
        <v>0</v>
      </c>
      <c r="R15" s="1" t="str">
        <v>Cellcure</v>
      </c>
      <c r="S15" s="2" t="str">
        <f>IF(ISBLANK(VLOOKUP(P15,MasterSheet!Q:X,8,FALSE)), "", VLOOKUP(P15,MasterSheet!Q:X,8,FALSE))</f>
        <v/>
      </c>
      <c r="T15" s="48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45927</v>
      </c>
      <c r="I16" s="1">
        <v>58156229110</v>
      </c>
      <c r="J16" s="1">
        <v>0</v>
      </c>
      <c r="K16" s="1" t="str">
        <v>NEXGENE</v>
      </c>
      <c r="M16" s="24"/>
      <c r="O16" s="2">
        <v>45927</v>
      </c>
      <c r="P16" s="1">
        <v>58156229110</v>
      </c>
      <c r="Q16" s="1">
        <v>0</v>
      </c>
      <c r="R16" s="1" t="str">
        <v>NEXGENE</v>
      </c>
      <c r="S16" s="2" t="str">
        <f>IF(ISBLANK(VLOOKUP(P16,MasterSheet!Q:X,8,FALSE)), "", VLOOKUP(P16,MasterSheet!Q:X,8,FALSE))</f>
        <v/>
      </c>
      <c r="T16" s="48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45927</v>
      </c>
      <c r="I17" s="1">
        <v>58156229353</v>
      </c>
      <c r="J17" s="1">
        <v>0</v>
      </c>
      <c r="K17" s="1" t="str">
        <v>RG SONS</v>
      </c>
      <c r="O17" s="2">
        <v>45927</v>
      </c>
      <c r="P17" s="1">
        <v>58156229353</v>
      </c>
      <c r="Q17" s="1">
        <v>0</v>
      </c>
      <c r="R17" s="1" t="str">
        <v>RG SONS</v>
      </c>
      <c r="S17" s="2" t="str">
        <f>IF(ISBLANK(VLOOKUP(P17,MasterSheet!Q:X,8,FALSE)), "", VLOOKUP(P17,MasterSheet!Q:X,8,FALSE))</f>
        <v/>
      </c>
      <c r="T17" s="48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45927</v>
      </c>
      <c r="I18" s="1">
        <v>58156233800</v>
      </c>
      <c r="J18" s="1">
        <v>0</v>
      </c>
      <c r="K18" s="1" t="str">
        <v>ACTREC</v>
      </c>
      <c r="M18" s="6"/>
      <c r="O18" s="2">
        <v>45927</v>
      </c>
      <c r="P18" s="1">
        <v>58156233800</v>
      </c>
      <c r="Q18" s="1">
        <v>0</v>
      </c>
      <c r="R18" s="1" t="str">
        <v>ACTREC</v>
      </c>
      <c r="S18" s="2" t="str">
        <f>IF(ISBLANK(VLOOKUP(P18,MasterSheet!Q:X,8,FALSE)), "", VLOOKUP(P18,MasterSheet!Q:X,8,FALSE))</f>
        <v/>
      </c>
      <c r="T18" s="48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45927</v>
      </c>
      <c r="I19" s="1">
        <v>58156233936</v>
      </c>
      <c r="J19" s="1">
        <v>0</v>
      </c>
      <c r="K19" s="1" t="str">
        <v>Shubh Sales</v>
      </c>
      <c r="M19" s="24"/>
      <c r="O19" s="2">
        <v>45927</v>
      </c>
      <c r="P19" s="1">
        <v>58156233936</v>
      </c>
      <c r="Q19" s="1">
        <v>0</v>
      </c>
      <c r="R19" s="1" t="str">
        <v>Shubh Sales</v>
      </c>
      <c r="S19" s="2" t="str">
        <f>IF(ISBLANK(VLOOKUP(P19,MasterSheet!Q:X,8,FALSE)), "", VLOOKUP(P19,MasterSheet!Q:X,8,FALSE))</f>
        <v/>
      </c>
      <c r="T19" s="48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45927</v>
      </c>
      <c r="I20" s="2" t="str">
        <v>D3003710005</v>
      </c>
      <c r="J20" s="1">
        <v>0</v>
      </c>
      <c r="K20" s="1" t="str">
        <v>INFINITY</v>
      </c>
      <c r="M20" s="24"/>
      <c r="O20" s="2">
        <v>45927</v>
      </c>
      <c r="P20" s="1" t="str">
        <v>D3003710005</v>
      </c>
      <c r="Q20" s="1">
        <v>0</v>
      </c>
      <c r="R20" s="1" t="str">
        <v>INFINITY</v>
      </c>
      <c r="S20" s="2" t="str">
        <f>IF(ISBLANK(VLOOKUP(P20,MasterSheet!Q:X,8,FALSE)), "", VLOOKUP(P20,MasterSheet!Q:X,8,FALSE))</f>
        <v/>
      </c>
      <c r="T20" s="48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45927</v>
      </c>
      <c r="I21" s="2" t="str">
        <v>D3003710006</v>
      </c>
      <c r="J21" s="1">
        <v>0</v>
      </c>
      <c r="K21" s="1" t="str">
        <v>MEDLIFE</v>
      </c>
      <c r="O21" s="2">
        <v>45927</v>
      </c>
      <c r="P21" s="1" t="str">
        <v>D3003710006</v>
      </c>
      <c r="Q21" s="1">
        <v>0</v>
      </c>
      <c r="R21" s="1" t="str">
        <v>MEDLIFE</v>
      </c>
      <c r="S21" s="2" t="str">
        <f>IF(ISBLANK(VLOOKUP(P21,MasterSheet!Q:X,8,FALSE)), "", VLOOKUP(P21,MasterSheet!Q:X,8,FALSE))</f>
        <v/>
      </c>
      <c r="T21" s="48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>
        <f>IFERROR(VLOOKUP(B361,MasterSheet!Q:R,2,)," ")</f>
        <v>0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>
        <f>IFERROR(VLOOKUP(B362,MasterSheet!Q:R,2,)," ")</f>
        <v>0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>
        <f>IFERROR(VLOOKUP(B363,MasterSheet!Q:R,2,)," ")</f>
        <v>0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>
        <f>IFERROR(VLOOKUP(B364,MasterSheet!Q:R,2,)," ")</f>
        <v>0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>
        <f>IFERROR(VLOOKUP(B365,MasterSheet!Q:R,2,)," ")</f>
        <v>0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>
        <f>IFERROR(VLOOKUP(B366,MasterSheet!Q:R,2,)," ")</f>
        <v>0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>
        <f>IFERROR(VLOOKUP(B367,MasterSheet!Q:R,2,)," ")</f>
        <v>0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>
        <f>IFERROR(VLOOKUP(B368,MasterSheet!Q:R,2,)," ")</f>
        <v>0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>
        <f>IFERROR(VLOOKUP(B369,MasterSheet!Q:R,2,)," ")</f>
        <v>0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>
        <f>IFERROR(VLOOKUP(B370,MasterSheet!Q:R,2,)," ")</f>
        <v>0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>
        <f>IFERROR(VLOOKUP(B372,MasterSheet!Q:R,2,)," ")</f>
        <v>0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>
        <f>IFERROR(VLOOKUP(B373,MasterSheet!Q:R,2,)," ")</f>
        <v>0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>
        <f>IFERROR(VLOOKUP(B374,MasterSheet!Q:R,2,)," ")</f>
        <v>0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>
        <f>IFERROR(VLOOKUP(B375,MasterSheet!Q:R,2,)," ")</f>
        <v>0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>
        <f>IFERROR(VLOOKUP(B376,MasterSheet!Q:R,2,)," ")</f>
        <v>0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>
        <f>IFERROR(VLOOKUP(B412,MasterSheet!Q:R,2,)," ")</f>
        <v>0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>
        <f>IFERROR(VLOOKUP(B413,MasterSheet!Q:R,2,)," ")</f>
        <v>0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1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38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2</v>
      </c>
      <c r="L5" s="1" t="str">
        <v>BIOCON</v>
      </c>
      <c r="M5" s="1">
        <v>4</v>
      </c>
      <c r="N5" s="1" t="str">
        <v>BioLegend</v>
      </c>
      <c r="O5" s="1" t="str">
        <v xml:space="preserve">Pending Confirmation By Customer </v>
      </c>
      <c r="P5" s="1" t="str">
        <v>Banglore</v>
      </c>
      <c r="Q5" s="1" t="str">
        <v>Waiting For Targetmol Material</v>
      </c>
      <c r="R5" s="1" t="str">
        <v>OutStation</v>
      </c>
      <c r="S5" s="1">
        <f t="shared" si="1"/>
        <v>2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FARCAST</v>
      </c>
      <c r="M6" s="1">
        <v>-20</v>
      </c>
      <c r="N6" s="1" t="str">
        <v>TOPCLASS ENTERPRISES</v>
      </c>
      <c r="O6" s="1">
        <v>0</v>
      </c>
      <c r="P6" s="1" t="str">
        <v>Banglore</v>
      </c>
      <c r="Q6" s="1" t="str">
        <v>Waiting for other Materail (BioLegend)</v>
      </c>
      <c r="R6" s="1" t="str">
        <v>OutStation</v>
      </c>
      <c r="S6" s="1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2</v>
      </c>
      <c r="L8" s="1" t="str">
        <v>IGIB</v>
      </c>
      <c r="M8" s="1">
        <v>-20</v>
      </c>
      <c r="N8" s="1" t="str">
        <v>Dharmacon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2</v>
      </c>
      <c r="L9" s="1" t="str">
        <v>IGIB</v>
      </c>
      <c r="M9" s="1">
        <v>4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1</v>
      </c>
      <c r="L10" s="1" t="str">
        <v>IISER MOHALI</v>
      </c>
      <c r="M10" s="1" t="str">
        <v>RT</v>
      </c>
      <c r="N10" s="1" t="str">
        <v>BioLegend</v>
      </c>
      <c r="O10" s="1">
        <v>0</v>
      </c>
      <c r="P10" s="1" t="str">
        <v>MOHALI (PUNJAB)</v>
      </c>
      <c r="Q10" s="1" t="str">
        <v>Monday (6-10-2025)</v>
      </c>
      <c r="R10" s="1" t="str">
        <v>OutStation</v>
      </c>
      <c r="S10" s="1">
        <f t="shared" si="1"/>
        <v>1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 t="str">
        <v>Monday (6-10-2025)</v>
      </c>
      <c r="R11" s="1" t="str">
        <v>OutStation</v>
      </c>
      <c r="S11" s="1">
        <f t="shared" si="1"/>
        <v>4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2</v>
      </c>
      <c r="L12" s="1" t="str">
        <v>ILS</v>
      </c>
      <c r="M12" s="1">
        <v>4</v>
      </c>
      <c r="N12" s="1" t="str">
        <v>BioLegend</v>
      </c>
      <c r="O12" s="1">
        <v>0</v>
      </c>
      <c r="P12" s="1" t="str">
        <v>Bhuvneshwar</v>
      </c>
      <c r="Q12" s="1" t="str">
        <v>Monday (6-10-2025)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2</v>
      </c>
      <c r="L14" s="1" t="str">
        <v>Mishu Pharma</v>
      </c>
      <c r="M14" s="1">
        <v>-20</v>
      </c>
      <c r="N14" s="1" t="str">
        <v>TargetMol</v>
      </c>
      <c r="O14" s="1">
        <v>0</v>
      </c>
      <c r="P14" s="1" t="str">
        <v>JAIPUR</v>
      </c>
      <c r="Q14" s="1" t="str">
        <v>Waiting for other Materail (Back Order)</v>
      </c>
      <c r="R14" s="1" t="str">
        <v>OutStation</v>
      </c>
      <c r="S14" s="1">
        <f t="shared" si="1"/>
        <v>2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9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9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17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3</v>
      </c>
      <c r="L20" s="1" t="str">
        <v>RCB</v>
      </c>
      <c r="M20" s="1">
        <v>-20</v>
      </c>
      <c r="N20" s="1" t="str">
        <v>Dharmacon</v>
      </c>
      <c r="O20" s="1">
        <v>0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4</v>
      </c>
      <c r="L21" s="1" t="str">
        <v>RCB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4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 t="str">
        <v>Local</v>
      </c>
      <c r="S23" s="1">
        <f t="shared" si="1"/>
        <v>2</v>
      </c>
    </row>
    <row r="24" spans="1:19" x14ac:dyDescent="0.25">
      <c r="A24" s="1">
        <v>316302</v>
      </c>
      <c r="B24" s="1">
        <v>2</v>
      </c>
      <c r="C24" s="1" t="str">
        <v>BIOCON</v>
      </c>
      <c r="D24" s="1">
        <v>4</v>
      </c>
      <c r="E24" s="1" t="str">
        <v>BioLegend</v>
      </c>
      <c r="F24" s="1" t="str">
        <v xml:space="preserve">Pending Confirmation By Customer </v>
      </c>
      <c r="G24" s="1" t="str">
        <v>Banglore</v>
      </c>
      <c r="H24" s="1" t="str">
        <v>Waiting For Targetmol Material</v>
      </c>
      <c r="I24" s="1" t="str">
        <v>OutStation</v>
      </c>
      <c r="K24" s="1">
        <f t="shared" si="0"/>
        <v>3</v>
      </c>
      <c r="L24" s="1" t="str">
        <v>SSCMP</v>
      </c>
      <c r="M24" s="1">
        <v>4</v>
      </c>
      <c r="N24" s="1" t="str">
        <v>BioXcell</v>
      </c>
      <c r="O24" s="1">
        <v>0</v>
      </c>
      <c r="P24" s="1" t="str">
        <v>Bhopal</v>
      </c>
      <c r="Q24" s="1" t="str">
        <v>Saturday (4-10-2025)</v>
      </c>
      <c r="R24" s="1" t="str">
        <v>OutStation</v>
      </c>
      <c r="S24" s="1">
        <f t="shared" si="1"/>
        <v>3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Waiting for other Materail (BioLegend)</v>
      </c>
      <c r="I25" s="1" t="str">
        <v>OutStation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PO Awaited</v>
      </c>
      <c r="I26" s="1" t="str">
        <v>OutStation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1" t="str">
        <v>D-001206-14-20</v>
      </c>
      <c r="B27" s="1">
        <v>1</v>
      </c>
      <c r="C27" s="1" t="str">
        <v>IGIB</v>
      </c>
      <c r="D27" s="1">
        <v>-20</v>
      </c>
      <c r="E27" s="1" t="str">
        <v>Dharmacon</v>
      </c>
      <c r="F27" s="1">
        <v>0</v>
      </c>
      <c r="G27" s="1" t="str">
        <v>Delhi</v>
      </c>
      <c r="H27" s="1" t="str">
        <v>Priyanka Madam</v>
      </c>
      <c r="I27" s="1" t="str">
        <v>Local</v>
      </c>
      <c r="K27" s="1">
        <f t="shared" si="0"/>
        <v>3</v>
      </c>
      <c r="L27" s="1" t="str">
        <v>STOCK</v>
      </c>
      <c r="M27" s="1">
        <v>-20</v>
      </c>
      <c r="N27" s="1" t="str">
        <v>BioLegend</v>
      </c>
      <c r="O27" s="1" t="str">
        <v xml:space="preserve">Same item dispatched to Aiims from Opening Stock 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 t="str">
        <v>D-001810-10-05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T-2001-02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 t="str">
        <v>T-2004-02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7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7</v>
      </c>
    </row>
    <row r="31" spans="1:19" x14ac:dyDescent="0.25">
      <c r="A31" s="1">
        <v>423501</v>
      </c>
      <c r="B31" s="1">
        <v>1</v>
      </c>
      <c r="C31" s="1" t="str">
        <v>IISER MOHALI</v>
      </c>
      <c r="D31" s="1" t="str">
        <v>RT</v>
      </c>
      <c r="E31" s="1" t="str">
        <v>BioLegend</v>
      </c>
      <c r="F31" s="1">
        <v>0</v>
      </c>
      <c r="G31" s="1" t="str">
        <v>MOHALI (PUNJAB)</v>
      </c>
      <c r="H31" s="1" t="str">
        <v>Monday (6-10-2025)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VSGH12684-16EG7919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Monday (6-10-2025)</v>
      </c>
      <c r="I32" s="1" t="str">
        <v>OutStation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 t="str">
        <v>VSGH12000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Monday (6-10-2025)</v>
      </c>
      <c r="I33" s="1" t="str">
        <v>OutStation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VSGH12682- 16EG10482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VSGH12684-16EG7431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>
        <v>347318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502948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 t="str">
        <v>FSP-3145-2</v>
      </c>
      <c r="B38" s="1">
        <v>1</v>
      </c>
      <c r="C38" s="1" t="str">
        <v>JNU</v>
      </c>
      <c r="D38" s="1">
        <v>4</v>
      </c>
      <c r="E38" s="1" t="str">
        <v>MABTECH</v>
      </c>
      <c r="F38" s="1">
        <v>0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T1765</v>
      </c>
      <c r="B39" s="1">
        <v>2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 t="str">
        <v>Waiting for other Materail (Back Order)</v>
      </c>
      <c r="I39" s="1" t="str">
        <v>OutStation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 t="str">
        <v>RU-187978-00-0020</v>
      </c>
      <c r="B40" s="1">
        <v>1</v>
      </c>
      <c r="C40" s="1" t="str">
        <v>Opening Stock</v>
      </c>
      <c r="D40" s="1">
        <v>-20</v>
      </c>
      <c r="E40" s="1" t="str">
        <v>Dharmacon</v>
      </c>
      <c r="F40" s="1" t="str">
        <v>Set of 4 item code (N-187978-01-0020, N-187978-02-0020, N-187978-03-0020, N-187978-04-0020)</v>
      </c>
      <c r="G40" s="1" t="str">
        <v>STOCK</v>
      </c>
      <c r="H40" s="1" t="str">
        <v>Stock</v>
      </c>
      <c r="I40" s="1" t="str">
        <v>STOCK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556002</v>
      </c>
      <c r="B41" s="1">
        <v>5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>
        <v>570802</v>
      </c>
      <c r="B42" s="1">
        <v>2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423303</v>
      </c>
      <c r="B43" s="1">
        <v>2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>
        <v>421002</v>
      </c>
      <c r="B44" s="1">
        <v>4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421403</v>
      </c>
      <c r="B45" s="1">
        <v>7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420601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THSTI</v>
      </c>
      <c r="M46" s="1">
        <v>4</v>
      </c>
      <c r="N46" s="1" t="str">
        <v>BioLegend</v>
      </c>
      <c r="O46" s="1">
        <v>0</v>
      </c>
      <c r="P46" s="1" t="str">
        <v>Faridabad</v>
      </c>
      <c r="Q46" s="1" t="str">
        <v>Priyanka Madam</v>
      </c>
      <c r="R46" s="1" t="str">
        <v>Local</v>
      </c>
      <c r="S46" s="1">
        <f t="shared" si="3"/>
        <v>1</v>
      </c>
    </row>
    <row r="47" spans="1:19" x14ac:dyDescent="0.25">
      <c r="A47" s="1">
        <v>100261</v>
      </c>
      <c r="B47" s="1">
        <v>1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UNKNOWN</v>
      </c>
      <c r="M47" s="1">
        <v>4</v>
      </c>
      <c r="N47" s="1" t="str">
        <v>BioLegend</v>
      </c>
      <c r="O47" s="1" t="str">
        <v>Demo Vail</v>
      </c>
      <c r="P47" s="1" t="str">
        <v>Unknown</v>
      </c>
      <c r="Q47" s="1" t="str">
        <v>Demo Vail for Vishal</v>
      </c>
      <c r="R47" s="1" t="str">
        <v>Unknown</v>
      </c>
      <c r="S47" s="1">
        <f t="shared" si="3"/>
        <v>1</v>
      </c>
    </row>
    <row r="48" spans="1:19" x14ac:dyDescent="0.25">
      <c r="A48" s="1">
        <v>108123</v>
      </c>
      <c r="B48" s="1">
        <v>1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4</v>
      </c>
      <c r="L48" s="1" t="str">
        <v>UNKNOWN</v>
      </c>
      <c r="M48" s="1">
        <v>4</v>
      </c>
      <c r="N48" s="1" t="str">
        <v>BioLegend</v>
      </c>
      <c r="O48" s="1" t="str">
        <v>Demo Kit Mohan Sir (740811, 741146) 2 pcs Kit</v>
      </c>
      <c r="P48" s="1" t="str">
        <v>Unknown</v>
      </c>
      <c r="Q48" s="1" t="str">
        <v>DemoKit (Mohan Sir)</v>
      </c>
      <c r="R48" s="1" t="str">
        <v>Unknown</v>
      </c>
      <c r="S48" s="1">
        <f t="shared" si="3"/>
        <v>4</v>
      </c>
    </row>
    <row r="49" spans="1:19" x14ac:dyDescent="0.25">
      <c r="A49" s="1">
        <v>329702</v>
      </c>
      <c r="B49" s="1">
        <v>2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Mohan Sir, (Demo)</v>
      </c>
      <c r="P49" s="1" t="str">
        <v>Unknown</v>
      </c>
      <c r="Q49" s="1" t="str">
        <v>Mohan Sir, (Demo)</v>
      </c>
      <c r="R49" s="1" t="str">
        <v>Unknown</v>
      </c>
      <c r="S49" s="1">
        <f t="shared" si="3"/>
        <v>1</v>
      </c>
    </row>
    <row r="50" spans="1:19" x14ac:dyDescent="0.25">
      <c r="A50" s="1" t="str">
        <v>B-003000-WB-100</v>
      </c>
      <c r="B50" s="1">
        <v>1</v>
      </c>
      <c r="C50" s="1" t="str">
        <v>OPENING STOCK</v>
      </c>
      <c r="D50" s="1">
        <v>4</v>
      </c>
      <c r="E50" s="1" t="str">
        <v>Dharmacon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Vector</v>
      </c>
      <c r="M50" s="1">
        <v>-20</v>
      </c>
      <c r="N50" s="1" t="str">
        <v>TargetMol</v>
      </c>
      <c r="O50" s="1">
        <v>0</v>
      </c>
      <c r="P50" s="1" t="str">
        <v>Punjab</v>
      </c>
      <c r="Q50" s="1" t="str">
        <v>Address Confirmation by Vishal</v>
      </c>
      <c r="R50" s="1" t="str">
        <v>OutStation</v>
      </c>
      <c r="S50" s="1">
        <f t="shared" si="3"/>
        <v>1</v>
      </c>
    </row>
    <row r="51" spans="1:19" x14ac:dyDescent="0.25">
      <c r="A51" s="1">
        <v>16532</v>
      </c>
      <c r="B51" s="1">
        <v>23</v>
      </c>
      <c r="C51" s="1" t="str">
        <v>OPENING STOCK</v>
      </c>
      <c r="D51" s="1" t="str">
        <v>RT</v>
      </c>
      <c r="E51" s="1" t="str">
        <v>Sartorius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f t="shared" si="3"/>
        <v>0</v>
      </c>
    </row>
    <row r="52" spans="1:19" x14ac:dyDescent="0.25">
      <c r="A52" s="1" t="str">
        <v>J-041705-05-0002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Deepak/Priyanka Madam</v>
      </c>
      <c r="I52" s="1" t="str">
        <v>Local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 t="str">
        <v>J-065323-09-0002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L-041018-00-0005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303744</v>
      </c>
      <c r="B55" s="1">
        <v>1</v>
      </c>
      <c r="C55" s="1" t="str">
        <v>RCB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311136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372208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500832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HBM-EXP-B2.5</v>
      </c>
      <c r="B59" s="1">
        <v>5</v>
      </c>
      <c r="C59" s="1" t="str">
        <v>Sample (PM)</v>
      </c>
      <c r="D59" s="1">
        <v>4</v>
      </c>
      <c r="E59" s="1" t="str">
        <v>Hansa Biomed</v>
      </c>
      <c r="F59" s="1" t="str">
        <v>Priyanka Madam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SE2619T-2-1.5</v>
      </c>
      <c r="B60" s="1">
        <v>1</v>
      </c>
      <c r="C60" s="1" t="str">
        <v>SOUTH CAMPUS</v>
      </c>
      <c r="D60" s="1" t="str">
        <v>RT</v>
      </c>
      <c r="E60" s="1" t="str">
        <v>HOEFER</v>
      </c>
      <c r="F60" s="1">
        <v>0</v>
      </c>
      <c r="G60" s="1" t="str">
        <v>Delhi</v>
      </c>
      <c r="H60" s="1" t="str">
        <v>Sample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SE211A-10-1.5</v>
      </c>
      <c r="B61" s="1">
        <v>1</v>
      </c>
      <c r="C61" s="1" t="str">
        <v>SOUTH CAMPUS</v>
      </c>
      <c r="D61" s="1" t="str">
        <v>RT</v>
      </c>
      <c r="E61" s="1" t="str">
        <v>HOEFER</v>
      </c>
      <c r="F61" s="1">
        <v>0</v>
      </c>
      <c r="G61" s="1" t="str">
        <v>Delhi</v>
      </c>
      <c r="H61" s="1" t="str">
        <v>Sample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BE0003-1</v>
      </c>
      <c r="B62" s="1">
        <v>1</v>
      </c>
      <c r="C62" s="1" t="str">
        <v>SSCMP</v>
      </c>
      <c r="D62" s="1">
        <v>4</v>
      </c>
      <c r="E62" s="1" t="str">
        <v>BioXcell</v>
      </c>
      <c r="F62" s="1">
        <v>0</v>
      </c>
      <c r="G62" s="1" t="str">
        <v>Bhopal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BE0004-1</v>
      </c>
      <c r="B63" s="1">
        <v>1</v>
      </c>
      <c r="C63" s="1" t="str">
        <v>SSCMP</v>
      </c>
      <c r="D63" s="1">
        <v>4</v>
      </c>
      <c r="E63" s="1" t="str">
        <v>BioXcell</v>
      </c>
      <c r="F63" s="1">
        <v>0</v>
      </c>
      <c r="G63" s="1" t="str">
        <v>Bhopal</v>
      </c>
      <c r="H63" s="1" t="str">
        <v>Saturday (4-10-2025)</v>
      </c>
      <c r="I63" s="1" t="str">
        <v>OutStation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BE0237</v>
      </c>
      <c r="B64" s="1">
        <v>1</v>
      </c>
      <c r="C64" s="1" t="str">
        <v>SSCMP</v>
      </c>
      <c r="D64" s="1">
        <v>4</v>
      </c>
      <c r="E64" s="1" t="str">
        <v>BioXcell</v>
      </c>
      <c r="F64" s="1">
        <v>0</v>
      </c>
      <c r="G64" s="1" t="str">
        <v>Bhopal</v>
      </c>
      <c r="H64" s="1" t="str">
        <v>Saturday (4-10-2025)</v>
      </c>
      <c r="I64" s="1" t="str">
        <v>OutStation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631151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FOC Informed By Priya Madam and informed to SM Sir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656801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FOC Informed By Priya Madam and informed to SM Sir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805002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FOC Informed By Priya Madam and informed to SM Sir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J-004924-06-0010</v>
      </c>
      <c r="B68" s="1">
        <v>1</v>
      </c>
      <c r="C68" s="1" t="str">
        <v>stock</v>
      </c>
      <c r="D68" s="1">
        <v>-20</v>
      </c>
      <c r="E68" s="1" t="str">
        <v>Dharmacon</v>
      </c>
      <c r="F68" s="1" t="str">
        <v>Extra Item Purchased (Informed by Dharmendra Sir)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423303</v>
      </c>
      <c r="B69" s="1">
        <v>3</v>
      </c>
      <c r="C69" s="1" t="str">
        <v>STOCK</v>
      </c>
      <c r="D69" s="1">
        <v>-20</v>
      </c>
      <c r="E69" s="1" t="str">
        <v>BioLegend</v>
      </c>
      <c r="F69" s="1" t="str">
        <v xml:space="preserve">Same item dispatched to Aiims from Opening Stock 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TM125-220</v>
      </c>
      <c r="B70" s="1">
        <v>1</v>
      </c>
      <c r="C70" s="1" t="str">
        <v>STOCK</v>
      </c>
      <c r="D70" s="1" t="str">
        <v>RT</v>
      </c>
      <c r="E70" s="1" t="str">
        <v>Revvity</v>
      </c>
      <c r="F70" s="1" t="str">
        <v>MACHINE (PRIYANKA MADAM)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TM-125-220-05</v>
      </c>
      <c r="B71" s="1">
        <v>1</v>
      </c>
      <c r="C71" s="1" t="str">
        <v>STOCK</v>
      </c>
      <c r="D71" s="1" t="str">
        <v>RT</v>
      </c>
      <c r="E71" s="1" t="str">
        <v>Revvity</v>
      </c>
      <c r="F71" s="1" t="str">
        <v>MACHINE (PRIYANKA MADAM)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344812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Return From Bio Health (Extra Purchase infromed by Priynka Madam)</v>
      </c>
      <c r="G72" s="1" t="str">
        <v>STOCK</v>
      </c>
      <c r="H72" s="1" t="str">
        <v>Priyanka Madam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421403</v>
      </c>
      <c r="B73" s="1">
        <v>1</v>
      </c>
      <c r="C73" s="1" t="str">
        <v>Stock</v>
      </c>
      <c r="D73" s="1">
        <v>4</v>
      </c>
      <c r="E73" s="1" t="str">
        <v>BioLegend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>
        <v>300408</v>
      </c>
      <c r="B74" s="1">
        <v>1</v>
      </c>
      <c r="C74" s="1" t="str">
        <v>STOCK</v>
      </c>
      <c r="D74" s="1" t="str">
        <v>4</v>
      </c>
      <c r="E74" s="1" t="str">
        <v>BioLegend</v>
      </c>
      <c r="F74" s="1" t="str">
        <v>Extra Purchase By Priya Madam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41003</v>
      </c>
      <c r="B75" s="1">
        <v>1</v>
      </c>
      <c r="C75" s="1" t="str">
        <v>Stock</v>
      </c>
      <c r="D75" s="1" t="str">
        <v>RT</v>
      </c>
      <c r="E75" s="1" t="str">
        <v>Biotium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432504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431304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432604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431414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430804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430904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2600505001730</v>
      </c>
      <c r="B82" s="1">
        <v>2</v>
      </c>
      <c r="C82" s="1" t="str">
        <v>STOCK</v>
      </c>
      <c r="D82" s="1" t="str">
        <v>RT</v>
      </c>
      <c r="E82" s="1" t="str">
        <v>Genei Lab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2662070501730</v>
      </c>
      <c r="B83" s="1">
        <v>2</v>
      </c>
      <c r="C83" s="1" t="str">
        <v>STOCK</v>
      </c>
      <c r="D83" s="1">
        <v>-20</v>
      </c>
      <c r="E83" s="1" t="str">
        <v>Genei Lab</v>
      </c>
      <c r="F83" s="1" t="str">
        <v>One Piece Damaged received (Replacement received)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2662670501730</v>
      </c>
      <c r="B84" s="1">
        <v>2</v>
      </c>
      <c r="C84" s="1" t="str">
        <v>STOCK</v>
      </c>
      <c r="D84" s="1">
        <v>-20</v>
      </c>
      <c r="E84" s="1" t="str">
        <v>Genei Lab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421601</v>
      </c>
      <c r="B85" s="1">
        <v>3</v>
      </c>
      <c r="C85" s="1" t="str">
        <v>STOCK</v>
      </c>
      <c r="D85" s="1" t="str">
        <v>rt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LSM 1077</v>
      </c>
      <c r="B86" s="1">
        <v>3</v>
      </c>
      <c r="C86" s="1" t="str">
        <v>stock</v>
      </c>
      <c r="D86" s="1">
        <v>4</v>
      </c>
      <c r="E86" s="1" t="str">
        <v>Genexis Biotech</v>
      </c>
      <c r="F86" s="1" t="str">
        <v>Sample Received (Priyanka madam)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25021.5</v>
      </c>
      <c r="B87" s="1">
        <v>10</v>
      </c>
      <c r="C87" s="1" t="str">
        <v>STOCK</v>
      </c>
      <c r="D87" s="1">
        <v>-20</v>
      </c>
      <c r="E87" s="1" t="str">
        <v>Intron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25021.5</v>
      </c>
      <c r="B88" s="1">
        <v>7</v>
      </c>
      <c r="C88" s="1" t="str">
        <v>stock</v>
      </c>
      <c r="D88" s="1">
        <v>-20</v>
      </c>
      <c r="E88" s="1" t="str">
        <v>Intron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16532</v>
      </c>
      <c r="B89" s="1">
        <v>15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16533</v>
      </c>
      <c r="B90" s="1">
        <v>9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 t="str">
        <v>VS0191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VS0141</v>
      </c>
      <c r="B92" s="1">
        <v>1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 t="str">
        <v>VS0141</v>
      </c>
      <c r="B93" s="1">
        <v>1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 t="str">
        <v>15407-47-MIN</v>
      </c>
      <c r="B94" s="1">
        <v>2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VS04T01</v>
      </c>
      <c r="B95" s="68">
        <v>2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VS04T01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VS15T91</v>
      </c>
      <c r="B97" s="1">
        <v>3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VS15T21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VS2051</v>
      </c>
      <c r="B99" s="1">
        <v>1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VS15TR01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VS15TR21</v>
      </c>
      <c r="B101" s="1">
        <v>2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VS15T01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16532</v>
      </c>
      <c r="B103" s="1">
        <v>18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VS15T21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814326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194825</v>
      </c>
      <c r="B106" s="1">
        <v>2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104772</v>
      </c>
      <c r="B107" s="1">
        <v>2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>
        <v>100570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152574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193982</v>
      </c>
      <c r="B110" s="1">
        <v>4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1860454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6553050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194002</v>
      </c>
      <c r="B113" s="1">
        <v>2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 t="str">
        <v>092913726</v>
      </c>
      <c r="B114" s="1">
        <v>10</v>
      </c>
      <c r="C114" s="1" t="str">
        <v>Stock</v>
      </c>
      <c r="D114" s="1">
        <v>-20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6542050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6539025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6552050</v>
      </c>
      <c r="B117" s="1">
        <v>6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116910001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 t="str">
        <v>0210064710</v>
      </c>
      <c r="B119" s="1">
        <v>1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850494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16006980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>
        <v>152624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 t="str">
        <v>0602100031730</v>
      </c>
      <c r="B123" s="1">
        <v>1</v>
      </c>
      <c r="C123" s="1" t="str">
        <v>STOCK</v>
      </c>
      <c r="D123" s="1">
        <v>-20</v>
      </c>
      <c r="E123" s="1" t="str">
        <v>Genei Lab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420701</v>
      </c>
      <c r="B124" s="1">
        <v>2</v>
      </c>
      <c r="C124" s="1" t="str">
        <v>Stock</v>
      </c>
      <c r="D124" s="1">
        <v>4</v>
      </c>
      <c r="E124" s="1" t="str">
        <v>BioLegend</v>
      </c>
      <c r="F124" s="1" t="str">
        <v>Retrun From IGIB , Invoice Number 1058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424602</v>
      </c>
      <c r="B125" s="1">
        <v>2</v>
      </c>
      <c r="C125" s="1" t="str">
        <v>Stock</v>
      </c>
      <c r="D125" s="1">
        <v>4</v>
      </c>
      <c r="E125" s="1" t="str">
        <v>BioLegend</v>
      </c>
      <c r="F125" s="1" t="str">
        <v>Retrun From IGIB , Invoice Number 1058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421101</v>
      </c>
      <c r="B126" s="1">
        <v>3</v>
      </c>
      <c r="C126" s="1" t="str">
        <v>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424602</v>
      </c>
      <c r="B127" s="1">
        <v>1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420801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>
        <v>41003</v>
      </c>
      <c r="B129" s="1">
        <v>4</v>
      </c>
      <c r="C129" s="1" t="str">
        <v>Stock</v>
      </c>
      <c r="D129" s="1" t="str">
        <v>RT</v>
      </c>
      <c r="E129" s="1" t="str">
        <v>Biotium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 t="str">
        <v>BE0416</v>
      </c>
      <c r="B130" s="1">
        <v>1</v>
      </c>
      <c r="C130" s="1" t="str">
        <v>Stock</v>
      </c>
      <c r="D130" s="1">
        <v>4</v>
      </c>
      <c r="E130" s="1" t="str">
        <v>BioXcell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100575</v>
      </c>
      <c r="B131" s="1">
        <v>2</v>
      </c>
      <c r="C131" s="1" t="str">
        <v>Stock</v>
      </c>
      <c r="D131" s="1">
        <v>4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 t="str">
        <v>092913726</v>
      </c>
      <c r="B132" s="1">
        <v>7</v>
      </c>
      <c r="C132" s="1" t="str">
        <v>Stock</v>
      </c>
      <c r="D132" s="1">
        <v>-20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947203</v>
      </c>
      <c r="B133" s="1">
        <v>1</v>
      </c>
      <c r="C133" s="1" t="str">
        <v>THSTI</v>
      </c>
      <c r="D133" s="1">
        <v>4</v>
      </c>
      <c r="E133" s="1" t="str">
        <v>BioLegend</v>
      </c>
      <c r="F133" s="1">
        <v>0</v>
      </c>
      <c r="G133" s="1" t="str">
        <v>Faridabad</v>
      </c>
      <c r="H133" s="1" t="str">
        <v>Priyanka Madam</v>
      </c>
      <c r="I133" t="str">
        <v>Local</v>
      </c>
    </row>
    <row r="134" spans="1:9" x14ac:dyDescent="0.25">
      <c r="A134" s="1">
        <v>344613</v>
      </c>
      <c r="B134" s="1">
        <v>1</v>
      </c>
      <c r="C134" s="1" t="str">
        <v>UNKNOWN</v>
      </c>
      <c r="D134" s="1">
        <v>4</v>
      </c>
      <c r="E134" s="1" t="str">
        <v>BioLegend</v>
      </c>
      <c r="F134" s="1" t="str">
        <v>Demo Vail</v>
      </c>
      <c r="G134" s="1" t="str">
        <v>Unknown</v>
      </c>
      <c r="H134" s="1" t="str">
        <v>Demo Vail for Vishal</v>
      </c>
      <c r="I134" t="str">
        <v>Unknown</v>
      </c>
    </row>
    <row r="135" spans="1:9" x14ac:dyDescent="0.25">
      <c r="A135" s="1">
        <v>740811</v>
      </c>
      <c r="B135" s="1">
        <v>2</v>
      </c>
      <c r="C135" s="1" t="str">
        <v>UNKNOWN</v>
      </c>
      <c r="D135" s="1">
        <v>4</v>
      </c>
      <c r="E135" s="1" t="str">
        <v>BioLegend</v>
      </c>
      <c r="F135" s="1" t="str">
        <v>Demo Kit Mohan Sir (740811, 741146) 2 pcs Kit</v>
      </c>
      <c r="G135" s="1" t="str">
        <v>Unknown</v>
      </c>
      <c r="H135" s="1" t="str">
        <v>DemoKit (Mohan Sir)</v>
      </c>
      <c r="I135" t="str">
        <v>Unknown</v>
      </c>
    </row>
    <row r="136" spans="1:9" x14ac:dyDescent="0.25">
      <c r="A136" s="1">
        <v>741146</v>
      </c>
      <c r="B136" s="1">
        <v>2</v>
      </c>
      <c r="C136" s="1" t="str">
        <v>UNKNOWN</v>
      </c>
      <c r="D136" s="1">
        <v>4</v>
      </c>
      <c r="E136" s="1" t="str">
        <v>BioLegend</v>
      </c>
      <c r="F136" s="1" t="str">
        <v>Demo Kit Mohan Sir (740811, 741146) 2 pcs Kit</v>
      </c>
      <c r="G136" s="1" t="str">
        <v>Unknown</v>
      </c>
      <c r="H136" s="1" t="str">
        <v>DemoKit (Mohan Sir)</v>
      </c>
      <c r="I136" t="str">
        <v>Unknown</v>
      </c>
    </row>
    <row r="137" spans="1:9" x14ac:dyDescent="0.25">
      <c r="A137" s="1">
        <v>740809</v>
      </c>
      <c r="B137" s="1">
        <v>1</v>
      </c>
      <c r="C137" s="1" t="str">
        <v>UNKNOWN</v>
      </c>
      <c r="D137" s="1">
        <v>4</v>
      </c>
      <c r="E137" s="1" t="str">
        <v>BioLegend</v>
      </c>
      <c r="F137" s="1" t="str">
        <v>Mohan Sir, (Demo)</v>
      </c>
      <c r="G137" s="1" t="str">
        <v>Unknown</v>
      </c>
      <c r="H137" s="1" t="str">
        <v>Mohan Sir, (Demo)</v>
      </c>
      <c r="I137" t="str">
        <v>Unknown</v>
      </c>
    </row>
    <row r="138" spans="1:9" x14ac:dyDescent="0.25">
      <c r="A138" s="1" t="str">
        <v>T5S2254</v>
      </c>
      <c r="B138" s="1">
        <v>1</v>
      </c>
      <c r="C138" s="1" t="str">
        <v>Vector</v>
      </c>
      <c r="D138" s="1">
        <v>-20</v>
      </c>
      <c r="E138" s="1" t="str">
        <v>TargetMol</v>
      </c>
      <c r="F138" s="1">
        <v>0</v>
      </c>
      <c r="G138" s="1" t="str">
        <v>Punjab</v>
      </c>
      <c r="H138" s="1" t="str">
        <v>Address Confirmation by Vishal</v>
      </c>
      <c r="I138" t="str">
        <v>OutStation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BIOCON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Waiting For Targetmol Material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Waiting for other Materail (BioLegend)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IGIB</v>
      </c>
      <c r="B8" s="1">
        <v>-20</v>
      </c>
      <c r="C8" s="1" t="str">
        <v>Dharmacon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IGIB</v>
      </c>
      <c r="B9" s="1">
        <v>4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IISER MOHALI</v>
      </c>
      <c r="B10" s="1" t="str">
        <v>RT</v>
      </c>
      <c r="C10" s="1" t="str">
        <v>BioLegend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 t="str">
        <v>Monday (6-10-2025)</v>
      </c>
    </row>
    <row r="12" spans="1:6" x14ac:dyDescent="0.25">
      <c r="A12" s="1" t="str">
        <v>ILS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Monday (6-10-2025)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2</v>
      </c>
      <c r="E14" s="1" t="str">
        <v>OutStation</v>
      </c>
      <c r="F14" s="1" t="str">
        <v>Waiting for other Materail (Back Order)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9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-20</v>
      </c>
      <c r="C20" s="1" t="str">
        <v>Dharmacon</v>
      </c>
      <c r="D20" s="1">
        <v>3</v>
      </c>
      <c r="E20" s="1" t="str">
        <v>Local</v>
      </c>
      <c r="F20" s="1" t="str">
        <v>Deepak/Priyanka Madam</v>
      </c>
    </row>
    <row r="21" spans="1:6" x14ac:dyDescent="0.25">
      <c r="A21" s="1" t="str">
        <v>RCB</v>
      </c>
      <c r="B21" s="1">
        <v>4</v>
      </c>
      <c r="C21" s="1" t="str">
        <v>BioLegend</v>
      </c>
      <c r="D21" s="1">
        <v>4</v>
      </c>
      <c r="E21" s="1" t="str">
        <v>Local</v>
      </c>
      <c r="F21" s="1" t="str">
        <v>Deepak/Priyanka Madam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SSCMP</v>
      </c>
      <c r="B24" s="1">
        <v>4</v>
      </c>
      <c r="C24" s="1" t="str">
        <v>BioXcell</v>
      </c>
      <c r="D24" s="1">
        <v>3</v>
      </c>
      <c r="E24" s="1" t="str">
        <v>OutStation</v>
      </c>
      <c r="F24" s="1" t="str">
        <v>Saturday (4-10-2025)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BioXcell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MP Bio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THSTI</v>
      </c>
      <c r="B46" s="1">
        <v>4</v>
      </c>
      <c r="C46" s="1" t="str">
        <v>BioLegend</v>
      </c>
      <c r="D46" s="1">
        <v>1</v>
      </c>
      <c r="E46" s="1" t="str">
        <v>Local</v>
      </c>
      <c r="F46" s="1" t="str">
        <v>Priyanka Madam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1</v>
      </c>
      <c r="E47" s="1" t="str">
        <v>Unknown</v>
      </c>
      <c r="F47" s="1" t="str">
        <v>Demo Vail for Vishal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4</v>
      </c>
      <c r="E48" s="1" t="str">
        <v>Unknown</v>
      </c>
      <c r="F48" s="1" t="str">
        <v>DemoKit (Mohan Sir)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1</v>
      </c>
      <c r="E49" s="1" t="str">
        <v>Unknown</v>
      </c>
      <c r="F49" s="1" t="str">
        <v>Mohan Sir, (Demo)</v>
      </c>
    </row>
    <row r="50" spans="1:6" x14ac:dyDescent="0.25">
      <c r="A50" s="1" t="str">
        <v>Vector</v>
      </c>
      <c r="B50" s="1">
        <v>-20</v>
      </c>
      <c r="C50" s="1" t="str">
        <v>TargetMol</v>
      </c>
      <c r="D50" s="1">
        <v>1</v>
      </c>
      <c r="E50" s="1" t="str">
        <v>OutStation</v>
      </c>
      <c r="F50" s="1" t="str">
        <v>Address Confirmation by Vishal</v>
      </c>
    </row>
    <row r="51" spans="1:6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1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58156225665</v>
      </c>
      <c r="C3" s="1">
        <v>0</v>
      </c>
      <c r="D3" s="1" t="str">
        <v>AURIGINE SERVICE</v>
      </c>
    </row>
    <row r="4" spans="1:4" x14ac:dyDescent="0.25">
      <c r="A4" s="2">
        <v>45927</v>
      </c>
      <c r="B4" s="1">
        <v>58156226041</v>
      </c>
      <c r="C4" s="1">
        <v>0</v>
      </c>
      <c r="D4" s="1" t="str">
        <v>AURIGINE ONCO</v>
      </c>
    </row>
    <row r="5" spans="1:4" x14ac:dyDescent="0.25">
      <c r="A5" s="2">
        <v>45927</v>
      </c>
      <c r="B5" s="1">
        <v>58156226575</v>
      </c>
      <c r="C5" s="1">
        <v>0</v>
      </c>
      <c r="D5" s="1" t="str">
        <v>IMMUNEEL</v>
      </c>
    </row>
    <row r="6" spans="1:4" x14ac:dyDescent="0.25">
      <c r="A6" s="2">
        <v>45927</v>
      </c>
      <c r="B6" s="1">
        <v>58156227076</v>
      </c>
      <c r="C6" s="1">
        <v>0</v>
      </c>
      <c r="D6" s="1" t="str">
        <v>BIO SOLUTION</v>
      </c>
    </row>
    <row r="7" spans="1:4" x14ac:dyDescent="0.25">
      <c r="A7" s="2">
        <v>45927</v>
      </c>
      <c r="B7" s="1">
        <v>58156227345</v>
      </c>
      <c r="C7" s="1">
        <v>0</v>
      </c>
      <c r="D7" s="1" t="str">
        <v>SAI LIFE</v>
      </c>
    </row>
    <row r="8" spans="1:4" x14ac:dyDescent="0.25">
      <c r="A8" s="6">
        <v>45927</v>
      </c>
      <c r="B8">
        <v>58156228163</v>
      </c>
      <c r="C8">
        <v>0</v>
      </c>
      <c r="D8" t="str">
        <v>NNF</v>
      </c>
    </row>
    <row r="9" spans="1:4" x14ac:dyDescent="0.25">
      <c r="A9" s="6">
        <v>45927</v>
      </c>
      <c r="B9">
        <v>58156228314</v>
      </c>
      <c r="C9">
        <v>0</v>
      </c>
      <c r="D9" t="str">
        <v>TECHWEST</v>
      </c>
    </row>
    <row r="10" spans="1:4" x14ac:dyDescent="0.25">
      <c r="A10" s="6">
        <v>45927</v>
      </c>
      <c r="B10">
        <v>58156228491</v>
      </c>
      <c r="C10">
        <v>0</v>
      </c>
      <c r="D10" t="str">
        <v>POPVAX</v>
      </c>
    </row>
    <row r="11" spans="1:4" x14ac:dyDescent="0.25">
      <c r="A11" s="6">
        <v>45927</v>
      </c>
      <c r="B11">
        <v>58156228675</v>
      </c>
      <c r="C11">
        <v>0</v>
      </c>
      <c r="D11" t="str">
        <v>CELLIN BIO</v>
      </c>
    </row>
    <row r="12" spans="1:4" x14ac:dyDescent="0.25">
      <c r="A12" s="6">
        <v>45927</v>
      </c>
      <c r="B12">
        <v>58156228815</v>
      </c>
      <c r="C12">
        <v>0</v>
      </c>
      <c r="D12" t="str">
        <v>NCCS</v>
      </c>
    </row>
    <row r="13" spans="1:4" x14ac:dyDescent="0.25">
      <c r="A13" s="6">
        <v>45927</v>
      </c>
      <c r="B13">
        <v>58156228885</v>
      </c>
      <c r="C13">
        <v>0</v>
      </c>
      <c r="D13" t="str">
        <v>Helix</v>
      </c>
    </row>
    <row r="14" spans="1:4" x14ac:dyDescent="0.25">
      <c r="A14" s="6">
        <v>45927</v>
      </c>
      <c r="B14">
        <v>58156229014</v>
      </c>
      <c r="C14">
        <v>0</v>
      </c>
      <c r="D14" t="str">
        <v>Cellcure</v>
      </c>
    </row>
    <row r="15" spans="1:4" x14ac:dyDescent="0.25">
      <c r="A15" s="6">
        <v>45927</v>
      </c>
      <c r="B15">
        <v>58156229110</v>
      </c>
      <c r="C15">
        <v>0</v>
      </c>
      <c r="D15" t="str">
        <v>NEXGENE</v>
      </c>
    </row>
    <row r="16" spans="1:4" x14ac:dyDescent="0.25">
      <c r="A16" s="6">
        <v>45927</v>
      </c>
      <c r="B16">
        <v>58156229353</v>
      </c>
      <c r="C16">
        <v>0</v>
      </c>
      <c r="D16" t="str">
        <v>RG SONS</v>
      </c>
    </row>
    <row r="17" spans="1:4" x14ac:dyDescent="0.25">
      <c r="A17" s="6">
        <v>45927</v>
      </c>
      <c r="B17">
        <v>58156233800</v>
      </c>
      <c r="C17">
        <v>0</v>
      </c>
      <c r="D17" t="str">
        <v>ACTREC</v>
      </c>
    </row>
    <row r="18" spans="1:4" x14ac:dyDescent="0.25">
      <c r="A18" s="6">
        <v>45927</v>
      </c>
      <c r="B18">
        <v>58156233936</v>
      </c>
      <c r="C18">
        <v>0</v>
      </c>
      <c r="D18" t="str">
        <v>Shubh Sales</v>
      </c>
    </row>
    <row r="19" spans="1:4" x14ac:dyDescent="0.25">
      <c r="A19" s="6">
        <v>45927</v>
      </c>
      <c r="B19" t="str">
        <v>D3003710005</v>
      </c>
      <c r="C19">
        <v>0</v>
      </c>
      <c r="D19" t="str">
        <v>INFINITY</v>
      </c>
    </row>
    <row r="20" spans="1:4" x14ac:dyDescent="0.25">
      <c r="A20" s="6">
        <v>45927</v>
      </c>
      <c r="B20" t="str">
        <v>D3003710006</v>
      </c>
      <c r="C20">
        <v>0</v>
      </c>
      <c r="D20" t="str">
        <v>MEDLIFE</v>
      </c>
    </row>
    <row r="21" spans="1:4" x14ac:dyDescent="0.25">
      <c r="A21" s="6">
        <v>0</v>
      </c>
      <c r="B21">
        <v>0</v>
      </c>
      <c r="C21">
        <v>0</v>
      </c>
      <c r="D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8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>
        <v>0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>
        <v>0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>
        <v>0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>
        <v>0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>
        <v>0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>
        <v>0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>
        <v>0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>
        <v>0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>
        <v>0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>
        <v>0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>
        <v>0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>
        <v>0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>
        <v>0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>
        <v>0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>
        <v>0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>
        <v>0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>
        <v>0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>
        <v>0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>
        <v>0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>
        <v>0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>
        <v>0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>
        <v>0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>
        <v>0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>
        <v>0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>
        <v>0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>
        <v>0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>
        <v>0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>
        <v>0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>
        <v>0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>
        <v>0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>
        <v>0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>
        <v>0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>
        <v>0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>
        <v>0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>
        <v>0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>
        <v>0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>
        <v>0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>
        <v>0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>
        <v>0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>
        <v>0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>
        <v>0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>
        <v>0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>
        <v>0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>
        <v>0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>
        <v>0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>
        <v>0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>
        <v>0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>
        <v>0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BIOCON</v>
      </c>
      <c r="E92" s="1">
        <v>4</v>
      </c>
      <c r="F92" s="1" t="str">
        <v>BioLegend</v>
      </c>
      <c r="G92" s="1" t="str">
        <v>Banglore</v>
      </c>
      <c r="H92" s="1" t="str">
        <v>Waiting For Targetmol Material</v>
      </c>
      <c r="I92" s="1" t="str">
        <v>OutStation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420601</v>
      </c>
      <c r="B95" s="1" t="str">
        <v xml:space="preserve">Brefeldin A Solution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329702</v>
      </c>
      <c r="B96" s="1" t="str">
        <v xml:space="preserve">Purified anti-human CD274 </v>
      </c>
      <c r="C96" s="1">
        <v>2</v>
      </c>
      <c r="D96" s="1" t="str">
        <v>Opening Stock</v>
      </c>
      <c r="E96" s="1">
        <v>4</v>
      </c>
      <c r="F96" s="1" t="str">
        <v>BioLegend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2600505001730</v>
      </c>
      <c r="B97" s="1">
        <v>0</v>
      </c>
      <c r="C97" s="1">
        <v>2</v>
      </c>
      <c r="D97" s="1" t="str">
        <v>STOCK</v>
      </c>
      <c r="E97" s="1" t="str">
        <v>RT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2662070501730</v>
      </c>
      <c r="B98" s="1">
        <v>0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2662670501730</v>
      </c>
      <c r="B99" s="1">
        <v>0</v>
      </c>
      <c r="C99" s="1">
        <v>2</v>
      </c>
      <c r="D99" s="1" t="str">
        <v>STOCK</v>
      </c>
      <c r="E99" s="1">
        <v>-20</v>
      </c>
      <c r="F99" s="1" t="str">
        <v>Genei Lab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15407-47-MIN</v>
      </c>
      <c r="B100" s="1" t="str">
        <v>Polyethersulfone 0.22 µm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VS04T01</v>
      </c>
      <c r="B101" s="1" t="str">
        <v>VicaSpin Turbo 4 10000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VS15TR21</v>
      </c>
      <c r="B102" s="1" t="str">
        <v>VicaSpin Turbo 15 RC 30000 MWCO</v>
      </c>
      <c r="C102" s="1">
        <v>2</v>
      </c>
      <c r="D102" s="1" t="str">
        <v>Stock</v>
      </c>
      <c r="E102" s="1" t="str">
        <v>RT</v>
      </c>
      <c r="F102" s="1" t="str">
        <v>Sartorius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814326</v>
      </c>
      <c r="B103" s="1" t="str">
        <v>Acrylamide, Ultra Pure 500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194825</v>
      </c>
      <c r="B104" s="1" t="str">
        <v>Glycine, Molecular Biology Reagent 1 KG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104772</v>
      </c>
      <c r="B105" s="1" t="str">
        <v>Ammonium Sulfate, Technical Pure 500 GM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194002</v>
      </c>
      <c r="B106" s="1" t="str">
        <v>Chloroform, Molecular Biology Reagent</v>
      </c>
      <c r="C106" s="1">
        <v>2</v>
      </c>
      <c r="D106" s="1" t="str">
        <v>Stock</v>
      </c>
      <c r="E106" s="1" t="str">
        <v>RT</v>
      </c>
      <c r="F106" s="1" t="str">
        <v>Mp Bio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420701</v>
      </c>
      <c r="B107" s="1" t="str">
        <v xml:space="preserve">Monensin Solution </v>
      </c>
      <c r="C107" s="1">
        <v>2</v>
      </c>
      <c r="D107" s="1" t="str">
        <v>Stock</v>
      </c>
      <c r="E107" s="1">
        <v>4</v>
      </c>
      <c r="F107" s="1" t="str">
        <v>BioLegend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424602</v>
      </c>
      <c r="B108" s="1" t="str">
        <v>Compensation Beads</v>
      </c>
      <c r="C108" s="1">
        <v>2</v>
      </c>
      <c r="D108" s="1" t="str">
        <v>Stock</v>
      </c>
      <c r="E108" s="1">
        <v>4</v>
      </c>
      <c r="F108" s="1" t="str">
        <v>BioLegend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740811</v>
      </c>
      <c r="B109" s="1">
        <v>0</v>
      </c>
      <c r="C109" s="1">
        <v>2</v>
      </c>
      <c r="D109" s="1" t="str">
        <v>UNKNOWN</v>
      </c>
      <c r="E109" s="1">
        <v>4</v>
      </c>
      <c r="F109" s="1" t="str">
        <v>BioLegend</v>
      </c>
      <c r="G109" s="1" t="str">
        <v>Unknown</v>
      </c>
      <c r="H109" s="1" t="str">
        <v>DemoKit (Mohan Sir)</v>
      </c>
      <c r="I109" s="1" t="str">
        <v>Unknown</v>
      </c>
    </row>
    <row r="110" spans="1:9" x14ac:dyDescent="0.25">
      <c r="A110" s="1">
        <v>741146</v>
      </c>
      <c r="B110" s="1">
        <v>0</v>
      </c>
      <c r="C110" s="1">
        <v>2</v>
      </c>
      <c r="D110" s="1" t="str">
        <v>UNKNOWN</v>
      </c>
      <c r="E110" s="1">
        <v>4</v>
      </c>
      <c r="F110" s="1" t="str">
        <v>BioLegend</v>
      </c>
      <c r="G110" s="1" t="str">
        <v>Unknown</v>
      </c>
      <c r="H110" s="1" t="str">
        <v>DemoKit (Mohan Sir)</v>
      </c>
      <c r="I110" s="1" t="str">
        <v>Unknown</v>
      </c>
    </row>
    <row r="111" spans="1:9" x14ac:dyDescent="0.25">
      <c r="A111" s="1">
        <v>420801</v>
      </c>
      <c r="B111" s="1">
        <v>0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100575</v>
      </c>
      <c r="B112" s="1">
        <v>0</v>
      </c>
      <c r="C112" s="1">
        <v>2</v>
      </c>
      <c r="D112" s="1" t="str">
        <v>Stock</v>
      </c>
      <c r="E112" s="1">
        <v>4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S1714</v>
      </c>
      <c r="B113" s="1">
        <v>0</v>
      </c>
      <c r="C113" s="1">
        <v>2</v>
      </c>
      <c r="D113" s="1" t="str">
        <v>FARCAST</v>
      </c>
      <c r="E113" s="1">
        <v>-20</v>
      </c>
      <c r="F113" s="1" t="str">
        <v>TOPCLASS ENTERPRISES</v>
      </c>
      <c r="G113" s="1" t="str">
        <v>Banglore</v>
      </c>
      <c r="H113" s="1" t="str">
        <v>Waiting for other Materail (BioLegend)</v>
      </c>
      <c r="I113" s="1" t="str">
        <v>OutStation</v>
      </c>
    </row>
    <row r="114" spans="1:9" x14ac:dyDescent="0.25">
      <c r="A114" s="1" t="str">
        <v>T1765</v>
      </c>
      <c r="B114" s="1">
        <v>0</v>
      </c>
      <c r="C114" s="1">
        <v>2</v>
      </c>
      <c r="D114" s="1" t="str">
        <v>Mishu Pharma</v>
      </c>
      <c r="E114" s="1">
        <v>-20</v>
      </c>
      <c r="F114" s="1" t="str">
        <v>TargetMol</v>
      </c>
      <c r="G114" s="1" t="str">
        <v>JAIPUR</v>
      </c>
      <c r="H114" s="1" t="str">
        <v>Waiting for other Materail (Back Order)</v>
      </c>
      <c r="I114" s="1" t="str">
        <v>OutStation</v>
      </c>
    </row>
    <row r="115" spans="1:9" x14ac:dyDescent="0.25">
      <c r="A115" s="1">
        <v>423303</v>
      </c>
      <c r="B115" s="1" t="str">
        <v xml:space="preserve">Cell Activation Cocktail </v>
      </c>
      <c r="C115" s="1">
        <v>3</v>
      </c>
      <c r="D115" s="1" t="str">
        <v>STOCK</v>
      </c>
      <c r="E115" s="1">
        <v>-20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421601</v>
      </c>
      <c r="B116" s="1" t="str">
        <v>ELISA Wash Buffer (20X)</v>
      </c>
      <c r="C116" s="1">
        <v>3</v>
      </c>
      <c r="D116" s="1" t="str">
        <v>STOCK</v>
      </c>
      <c r="E116" s="1" t="str">
        <v>rt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LSM 1077</v>
      </c>
      <c r="B117" s="1">
        <v>0</v>
      </c>
      <c r="C117" s="1">
        <v>3</v>
      </c>
      <c r="D117" s="1" t="str">
        <v>stock</v>
      </c>
      <c r="E117" s="1">
        <v>4</v>
      </c>
      <c r="F117" s="1" t="str">
        <v>Genexis Biotech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VS15T91</v>
      </c>
      <c r="B118" s="1" t="str">
        <v>VicaSpin Turbo 15 3000 MWCO</v>
      </c>
      <c r="C118" s="1">
        <v>3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421101</v>
      </c>
      <c r="B119" s="1">
        <v>0</v>
      </c>
      <c r="C119" s="1">
        <v>3</v>
      </c>
      <c r="D119" s="1" t="str">
        <v>Stock</v>
      </c>
      <c r="E119" s="1">
        <v>4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421002</v>
      </c>
      <c r="B120" s="1" t="str">
        <v xml:space="preserve">Intracellular Staining Permeabilization Wash Buffer </v>
      </c>
      <c r="C120" s="1">
        <v>4</v>
      </c>
      <c r="D120" s="1" t="str">
        <v>Opening Stock</v>
      </c>
      <c r="E120" s="1">
        <v>4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VS04T01</v>
      </c>
      <c r="B121" s="1" t="str">
        <v>VicaSpin Turbo 4 10000 MWCO</v>
      </c>
      <c r="C121" s="1">
        <v>4</v>
      </c>
      <c r="D121" s="1" t="str">
        <v>Stock</v>
      </c>
      <c r="E121" s="1" t="str">
        <v>RT</v>
      </c>
      <c r="F121" s="1" t="str">
        <v>Sartorius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VS15TR01</v>
      </c>
      <c r="B122" s="1" t="str">
        <v>VicaSpin Turbo 15 RC 10000 MWCO</v>
      </c>
      <c r="C122" s="1">
        <v>4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VS15T21</v>
      </c>
      <c r="B123" s="1">
        <v>0</v>
      </c>
      <c r="C123" s="1">
        <v>4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193982</v>
      </c>
      <c r="B124" s="1" t="str">
        <v>Acrylamide, Molecular Biology Reagent 1 KG</v>
      </c>
      <c r="C124" s="1">
        <v>4</v>
      </c>
      <c r="D124" s="1" t="str">
        <v>Stock</v>
      </c>
      <c r="E124" s="1" t="str">
        <v>RT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41003</v>
      </c>
      <c r="B125" s="1">
        <v>0</v>
      </c>
      <c r="C125" s="1">
        <v>4</v>
      </c>
      <c r="D125" s="1" t="str">
        <v>Stock</v>
      </c>
      <c r="E125" s="1" t="str">
        <v>RT</v>
      </c>
      <c r="F125" s="1" t="str">
        <v>Biotium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556002</v>
      </c>
      <c r="B126" s="1" t="str">
        <v xml:space="preserve">Recombinant Mouse IL-9 </v>
      </c>
      <c r="C126" s="1">
        <v>5</v>
      </c>
      <c r="D126" s="1" t="str">
        <v>Opening Stock</v>
      </c>
      <c r="E126" s="1">
        <v>-20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HBM-EXP-B2.5</v>
      </c>
      <c r="B127" s="1">
        <v>0</v>
      </c>
      <c r="C127" s="1">
        <v>5</v>
      </c>
      <c r="D127" s="1" t="str">
        <v>Sample (PM)</v>
      </c>
      <c r="E127" s="1">
        <v>4</v>
      </c>
      <c r="F127" s="1" t="str">
        <v>Hansa Biomed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>
        <v>626812</v>
      </c>
      <c r="B128" s="1">
        <v>0</v>
      </c>
      <c r="C128" s="1">
        <v>5</v>
      </c>
      <c r="D128" s="1" t="str">
        <v>AURIGINE ONCO</v>
      </c>
      <c r="E128" s="1">
        <v>4</v>
      </c>
      <c r="F128" s="1" t="str">
        <v>BioLegend</v>
      </c>
      <c r="G128" s="1" t="str">
        <v>Banglore</v>
      </c>
      <c r="H128" s="1" t="str">
        <v>Stock</v>
      </c>
      <c r="I128" s="1" t="str">
        <v>OutStation</v>
      </c>
    </row>
    <row r="129" spans="1:9" x14ac:dyDescent="0.25">
      <c r="A129" s="1">
        <v>6552050</v>
      </c>
      <c r="B129" s="1" t="str">
        <v xml:space="preserve">SPINeasy DNA Kit for Blood  </v>
      </c>
      <c r="C129" s="1">
        <v>6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421403</v>
      </c>
      <c r="B130" s="1" t="str">
        <v>FOXP3 Fix/Perm Buffer Set</v>
      </c>
      <c r="C130" s="1">
        <v>7</v>
      </c>
      <c r="D130" s="1" t="str">
        <v>Opening Stock</v>
      </c>
      <c r="E130" s="1">
        <v>4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25021.5</v>
      </c>
      <c r="B131" s="1" t="str">
        <v>i-Taq (W/O dNTP) DNA Polymerase</v>
      </c>
      <c r="C131" s="1">
        <v>7</v>
      </c>
      <c r="D131" s="1" t="str">
        <v>stock</v>
      </c>
      <c r="E131" s="1">
        <v>-20</v>
      </c>
      <c r="F131" s="1" t="str">
        <v>Intron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092913726</v>
      </c>
      <c r="B132" s="1">
        <v>0</v>
      </c>
      <c r="C132" s="1">
        <v>7</v>
      </c>
      <c r="D132" s="1" t="str">
        <v>Stock</v>
      </c>
      <c r="E132" s="1">
        <v>-20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16533</v>
      </c>
      <c r="B133" s="1" t="str">
        <v>MiniSart High Flow 0.45 µm</v>
      </c>
      <c r="C133" s="1">
        <v>9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25021.5</v>
      </c>
      <c r="B134" s="1" t="str">
        <v>i-Taq (W/O dNTP) DNA Polymerase</v>
      </c>
      <c r="C134" s="1">
        <v>10</v>
      </c>
      <c r="D134" s="1" t="str">
        <v>STOCK</v>
      </c>
      <c r="E134" s="1">
        <v>-20</v>
      </c>
      <c r="F134" s="1" t="str">
        <v>Intron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092913726</v>
      </c>
      <c r="B135" s="1" t="str">
        <v>Adult Bovine Serum, Sterile Filtered, New Zealand Origin 1kg (970ML)</v>
      </c>
      <c r="C135" s="1">
        <v>10</v>
      </c>
      <c r="D135" s="1" t="str">
        <v>Stock</v>
      </c>
      <c r="E135" s="1">
        <v>-20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 t="str">
        <v>MiniSart High Flow 0.22 µm</v>
      </c>
      <c r="C136" s="1">
        <v>15</v>
      </c>
      <c r="D136" s="1" t="str">
        <v>Stock</v>
      </c>
      <c r="E136" s="1" t="str">
        <v>RT</v>
      </c>
      <c r="F136" s="1" t="str">
        <v>Sartorius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16532</v>
      </c>
      <c r="B137" s="1" t="str">
        <v>MiniSart High Flow 0.22 µm</v>
      </c>
      <c r="C137" s="1">
        <v>18</v>
      </c>
      <c r="D137" s="1" t="str">
        <v>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16532</v>
      </c>
      <c r="B138" s="1" t="str">
        <v>MiniSart High Flow 0.22 µm</v>
      </c>
      <c r="C138" s="1">
        <v>23</v>
      </c>
      <c r="D138" s="1" t="str">
        <v>OPENING 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13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1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>Waiting For Targetmol Material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Monday (6-10-2025)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Waiting for other Materail (BioLegend)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West Bengal (6-7) October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West Bengal (6-7) October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West Bengal (6-7) October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West Bengal (6-7) October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West Bengal (6-7) October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West Bengal (6-7) October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West Bengal (6-7) October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Monday (6-10-2025)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West Bengal (6-7) October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West Bengal (6-7) October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West Bengal (6-7) October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West Bengal (6-7) October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West Bengal (6-7) October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West Bengal (6-7) October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West Bengal (6-7) October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West Bengal (6-7) October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West Bengal (6-7) October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Monday (6-10-2025)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West Bengal (6-7) October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 t="str">
        <v>Saturday (4-10-2025)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 t="str">
        <v>Saturday (4-10-2025)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 t="str">
        <v>Saturday (4-10-2025)</v>
      </c>
    </row>
    <row r="3013" spans="1:14" x14ac:dyDescent="0.25">
      <c r="A3013">
        <v>0</v>
      </c>
      <c r="B3013">
        <v>0</v>
      </c>
      <c r="C3013">
        <v>0</v>
      </c>
      <c r="D3013" s="6">
        <v>0</v>
      </c>
      <c r="E3013" s="6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2974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2877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633048.53333333333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4060</v>
      </c>
      <c r="C39" s="50">
        <f t="shared" ca="1" si="0"/>
        <v>77906565.829999894</v>
      </c>
      <c r="D39" s="50">
        <f t="shared" ca="1" si="0"/>
        <v>3759</v>
      </c>
      <c r="E39" s="50">
        <f t="shared" ca="1" si="0"/>
        <v>74317643.116666615</v>
      </c>
      <c r="F39" s="50">
        <f t="shared" ca="1" si="0"/>
        <v>301</v>
      </c>
      <c r="G39" s="50">
        <f t="shared" ca="1" si="0"/>
        <v>3588922.7133333334</v>
      </c>
      <c r="H39" s="50"/>
      <c r="I39" s="50">
        <f>SUM(I2:I38)</f>
        <v>231</v>
      </c>
      <c r="J39" s="50">
        <f>SUM(J2:J38)</f>
        <v>2192488.98</v>
      </c>
      <c r="K39" s="50">
        <f>SUM(K2:K38)</f>
        <v>70</v>
      </c>
      <c r="L39" s="50">
        <f>SUM(L2:L38)</f>
        <v>1396433.7333333332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>
        <v>0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>
        <v>0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>
        <v>0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>
        <v>0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>
        <v>0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>
        <v>0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>
        <v>0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>
        <v>0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>
        <v>0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>
        <v>0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>
        <v>0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>
        <v>0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>
        <v>0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>
        <v>0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>
        <v>0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>
        <v>0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>
        <v>0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2025-09-29T07:07:40Z</dcterms:modified>
  <cp:contentStatus/>
</cp:coreProperties>
</file>