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BA6F0F62-2210-4259-B329-DC2FC8CDADFA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state="hidden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Report'!$L$1:$R$111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MasterSheet!$A$1:$AC$4008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008" i="1" l="1"/>
  <c r="Z4008" i="1"/>
  <c r="AA4008" i="1"/>
  <c r="AB4008" i="1"/>
  <c r="F4008" i="1" s="1"/>
  <c r="G4008" i="1" s="1"/>
  <c r="AC4008" i="1"/>
  <c r="V4008" i="1"/>
  <c r="L4008" i="1"/>
  <c r="A4008" i="1"/>
  <c r="V2913" i="1"/>
  <c r="V2914" i="1"/>
  <c r="V2915" i="1"/>
  <c r="V2916" i="1"/>
  <c r="V2917" i="1"/>
  <c r="A240" i="20"/>
  <c r="AC4007" i="1"/>
  <c r="AB4007" i="1"/>
  <c r="F4007" i="1" s="1"/>
  <c r="G4007" i="1" s="1"/>
  <c r="AA4007" i="1"/>
  <c r="Z4007" i="1"/>
  <c r="Y4007" i="1"/>
  <c r="V4007" i="1"/>
  <c r="L4007" i="1"/>
  <c r="Y4006" i="1"/>
  <c r="Z4006" i="1"/>
  <c r="AA4006" i="1"/>
  <c r="AB4006" i="1"/>
  <c r="F4006" i="1" s="1"/>
  <c r="G4006" i="1" s="1"/>
  <c r="AC4006" i="1"/>
  <c r="V4006" i="1"/>
  <c r="L4006" i="1"/>
  <c r="L4005" i="1"/>
  <c r="V4005" i="1"/>
  <c r="Y4005" i="1"/>
  <c r="Z4005" i="1"/>
  <c r="AA4005" i="1"/>
  <c r="AB4005" i="1"/>
  <c r="F4005" i="1" s="1"/>
  <c r="G4005" i="1" s="1"/>
  <c r="AC4005" i="1"/>
  <c r="L4004" i="1"/>
  <c r="V4004" i="1"/>
  <c r="Y4004" i="1"/>
  <c r="Z4004" i="1"/>
  <c r="AA4004" i="1"/>
  <c r="AB4004" i="1"/>
  <c r="F4004" i="1" s="1"/>
  <c r="G4004" i="1" s="1"/>
  <c r="AC4004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8" i="1"/>
  <c r="V3999" i="1"/>
  <c r="V4000" i="1"/>
  <c r="V4001" i="1"/>
  <c r="V4002" i="1"/>
  <c r="V4003" i="1"/>
  <c r="L3998" i="1"/>
  <c r="L3999" i="1"/>
  <c r="L4000" i="1"/>
  <c r="L4001" i="1"/>
  <c r="L4002" i="1"/>
  <c r="L4003" i="1"/>
  <c r="F4001" i="1"/>
  <c r="G4001" i="1" s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V3989" i="1"/>
  <c r="V3990" i="1"/>
  <c r="V3991" i="1"/>
  <c r="V3992" i="1"/>
  <c r="V3993" i="1"/>
  <c r="V3994" i="1"/>
  <c r="V3995" i="1"/>
  <c r="V3996" i="1"/>
  <c r="V3997" i="1"/>
  <c r="L3989" i="1"/>
  <c r="L3990" i="1"/>
  <c r="L3991" i="1"/>
  <c r="L3992" i="1"/>
  <c r="L3993" i="1"/>
  <c r="L3994" i="1"/>
  <c r="L3995" i="1"/>
  <c r="L3996" i="1"/>
  <c r="L3997" i="1"/>
  <c r="A3989" i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L3988" i="1"/>
  <c r="Y3988" i="1"/>
  <c r="Z3988" i="1"/>
  <c r="AA3988" i="1"/>
  <c r="AB3988" i="1"/>
  <c r="F3988" i="1" s="1"/>
  <c r="G3988" i="1" s="1"/>
  <c r="AC3988" i="1"/>
  <c r="V3988" i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A239" i="20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AA3290" i="1"/>
  <c r="X3293" i="1"/>
  <c r="AA3293" i="1" s="1"/>
  <c r="Y3294" i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K3824" i="25" s="1"/>
  <c r="E3828" i="25"/>
  <c r="E3626" i="25"/>
  <c r="I3626" i="25" s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G3355" i="25"/>
  <c r="I3355" i="25"/>
  <c r="K3355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A560" i="19" l="1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<sst xmlns="http://schemas.openxmlformats.org/spreadsheetml/2006/main" count="27445" uniqueCount="5797">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</sst>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4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4009"/>
  <sheetViews>
    <sheetView tabSelected="1" zoomScaleNormal="100" workbookViewId="0">
      <pane ySplit="1" topLeftCell="A3980" activePane="bottomLeft" state="frozen"/>
      <selection activeCell="B16" sqref="B16"/>
      <selection pane="bottomLeft" activeCell="A4008" sqref="A4008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44" bestFit="1" customWidth="1"/>
    <col min="8" max="8" width="21.7109375" bestFit="1" customWidth="1"/>
    <col min="9" max="9" width="137.5703125" bestFit="1" customWidth="1"/>
    <col min="10" max="10" width="12.7109375" bestFit="1" customWidth="1"/>
    <col min="11" max="11" width="14.85546875" bestFit="1" customWidth="1"/>
    <col min="12" max="12" width="23.7109375" bestFit="1" customWidth="1"/>
    <col min="13" max="13" width="25.28515625" bestFit="1" customWidth="1"/>
    <col min="14" max="14" width="21.85546875" style="6" bestFit="1" customWidth="1"/>
    <col min="15" max="15" width="21.7109375" bestFit="1" customWidth="1"/>
    <col min="16" max="16" width="34.85546875" bestFit="1" customWidth="1"/>
    <col min="17" max="17" width="21" style="23" bestFit="1" customWidth="1"/>
    <col min="18" max="18" width="24.28515625" style="23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3470</v>
      </c>
      <c r="F1" s="45" t="s">
        <v>3291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4991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4429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13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13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4915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5314</v>
      </c>
      <c r="N22" s="30">
        <v>45955</v>
      </c>
      <c r="O22" s="48">
        <v>12499.2</v>
      </c>
      <c r="P22" s="21" t="s">
        <v>4751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13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4961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13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5314</v>
      </c>
      <c r="N31" s="30">
        <v>45955</v>
      </c>
      <c r="O31" s="48">
        <v>10490.4</v>
      </c>
      <c r="P31" s="21" t="s">
        <v>4751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13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3631</v>
      </c>
      <c r="N33" s="30"/>
      <c r="O33" s="48"/>
      <c r="P33" s="21" t="s">
        <v>5530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3322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4676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3539</v>
      </c>
      <c r="N38" s="30">
        <v>45915</v>
      </c>
      <c r="O38" s="48">
        <v>8060</v>
      </c>
      <c r="P38" s="21" t="s">
        <v>3423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13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13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13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3338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4676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3339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3338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4961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3339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3552</v>
      </c>
      <c r="I50" s="21" t="s">
        <v>4660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13</v>
      </c>
      <c r="Q50" s="21"/>
      <c r="R50" s="21"/>
      <c r="S50" s="3">
        <v>-20</v>
      </c>
      <c r="T50" s="37" t="s">
        <v>3551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2017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/>
      <c r="N55" s="30">
        <v>45969</v>
      </c>
      <c r="O55" s="48"/>
      <c r="P55" s="21" t="s">
        <v>2513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5708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3338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3587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3586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3338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3661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2017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3286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3624</v>
      </c>
      <c r="N77" s="30">
        <v>45940</v>
      </c>
      <c r="O77" s="48">
        <v>0</v>
      </c>
      <c r="P77" s="21" t="s">
        <v>3286</v>
      </c>
      <c r="Q77" s="21" t="s">
        <v>2071</v>
      </c>
      <c r="R77" s="21" t="s">
        <v>637</v>
      </c>
      <c r="S77" s="3" t="s">
        <v>299</v>
      </c>
      <c r="T77" s="37" t="s">
        <v>4978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3537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2017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5721</v>
      </c>
      <c r="N82" s="30">
        <v>45955</v>
      </c>
      <c r="O82" s="48">
        <v>10400</v>
      </c>
      <c r="P82" s="21" t="s">
        <v>5722</v>
      </c>
      <c r="Q82" s="21" t="s">
        <v>5723</v>
      </c>
      <c r="R82" s="21" t="s">
        <v>5724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3631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2017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3541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3542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5709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5709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5709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5710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5711</v>
      </c>
      <c r="J96" s="21">
        <v>1</v>
      </c>
      <c r="K96" s="21">
        <v>1</v>
      </c>
      <c r="L96" s="21">
        <f t="shared" si="11"/>
        <v>0</v>
      </c>
      <c r="M96" s="21" t="s">
        <v>5681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5682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5711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5712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5712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4853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4854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4853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4855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5713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4852</v>
      </c>
      <c r="J106" s="21">
        <v>4</v>
      </c>
      <c r="K106" s="21">
        <v>4</v>
      </c>
      <c r="L106" s="21">
        <f t="shared" si="11"/>
        <v>0</v>
      </c>
      <c r="M106" s="21" t="s">
        <v>5024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4852</v>
      </c>
      <c r="J107" s="21">
        <v>2</v>
      </c>
      <c r="K107" s="21">
        <v>2</v>
      </c>
      <c r="L107" s="21">
        <f t="shared" si="11"/>
        <v>0</v>
      </c>
      <c r="M107" s="21" t="s">
        <v>3537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4856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4856</v>
      </c>
      <c r="J109" s="21">
        <v>1</v>
      </c>
      <c r="K109" s="21">
        <v>1</v>
      </c>
      <c r="L109" s="21">
        <f t="shared" ref="L109" si="26">J109-K109</f>
        <v>0</v>
      </c>
      <c r="M109" s="21" t="s">
        <v>3631</v>
      </c>
      <c r="N109" s="30"/>
      <c r="O109" s="48"/>
      <c r="P109" s="21" t="s">
        <v>5649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3631</v>
      </c>
      <c r="N110" s="30"/>
      <c r="O110" s="48"/>
      <c r="P110" s="21" t="s">
        <v>5649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3631</v>
      </c>
      <c r="N111" s="30"/>
      <c r="O111" s="48"/>
      <c r="P111" s="21" t="s">
        <v>5649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2025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2025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2025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5691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5276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4120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4669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4670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4121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4671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4672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5229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5230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5231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5232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4358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4119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5263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5264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5265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5277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5278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4708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2025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4709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2025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4887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3615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4373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4374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4375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4661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4662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4376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4377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4378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4379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4380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4381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4382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4383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4384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4385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4386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4387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4388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2025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4348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4122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4123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4349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4350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4351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4119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4352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5233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4353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4354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4355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4356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5266</v>
      </c>
      <c r="I1213" s="21" t="s">
        <v>4213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5267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4351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4357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4358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4359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4360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4361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4362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5248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5249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5250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5251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5252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5268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5269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5270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5271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5272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5273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5274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5279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5286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2025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5237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4120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5236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5238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5234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5235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5253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5254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4124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4389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4390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4391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4392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4393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4125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5275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5271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3330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2025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4123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4363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4348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4364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5255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5280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5281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5282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5283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5284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4126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4127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3329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3329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4394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4395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4396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4128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4397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4398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4129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4399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4399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4400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4401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4402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4663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4130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4130</v>
      </c>
      <c r="J1764" s="21">
        <v>4</v>
      </c>
      <c r="K1764" s="21">
        <v>4</v>
      </c>
      <c r="L1764" s="21">
        <f t="shared" si="192"/>
        <v>0</v>
      </c>
      <c r="M1764" s="21" t="s">
        <v>3442</v>
      </c>
      <c r="N1764" s="30">
        <v>45911</v>
      </c>
      <c r="O1764" s="48">
        <f>16391.25*4</f>
        <v>65565</v>
      </c>
      <c r="P1764" s="21" t="s">
        <v>3438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4130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5287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5288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3287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3287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4365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4366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5256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3320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5239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4130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5240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5241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4121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5242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4130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5243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4121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4367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5260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5261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5262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5258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4403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4124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4404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4131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4124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4405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4406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4664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4132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4710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2025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4711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2025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4712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2025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x14ac:dyDescent="0.25">
      <c r="A1916" s="21">
        <v>1913</v>
      </c>
      <c r="B1916" s="21" t="s">
        <v>3417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3656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x14ac:dyDescent="0.25">
      <c r="A1917" s="21">
        <v>1914</v>
      </c>
      <c r="B1917" s="21" t="s">
        <v>3417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5257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4127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4368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3287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4715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3706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4713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2025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2025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4897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4897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2025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2025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4407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4408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4124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4665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4133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4666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4134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5255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4716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4717</v>
      </c>
      <c r="J2100" s="21">
        <v>1</v>
      </c>
      <c r="K2100" s="21">
        <v>1</v>
      </c>
      <c r="L2100" s="21">
        <f t="shared" si="222"/>
        <v>0</v>
      </c>
      <c r="M2100" s="21" t="s">
        <v>4962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5289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5275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5267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5264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5263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3288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3631</v>
      </c>
      <c r="N2183" s="30" t="s">
        <v>3631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5622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2017</v>
      </c>
      <c r="Q2208" s="21"/>
      <c r="R2208" s="21"/>
      <c r="S2208" s="3">
        <v>4</v>
      </c>
      <c r="T2208" s="37" t="s">
        <v>3339</v>
      </c>
      <c r="U2208" s="21" t="s">
        <v>18</v>
      </c>
      <c r="V2208" s="21" t="str">
        <f>VLOOKUP(P2208,'Customer List'!B:C,2,)</f>
        <v>STOCK</v>
      </c>
      <c r="W2208" s="38" t="s">
        <v>5321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5023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4982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4369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4122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5245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4130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5244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4409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4410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4411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4412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4413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4414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4415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4416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4417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4418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4419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4420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4421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3306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3307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2025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2017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2017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3287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4718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4370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5285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4719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2025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4714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3418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3301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3289</v>
      </c>
      <c r="N2244" s="30">
        <v>45901</v>
      </c>
      <c r="O2244" s="48">
        <v>0</v>
      </c>
      <c r="P2244" s="21" t="s">
        <v>2513</v>
      </c>
      <c r="Q2244" s="21" t="s">
        <v>3312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3301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3289</v>
      </c>
      <c r="N2247" s="30">
        <v>45901</v>
      </c>
      <c r="O2247" s="48">
        <v>0</v>
      </c>
      <c r="P2247" s="21" t="s">
        <v>2513</v>
      </c>
      <c r="Q2247" s="21" t="s">
        <v>3312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3301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3289</v>
      </c>
      <c r="N2251" s="30">
        <v>45901</v>
      </c>
      <c r="O2251" s="48">
        <v>0</v>
      </c>
      <c r="P2251" s="21" t="s">
        <v>2513</v>
      </c>
      <c r="Q2251" s="21" t="s">
        <v>3312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3301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3301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3301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3301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3301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3289</v>
      </c>
      <c r="N2271" s="30">
        <v>45901</v>
      </c>
      <c r="O2271" s="48">
        <v>0</v>
      </c>
      <c r="P2271" s="21" t="s">
        <v>2513</v>
      </c>
      <c r="Q2271" s="21" t="s">
        <v>3312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3301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3301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3301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3301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3301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3302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3301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3302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3516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3301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3301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3301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3301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3302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3302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3301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3301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3516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3301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3516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3301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3301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3300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3289</v>
      </c>
      <c r="N2308" s="30">
        <v>45901</v>
      </c>
      <c r="O2308" s="48">
        <v>0</v>
      </c>
      <c r="P2308" s="21" t="s">
        <v>2513</v>
      </c>
      <c r="Q2308" s="21" t="s">
        <v>3312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3301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3301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3301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3301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3301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3301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3349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3300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3301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3301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4135</v>
      </c>
      <c r="J2319" s="21">
        <v>4</v>
      </c>
      <c r="K2319" s="21">
        <v>4</v>
      </c>
      <c r="L2319" s="21">
        <f t="shared" si="249"/>
        <v>0</v>
      </c>
      <c r="M2319" s="21" t="s">
        <v>3303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5265</v>
      </c>
      <c r="J2320" s="21">
        <v>1</v>
      </c>
      <c r="K2320" s="21">
        <v>1</v>
      </c>
      <c r="L2320" s="21">
        <f t="shared" si="249"/>
        <v>0</v>
      </c>
      <c r="M2320" s="21" t="s">
        <v>3514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4371</v>
      </c>
      <c r="J2321" s="21">
        <v>1</v>
      </c>
      <c r="K2321" s="21">
        <v>1</v>
      </c>
      <c r="L2321" s="21">
        <f t="shared" si="249"/>
        <v>0</v>
      </c>
      <c r="M2321" s="21" t="s">
        <v>3304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4372</v>
      </c>
      <c r="J2322" s="21">
        <v>1</v>
      </c>
      <c r="K2322" s="21">
        <v>1</v>
      </c>
      <c r="L2322" s="21">
        <f t="shared" si="249"/>
        <v>0</v>
      </c>
      <c r="M2322" s="21" t="s">
        <v>3305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2320</v>
      </c>
      <c r="B2323" s="49" t="s">
        <v>3443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3444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3445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3446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5257</v>
      </c>
      <c r="J2324" s="21">
        <v>5</v>
      </c>
      <c r="K2324" s="21">
        <v>5</v>
      </c>
      <c r="L2324" s="21">
        <f t="shared" si="249"/>
        <v>0</v>
      </c>
      <c r="M2324" s="21" t="s">
        <v>3401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2322</v>
      </c>
      <c r="B2325" s="21" t="s">
        <v>3308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3309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3323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3310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2323</v>
      </c>
      <c r="B2326" s="21" t="s">
        <v>3311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4137</v>
      </c>
      <c r="J2326" s="21">
        <v>1</v>
      </c>
      <c r="K2326" s="21">
        <v>1</v>
      </c>
      <c r="L2326" s="21">
        <f t="shared" si="249"/>
        <v>0</v>
      </c>
      <c r="M2326" s="21" t="s">
        <v>3316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x14ac:dyDescent="0.25">
      <c r="A2327" s="21">
        <v>2324</v>
      </c>
      <c r="B2327" s="21" t="s">
        <v>3311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4138</v>
      </c>
      <c r="J2327" s="21">
        <v>1</v>
      </c>
      <c r="K2327" s="21">
        <v>1</v>
      </c>
      <c r="L2327" s="21">
        <f t="shared" si="249"/>
        <v>0</v>
      </c>
      <c r="M2327" s="21" t="s">
        <v>3316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x14ac:dyDescent="0.25">
      <c r="A2328" s="21">
        <v>2325</v>
      </c>
      <c r="B2328" s="21" t="s">
        <v>3311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4139</v>
      </c>
      <c r="J2328" s="21">
        <v>1</v>
      </c>
      <c r="K2328" s="21">
        <v>1</v>
      </c>
      <c r="L2328" s="21">
        <f t="shared" si="249"/>
        <v>0</v>
      </c>
      <c r="M2328" s="21" t="s">
        <v>3317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2326</v>
      </c>
      <c r="B2329" s="21" t="s">
        <v>3311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4140</v>
      </c>
      <c r="J2329" s="21">
        <v>1</v>
      </c>
      <c r="K2329" s="21">
        <v>1</v>
      </c>
      <c r="L2329" s="21">
        <f t="shared" si="249"/>
        <v>0</v>
      </c>
      <c r="M2329" s="21" t="s">
        <v>3357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x14ac:dyDescent="0.25">
      <c r="A2330" s="21">
        <v>2327</v>
      </c>
      <c r="B2330" s="21" t="s">
        <v>3311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4141</v>
      </c>
      <c r="J2330" s="21">
        <v>1</v>
      </c>
      <c r="K2330" s="21">
        <v>1</v>
      </c>
      <c r="L2330" s="21">
        <f t="shared" si="249"/>
        <v>0</v>
      </c>
      <c r="M2330" s="21" t="s">
        <v>3396</v>
      </c>
      <c r="N2330" s="30">
        <v>45908</v>
      </c>
      <c r="O2330" s="48">
        <v>12164.99</v>
      </c>
      <c r="P2330" s="21" t="s">
        <v>2513</v>
      </c>
      <c r="Q2330" s="21" t="s">
        <v>3388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x14ac:dyDescent="0.25">
      <c r="A2331" s="21">
        <v>2328</v>
      </c>
      <c r="B2331" s="21" t="s">
        <v>3311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4141</v>
      </c>
      <c r="J2331" s="21">
        <v>1</v>
      </c>
      <c r="K2331" s="21">
        <v>1</v>
      </c>
      <c r="L2331" s="21">
        <f t="shared" si="249"/>
        <v>0</v>
      </c>
      <c r="M2331" s="21" t="s">
        <v>3396</v>
      </c>
      <c r="N2331" s="30">
        <v>45908</v>
      </c>
      <c r="O2331" s="48">
        <v>12164.99</v>
      </c>
      <c r="P2331" s="21" t="s">
        <v>2513</v>
      </c>
      <c r="Q2331" s="21" t="s">
        <v>3388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2329</v>
      </c>
      <c r="B2332" s="21" t="s">
        <v>3311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4142</v>
      </c>
      <c r="J2332" s="21">
        <v>1</v>
      </c>
      <c r="K2332" s="21">
        <v>1</v>
      </c>
      <c r="L2332" s="21">
        <f t="shared" si="249"/>
        <v>0</v>
      </c>
      <c r="M2332" s="21" t="s">
        <v>3396</v>
      </c>
      <c r="N2332" s="30">
        <v>45908</v>
      </c>
      <c r="O2332" s="48">
        <v>43120.5</v>
      </c>
      <c r="P2332" s="21" t="s">
        <v>2513</v>
      </c>
      <c r="Q2332" s="21" t="s">
        <v>3388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2330</v>
      </c>
      <c r="B2333" s="21" t="s">
        <v>3311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4143</v>
      </c>
      <c r="J2333" s="21">
        <v>1</v>
      </c>
      <c r="K2333" s="21">
        <v>1</v>
      </c>
      <c r="L2333" s="21">
        <f t="shared" si="249"/>
        <v>0</v>
      </c>
      <c r="M2333" s="21" t="s">
        <v>3396</v>
      </c>
      <c r="N2333" s="30">
        <v>45908</v>
      </c>
      <c r="O2333" s="48">
        <v>34947.79</v>
      </c>
      <c r="P2333" s="21" t="s">
        <v>2513</v>
      </c>
      <c r="Q2333" s="21" t="s">
        <v>3388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2331</v>
      </c>
      <c r="B2334" s="21" t="s">
        <v>3311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4144</v>
      </c>
      <c r="J2334" s="21">
        <v>1</v>
      </c>
      <c r="K2334" s="21">
        <v>1</v>
      </c>
      <c r="L2334" s="21">
        <f t="shared" si="249"/>
        <v>0</v>
      </c>
      <c r="M2334" s="21" t="s">
        <v>3396</v>
      </c>
      <c r="N2334" s="30">
        <v>45908</v>
      </c>
      <c r="O2334" s="48">
        <v>12164.99</v>
      </c>
      <c r="P2334" s="21" t="s">
        <v>2513</v>
      </c>
      <c r="Q2334" s="21" t="s">
        <v>3388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2332</v>
      </c>
      <c r="B2335" s="21" t="s">
        <v>3311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4145</v>
      </c>
      <c r="J2335" s="21">
        <v>1</v>
      </c>
      <c r="K2335" s="21">
        <v>1</v>
      </c>
      <c r="L2335" s="21">
        <f t="shared" si="249"/>
        <v>0</v>
      </c>
      <c r="M2335" s="21" t="s">
        <v>3538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x14ac:dyDescent="0.25">
      <c r="A2336" s="21">
        <v>2333</v>
      </c>
      <c r="B2336" s="21" t="s">
        <v>3311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4146</v>
      </c>
      <c r="J2336" s="21">
        <v>2</v>
      </c>
      <c r="K2336" s="21">
        <v>2</v>
      </c>
      <c r="L2336" s="21">
        <f t="shared" si="249"/>
        <v>0</v>
      </c>
      <c r="M2336" s="21" t="s">
        <v>3315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2334</v>
      </c>
      <c r="B2337" s="21" t="s">
        <v>3311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4147</v>
      </c>
      <c r="J2337" s="21">
        <v>1</v>
      </c>
      <c r="K2337" s="21">
        <v>1</v>
      </c>
      <c r="L2337" s="21">
        <f t="shared" si="249"/>
        <v>0</v>
      </c>
      <c r="M2337" s="21" t="s">
        <v>3333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2335</v>
      </c>
      <c r="B2338" s="21" t="s">
        <v>3311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4131</v>
      </c>
      <c r="J2338" s="21">
        <v>1</v>
      </c>
      <c r="K2338" s="21">
        <v>1</v>
      </c>
      <c r="L2338" s="21">
        <f t="shared" si="249"/>
        <v>0</v>
      </c>
      <c r="M2338" s="21" t="s">
        <v>3333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2336</v>
      </c>
      <c r="B2339" s="21" t="s">
        <v>3311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4131</v>
      </c>
      <c r="J2339" s="21">
        <v>2</v>
      </c>
      <c r="K2339" s="21">
        <v>2</v>
      </c>
      <c r="L2339" s="21">
        <f t="shared" si="249"/>
        <v>0</v>
      </c>
      <c r="M2339" s="21" t="s">
        <v>3548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3550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2337</v>
      </c>
      <c r="B2340" s="21" t="s">
        <v>3311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4148</v>
      </c>
      <c r="J2340" s="21">
        <v>1</v>
      </c>
      <c r="K2340" s="21">
        <v>1</v>
      </c>
      <c r="L2340" s="21">
        <f t="shared" si="249"/>
        <v>0</v>
      </c>
      <c r="M2340" s="21" t="s">
        <v>3548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3550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2338</v>
      </c>
      <c r="B2341" s="21" t="s">
        <v>3311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4149</v>
      </c>
      <c r="J2341" s="21">
        <v>1</v>
      </c>
      <c r="K2341" s="21">
        <v>1</v>
      </c>
      <c r="L2341" s="21">
        <f t="shared" si="249"/>
        <v>0</v>
      </c>
      <c r="M2341" s="21" t="s">
        <v>3400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2339</v>
      </c>
      <c r="B2342" s="21" t="s">
        <v>3311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4150</v>
      </c>
      <c r="J2342" s="21">
        <v>1</v>
      </c>
      <c r="K2342" s="21">
        <v>1</v>
      </c>
      <c r="L2342" s="21">
        <f t="shared" si="249"/>
        <v>0</v>
      </c>
      <c r="M2342" s="21" t="s">
        <v>3400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2340</v>
      </c>
      <c r="B2343" s="21" t="s">
        <v>3311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4129</v>
      </c>
      <c r="J2343" s="21">
        <v>1</v>
      </c>
      <c r="K2343" s="21">
        <v>1</v>
      </c>
      <c r="L2343" s="21">
        <f t="shared" si="249"/>
        <v>0</v>
      </c>
      <c r="M2343" s="21" t="s">
        <v>3400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2341</v>
      </c>
      <c r="B2344" s="21" t="s">
        <v>3311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4128</v>
      </c>
      <c r="J2344" s="21">
        <v>1</v>
      </c>
      <c r="K2344" s="21">
        <v>1</v>
      </c>
      <c r="L2344" s="21">
        <f t="shared" si="249"/>
        <v>0</v>
      </c>
      <c r="M2344" s="21" t="s">
        <v>3400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2342</v>
      </c>
      <c r="B2345" s="21" t="s">
        <v>3311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4149</v>
      </c>
      <c r="J2345" s="21">
        <v>1</v>
      </c>
      <c r="K2345" s="21">
        <v>1</v>
      </c>
      <c r="L2345" s="21">
        <f t="shared" si="249"/>
        <v>0</v>
      </c>
      <c r="M2345" s="21" t="s">
        <v>3400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2343</v>
      </c>
      <c r="B2346" s="21" t="s">
        <v>3311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4150</v>
      </c>
      <c r="J2346" s="21">
        <v>1</v>
      </c>
      <c r="K2346" s="21">
        <v>1</v>
      </c>
      <c r="L2346" s="21">
        <f t="shared" si="249"/>
        <v>0</v>
      </c>
      <c r="M2346" s="21" t="s">
        <v>3400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2344</v>
      </c>
      <c r="B2347" s="21" t="s">
        <v>3311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4151</v>
      </c>
      <c r="J2347" s="21">
        <v>1</v>
      </c>
      <c r="K2347" s="21">
        <v>1</v>
      </c>
      <c r="L2347" s="21">
        <f t="shared" si="249"/>
        <v>0</v>
      </c>
      <c r="M2347" s="21" t="s">
        <v>3348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3337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x14ac:dyDescent="0.25">
      <c r="A2348" s="21">
        <v>2345</v>
      </c>
      <c r="B2348" s="21" t="s">
        <v>3311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4152</v>
      </c>
      <c r="J2348" s="21">
        <v>1</v>
      </c>
      <c r="K2348" s="21">
        <v>1</v>
      </c>
      <c r="L2348" s="21">
        <f t="shared" si="249"/>
        <v>0</v>
      </c>
      <c r="M2348" s="21" t="s">
        <v>3318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x14ac:dyDescent="0.25">
      <c r="A2349" s="21">
        <v>2346</v>
      </c>
      <c r="B2349" s="21" t="s">
        <v>3311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4153</v>
      </c>
      <c r="J2349" s="21">
        <v>1</v>
      </c>
      <c r="K2349" s="21">
        <v>1</v>
      </c>
      <c r="L2349" s="21">
        <f t="shared" si="249"/>
        <v>0</v>
      </c>
      <c r="M2349" s="21" t="s">
        <v>3314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x14ac:dyDescent="0.25">
      <c r="A2350" s="21">
        <v>2347</v>
      </c>
      <c r="B2350" s="21" t="s">
        <v>3311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4667</v>
      </c>
      <c r="J2350" s="21">
        <v>1</v>
      </c>
      <c r="K2350" s="21">
        <v>1</v>
      </c>
      <c r="L2350" s="21">
        <f t="shared" si="249"/>
        <v>0</v>
      </c>
      <c r="M2350" s="21" t="s">
        <v>3314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x14ac:dyDescent="0.25">
      <c r="A2351" s="21">
        <v>2348</v>
      </c>
      <c r="B2351" s="21" t="s">
        <v>3311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4154</v>
      </c>
      <c r="J2351" s="21">
        <v>1</v>
      </c>
      <c r="K2351" s="21">
        <v>1</v>
      </c>
      <c r="L2351" s="21">
        <f t="shared" si="249"/>
        <v>0</v>
      </c>
      <c r="M2351" s="21" t="s">
        <v>3317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x14ac:dyDescent="0.25">
      <c r="A2352" s="21">
        <v>2349</v>
      </c>
      <c r="B2352" s="21" t="s">
        <v>3311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4132</v>
      </c>
      <c r="J2352" s="21">
        <v>2</v>
      </c>
      <c r="K2352" s="21">
        <v>2</v>
      </c>
      <c r="L2352" s="21">
        <f t="shared" si="249"/>
        <v>0</v>
      </c>
      <c r="M2352" s="21" t="s">
        <v>3396</v>
      </c>
      <c r="N2352" s="30">
        <v>45908</v>
      </c>
      <c r="O2352" s="48">
        <v>90763</v>
      </c>
      <c r="P2352" s="21" t="s">
        <v>2513</v>
      </c>
      <c r="Q2352" s="21" t="s">
        <v>3388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2350</v>
      </c>
      <c r="B2353" s="21" t="s">
        <v>3311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4133</v>
      </c>
      <c r="J2353" s="21">
        <v>1</v>
      </c>
      <c r="K2353" s="21">
        <v>1</v>
      </c>
      <c r="L2353" s="21">
        <f t="shared" si="249"/>
        <v>0</v>
      </c>
      <c r="M2353" s="21" t="s">
        <v>3321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2351</v>
      </c>
      <c r="B2354" s="21" t="s">
        <v>3292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3293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3313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2352</v>
      </c>
      <c r="B2355" s="21" t="s">
        <v>3292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3294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3319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2353</v>
      </c>
      <c r="B2356" s="21" t="s">
        <v>3292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3295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3319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2354</v>
      </c>
      <c r="B2357" s="21" t="s">
        <v>3296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3297</v>
      </c>
      <c r="I2357" s="21" t="s">
        <v>4136</v>
      </c>
      <c r="J2357" s="21">
        <v>3</v>
      </c>
      <c r="K2357" s="21">
        <v>3</v>
      </c>
      <c r="L2357" s="21">
        <f t="shared" si="249"/>
        <v>0</v>
      </c>
      <c r="M2357" s="21" t="s">
        <v>3409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3549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x14ac:dyDescent="0.25">
      <c r="A2358" s="21">
        <v>2355</v>
      </c>
      <c r="B2358" s="21" t="s">
        <v>3298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3299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3320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2356</v>
      </c>
      <c r="B2359" s="21" t="s">
        <v>3326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3728</v>
      </c>
      <c r="J2359" s="21">
        <v>1</v>
      </c>
      <c r="K2359" s="21">
        <v>1</v>
      </c>
      <c r="L2359" s="21">
        <f t="shared" si="249"/>
        <v>0</v>
      </c>
      <c r="M2359" s="21" t="s">
        <v>3361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2357</v>
      </c>
      <c r="B2360" s="21" t="s">
        <v>3326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3729</v>
      </c>
      <c r="J2360" s="21">
        <v>1</v>
      </c>
      <c r="K2360" s="21">
        <v>1</v>
      </c>
      <c r="L2360" s="21">
        <f t="shared" si="249"/>
        <v>0</v>
      </c>
      <c r="M2360" s="21" t="s">
        <v>3361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2358</v>
      </c>
      <c r="B2361" s="21" t="s">
        <v>3326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3730</v>
      </c>
      <c r="J2361" s="21">
        <v>1</v>
      </c>
      <c r="K2361" s="21">
        <v>1</v>
      </c>
      <c r="L2361" s="21">
        <f t="shared" si="249"/>
        <v>0</v>
      </c>
      <c r="M2361" s="21" t="s">
        <v>3361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2359</v>
      </c>
      <c r="B2362" s="21" t="s">
        <v>3326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3731</v>
      </c>
      <c r="J2362" s="21">
        <v>1</v>
      </c>
      <c r="K2362" s="21">
        <v>1</v>
      </c>
      <c r="L2362" s="21">
        <f t="shared" si="249"/>
        <v>0</v>
      </c>
      <c r="M2362" s="21" t="s">
        <v>3361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2360</v>
      </c>
      <c r="B2363" s="21" t="s">
        <v>3326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3732</v>
      </c>
      <c r="J2363" s="21">
        <v>1</v>
      </c>
      <c r="K2363" s="21">
        <v>1</v>
      </c>
      <c r="L2363" s="21">
        <f t="shared" si="249"/>
        <v>0</v>
      </c>
      <c r="M2363" s="21" t="s">
        <v>3361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2361</v>
      </c>
      <c r="B2364" s="21" t="s">
        <v>3326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3733</v>
      </c>
      <c r="J2364" s="21">
        <v>1</v>
      </c>
      <c r="K2364" s="21">
        <v>1</v>
      </c>
      <c r="L2364" s="21">
        <f t="shared" si="249"/>
        <v>0</v>
      </c>
      <c r="M2364" s="21" t="s">
        <v>3361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2362</v>
      </c>
      <c r="B2365" s="21" t="s">
        <v>3326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3734</v>
      </c>
      <c r="J2365" s="21">
        <v>1</v>
      </c>
      <c r="K2365" s="21">
        <v>1</v>
      </c>
      <c r="L2365" s="21">
        <f t="shared" si="249"/>
        <v>0</v>
      </c>
      <c r="M2365" s="21" t="s">
        <v>3361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2363</v>
      </c>
      <c r="B2366" s="21" t="s">
        <v>3326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3735</v>
      </c>
      <c r="J2366" s="21">
        <v>1</v>
      </c>
      <c r="K2366" s="21">
        <v>1</v>
      </c>
      <c r="L2366" s="21">
        <f t="shared" si="249"/>
        <v>0</v>
      </c>
      <c r="M2366" s="21" t="s">
        <v>3361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2364</v>
      </c>
      <c r="B2367" s="21" t="s">
        <v>3326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3736</v>
      </c>
      <c r="J2367" s="21">
        <v>1</v>
      </c>
      <c r="K2367" s="21">
        <v>1</v>
      </c>
      <c r="L2367" s="21">
        <f t="shared" si="249"/>
        <v>0</v>
      </c>
      <c r="M2367" s="21" t="s">
        <v>3361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2365</v>
      </c>
      <c r="B2368" s="21" t="s">
        <v>3326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3737</v>
      </c>
      <c r="J2368" s="21">
        <v>1</v>
      </c>
      <c r="K2368" s="21">
        <v>1</v>
      </c>
      <c r="L2368" s="21">
        <f t="shared" si="249"/>
        <v>0</v>
      </c>
      <c r="M2368" s="21" t="s">
        <v>3415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x14ac:dyDescent="0.25">
      <c r="A2369" s="21">
        <v>2366</v>
      </c>
      <c r="B2369" s="21" t="s">
        <v>3326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3738</v>
      </c>
      <c r="J2369" s="21">
        <v>1</v>
      </c>
      <c r="K2369" s="21">
        <v>1</v>
      </c>
      <c r="L2369" s="21">
        <f t="shared" si="249"/>
        <v>0</v>
      </c>
      <c r="M2369" s="21" t="s">
        <v>3415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x14ac:dyDescent="0.25">
      <c r="A2370" s="21">
        <v>2367</v>
      </c>
      <c r="B2370" s="21" t="s">
        <v>3326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3739</v>
      </c>
      <c r="J2370" s="21">
        <v>1</v>
      </c>
      <c r="K2370" s="21">
        <v>1</v>
      </c>
      <c r="L2370" s="21">
        <f t="shared" si="249"/>
        <v>0</v>
      </c>
      <c r="M2370" s="21" t="s">
        <v>3415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2368</v>
      </c>
      <c r="B2371" s="21" t="s">
        <v>3326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3740</v>
      </c>
      <c r="J2371" s="21">
        <v>1</v>
      </c>
      <c r="K2371" s="21">
        <v>1</v>
      </c>
      <c r="L2371" s="21">
        <f t="shared" si="249"/>
        <v>0</v>
      </c>
      <c r="M2371" s="21" t="s">
        <v>3415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2369</v>
      </c>
      <c r="B2372" s="21" t="s">
        <v>3326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3741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3415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2370</v>
      </c>
      <c r="B2373" s="21" t="s">
        <v>3326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3742</v>
      </c>
      <c r="J2373" s="21">
        <v>1</v>
      </c>
      <c r="K2373" s="21">
        <v>1</v>
      </c>
      <c r="L2373" s="21">
        <f t="shared" si="256"/>
        <v>0</v>
      </c>
      <c r="M2373" s="21" t="s">
        <v>3364</v>
      </c>
      <c r="N2373" s="30">
        <v>45906</v>
      </c>
      <c r="O2373" s="48">
        <v>27342</v>
      </c>
      <c r="P2373" s="21" t="s">
        <v>3324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x14ac:dyDescent="0.25">
      <c r="A2374" s="21">
        <v>2371</v>
      </c>
      <c r="B2374" s="21" t="s">
        <v>3326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3743</v>
      </c>
      <c r="J2374" s="21">
        <v>1</v>
      </c>
      <c r="K2374" s="21">
        <v>1</v>
      </c>
      <c r="L2374" s="21">
        <f t="shared" si="256"/>
        <v>0</v>
      </c>
      <c r="M2374" s="21" t="s">
        <v>3415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2372</v>
      </c>
      <c r="B2375" s="21" t="s">
        <v>3326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3744</v>
      </c>
      <c r="J2375" s="21">
        <v>1</v>
      </c>
      <c r="K2375" s="21">
        <v>1</v>
      </c>
      <c r="L2375" s="21">
        <f t="shared" si="256"/>
        <v>0</v>
      </c>
      <c r="M2375" s="21" t="s">
        <v>3415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2373</v>
      </c>
      <c r="B2376" s="21" t="s">
        <v>3326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3745</v>
      </c>
      <c r="J2376" s="21">
        <v>1</v>
      </c>
      <c r="K2376" s="21">
        <v>1</v>
      </c>
      <c r="L2376" s="21">
        <f t="shared" si="256"/>
        <v>0</v>
      </c>
      <c r="M2376" s="21" t="s">
        <v>3368</v>
      </c>
      <c r="N2376" s="30">
        <v>45906</v>
      </c>
      <c r="O2376" s="48">
        <v>51847.5</v>
      </c>
      <c r="P2376" s="21" t="s">
        <v>3325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x14ac:dyDescent="0.25">
      <c r="A2377" s="21">
        <v>2374</v>
      </c>
      <c r="B2377" s="21" t="s">
        <v>3326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3746</v>
      </c>
      <c r="J2377" s="21">
        <v>1</v>
      </c>
      <c r="K2377" s="21">
        <v>1</v>
      </c>
      <c r="L2377" s="21">
        <f t="shared" si="256"/>
        <v>0</v>
      </c>
      <c r="M2377" s="21" t="s">
        <v>3468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3469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2375</v>
      </c>
      <c r="B2378" s="21" t="s">
        <v>3326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3747</v>
      </c>
      <c r="J2378" s="21">
        <v>1</v>
      </c>
      <c r="K2378" s="21">
        <v>1</v>
      </c>
      <c r="L2378" s="21">
        <f t="shared" si="256"/>
        <v>0</v>
      </c>
      <c r="M2378" s="21" t="s">
        <v>3367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2376</v>
      </c>
      <c r="B2379" s="21" t="s">
        <v>3326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3748</v>
      </c>
      <c r="J2379" s="21">
        <v>4</v>
      </c>
      <c r="K2379" s="21">
        <v>4</v>
      </c>
      <c r="L2379" s="21">
        <f t="shared" si="256"/>
        <v>0</v>
      </c>
      <c r="M2379" s="21" t="s">
        <v>3375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2377</v>
      </c>
      <c r="B2380" s="21" t="s">
        <v>3326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3749</v>
      </c>
      <c r="J2380" s="21">
        <v>4</v>
      </c>
      <c r="K2380" s="21">
        <v>4</v>
      </c>
      <c r="L2380" s="21">
        <f t="shared" si="256"/>
        <v>0</v>
      </c>
      <c r="M2380" s="21" t="s">
        <v>3358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2378</v>
      </c>
      <c r="B2381" s="21" t="s">
        <v>3326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3750</v>
      </c>
      <c r="J2381" s="21">
        <v>1</v>
      </c>
      <c r="K2381" s="21">
        <v>1</v>
      </c>
      <c r="L2381" s="21">
        <f t="shared" si="256"/>
        <v>0</v>
      </c>
      <c r="M2381" s="21" t="s">
        <v>3361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2379</v>
      </c>
      <c r="B2382" s="21" t="s">
        <v>3326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3751</v>
      </c>
      <c r="J2382" s="21">
        <v>1</v>
      </c>
      <c r="K2382" s="21">
        <v>1</v>
      </c>
      <c r="L2382" s="21">
        <f t="shared" si="256"/>
        <v>0</v>
      </c>
      <c r="M2382" s="21" t="s">
        <v>3361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2380</v>
      </c>
      <c r="B2383" s="21" t="s">
        <v>3326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3752</v>
      </c>
      <c r="J2383" s="21">
        <v>1</v>
      </c>
      <c r="K2383" s="21">
        <v>1</v>
      </c>
      <c r="L2383" s="21">
        <f t="shared" si="256"/>
        <v>0</v>
      </c>
      <c r="M2383" s="21" t="s">
        <v>3361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2381</v>
      </c>
      <c r="B2384" s="21" t="s">
        <v>3326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3753</v>
      </c>
      <c r="J2384" s="21">
        <v>3</v>
      </c>
      <c r="K2384" s="21">
        <v>3</v>
      </c>
      <c r="L2384" s="21">
        <f t="shared" si="256"/>
        <v>0</v>
      </c>
      <c r="M2384" s="21"/>
      <c r="N2384" s="30">
        <v>45969</v>
      </c>
      <c r="O2384" s="48"/>
      <c r="P2384" s="21" t="s">
        <v>2046</v>
      </c>
      <c r="Q2384" s="21">
        <v>58157938554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5708</v>
      </c>
      <c r="X2384" s="30">
        <v>45970</v>
      </c>
      <c r="Y2384" s="21">
        <f t="shared" si="257"/>
        <v>1</v>
      </c>
      <c r="Z2384" s="21" t="str">
        <f t="shared" si="258"/>
        <v>Saturday</v>
      </c>
      <c r="AA2384" s="21" t="str">
        <f t="shared" si="259"/>
        <v>Sunday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2382</v>
      </c>
      <c r="B2385" s="21" t="s">
        <v>3326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3753</v>
      </c>
      <c r="J2385" s="21">
        <v>2</v>
      </c>
      <c r="K2385" s="21">
        <v>2</v>
      </c>
      <c r="L2385" s="21">
        <f t="shared" si="256"/>
        <v>0</v>
      </c>
      <c r="M2385" s="21" t="s">
        <v>5312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2383</v>
      </c>
      <c r="B2386" s="21" t="s">
        <v>3326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3754</v>
      </c>
      <c r="J2386" s="21">
        <v>1</v>
      </c>
      <c r="K2386" s="21">
        <v>1</v>
      </c>
      <c r="L2386" s="21">
        <f t="shared" si="256"/>
        <v>0</v>
      </c>
      <c r="M2386" s="21" t="s">
        <v>3629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3668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x14ac:dyDescent="0.25">
      <c r="A2387" s="21">
        <v>2384</v>
      </c>
      <c r="B2387" s="21" t="s">
        <v>3326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3755</v>
      </c>
      <c r="J2387" s="21">
        <v>1</v>
      </c>
      <c r="K2387" s="21">
        <v>1</v>
      </c>
      <c r="L2387" s="21">
        <f t="shared" si="256"/>
        <v>0</v>
      </c>
      <c r="M2387" s="21" t="s">
        <v>3629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3668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x14ac:dyDescent="0.25">
      <c r="A2388" s="21">
        <v>2385</v>
      </c>
      <c r="B2388" s="21" t="s">
        <v>3326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3756</v>
      </c>
      <c r="J2388" s="21">
        <v>1</v>
      </c>
      <c r="K2388" s="21">
        <v>1</v>
      </c>
      <c r="L2388" s="21">
        <f t="shared" si="256"/>
        <v>0</v>
      </c>
      <c r="M2388" s="21" t="s">
        <v>3629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3668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2386</v>
      </c>
      <c r="B2389" s="21" t="s">
        <v>3326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3757</v>
      </c>
      <c r="J2389" s="21">
        <v>1</v>
      </c>
      <c r="K2389" s="21">
        <v>1</v>
      </c>
      <c r="L2389" s="21">
        <f t="shared" si="256"/>
        <v>0</v>
      </c>
      <c r="M2389" s="21" t="s">
        <v>3629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3668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2387</v>
      </c>
      <c r="B2390" s="21" t="s">
        <v>3326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3758</v>
      </c>
      <c r="J2390" s="21">
        <v>1</v>
      </c>
      <c r="K2390" s="21">
        <v>1</v>
      </c>
      <c r="L2390" s="21">
        <f t="shared" si="256"/>
        <v>0</v>
      </c>
      <c r="M2390" s="21" t="s">
        <v>3629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3668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2388</v>
      </c>
      <c r="B2391" s="21" t="s">
        <v>3326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3759</v>
      </c>
      <c r="J2391" s="21">
        <v>1</v>
      </c>
      <c r="K2391" s="21">
        <v>1</v>
      </c>
      <c r="L2391" s="21">
        <f t="shared" si="256"/>
        <v>0</v>
      </c>
      <c r="M2391" s="21" t="s">
        <v>3629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3668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2389</v>
      </c>
      <c r="B2392" s="21" t="s">
        <v>3326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3760</v>
      </c>
      <c r="J2392" s="21">
        <v>1</v>
      </c>
      <c r="K2392" s="21">
        <v>1</v>
      </c>
      <c r="L2392" s="21">
        <f t="shared" si="256"/>
        <v>0</v>
      </c>
      <c r="M2392" s="21" t="s">
        <v>3629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3668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2390</v>
      </c>
      <c r="B2393" s="21" t="s">
        <v>3326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3761</v>
      </c>
      <c r="J2393" s="21">
        <v>1</v>
      </c>
      <c r="K2393" s="21">
        <v>1</v>
      </c>
      <c r="L2393" s="21">
        <f t="shared" si="256"/>
        <v>0</v>
      </c>
      <c r="M2393" s="21" t="s">
        <v>3629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3668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2391</v>
      </c>
      <c r="B2394" s="21" t="s">
        <v>3326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3762</v>
      </c>
      <c r="J2394" s="21">
        <v>1</v>
      </c>
      <c r="K2394" s="21">
        <v>1</v>
      </c>
      <c r="L2394" s="21">
        <f t="shared" si="256"/>
        <v>0</v>
      </c>
      <c r="M2394" s="21" t="s">
        <v>3629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3668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2392</v>
      </c>
      <c r="B2395" s="21" t="s">
        <v>3326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3763</v>
      </c>
      <c r="J2395" s="21">
        <v>1</v>
      </c>
      <c r="K2395" s="21">
        <v>1</v>
      </c>
      <c r="L2395" s="21">
        <f t="shared" si="256"/>
        <v>0</v>
      </c>
      <c r="M2395" s="21" t="s">
        <v>3629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3668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2393</v>
      </c>
      <c r="B2396" s="21" t="s">
        <v>3326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3764</v>
      </c>
      <c r="J2396" s="21">
        <v>1</v>
      </c>
      <c r="K2396" s="21">
        <v>1</v>
      </c>
      <c r="L2396" s="21">
        <f t="shared" si="256"/>
        <v>0</v>
      </c>
      <c r="M2396" s="21" t="s">
        <v>3629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3668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2394</v>
      </c>
      <c r="B2397" s="21" t="s">
        <v>3326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3765</v>
      </c>
      <c r="J2397" s="21">
        <v>1</v>
      </c>
      <c r="K2397" s="21">
        <v>1</v>
      </c>
      <c r="L2397" s="21">
        <f t="shared" si="256"/>
        <v>0</v>
      </c>
      <c r="M2397" s="21" t="s">
        <v>3629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3668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2395</v>
      </c>
      <c r="B2398" s="21" t="s">
        <v>3326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3766</v>
      </c>
      <c r="J2398" s="21">
        <v>1</v>
      </c>
      <c r="K2398" s="21">
        <v>1</v>
      </c>
      <c r="L2398" s="21">
        <f t="shared" si="256"/>
        <v>0</v>
      </c>
      <c r="M2398" s="21" t="s">
        <v>3629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3668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2396</v>
      </c>
      <c r="B2399" s="21" t="s">
        <v>3326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3767</v>
      </c>
      <c r="J2399" s="21">
        <v>2</v>
      </c>
      <c r="K2399" s="21">
        <v>2</v>
      </c>
      <c r="L2399" s="21">
        <f t="shared" si="256"/>
        <v>0</v>
      </c>
      <c r="M2399" s="21" t="s">
        <v>3377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x14ac:dyDescent="0.25">
      <c r="A2400" s="21">
        <v>2397</v>
      </c>
      <c r="B2400" s="21" t="s">
        <v>3326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3768</v>
      </c>
      <c r="J2400" s="21">
        <v>1</v>
      </c>
      <c r="K2400" s="21">
        <v>1</v>
      </c>
      <c r="L2400" s="21">
        <f t="shared" si="256"/>
        <v>0</v>
      </c>
      <c r="M2400" s="21" t="s">
        <v>3629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3668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2398</v>
      </c>
      <c r="B2401" s="21" t="s">
        <v>3327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3769</v>
      </c>
      <c r="J2401" s="21">
        <v>1</v>
      </c>
      <c r="K2401" s="21">
        <v>1</v>
      </c>
      <c r="L2401" s="21">
        <f t="shared" si="256"/>
        <v>0</v>
      </c>
      <c r="M2401" s="21" t="s">
        <v>3376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2399</v>
      </c>
      <c r="B2402" s="21" t="s">
        <v>3327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3770</v>
      </c>
      <c r="J2402" s="21">
        <v>2</v>
      </c>
      <c r="K2402" s="21">
        <v>2</v>
      </c>
      <c r="L2402" s="21">
        <f t="shared" si="256"/>
        <v>0</v>
      </c>
      <c r="M2402" s="21" t="s">
        <v>3331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2400</v>
      </c>
      <c r="B2403" s="21" t="s">
        <v>3327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3771</v>
      </c>
      <c r="J2403" s="21">
        <v>1</v>
      </c>
      <c r="K2403" s="21">
        <v>1</v>
      </c>
      <c r="L2403" s="21">
        <f t="shared" si="256"/>
        <v>0</v>
      </c>
      <c r="M2403" s="21" t="s">
        <v>3331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2401</v>
      </c>
      <c r="B2404" s="21" t="s">
        <v>3327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3737</v>
      </c>
      <c r="J2404" s="21">
        <v>2</v>
      </c>
      <c r="K2404" s="21">
        <v>2</v>
      </c>
      <c r="L2404" s="21">
        <f t="shared" si="256"/>
        <v>0</v>
      </c>
      <c r="M2404" s="21" t="s">
        <v>3376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x14ac:dyDescent="0.25">
      <c r="A2405" s="21">
        <v>2402</v>
      </c>
      <c r="B2405" s="21" t="s">
        <v>3327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3772</v>
      </c>
      <c r="J2405" s="21">
        <v>2</v>
      </c>
      <c r="K2405" s="21">
        <v>2</v>
      </c>
      <c r="L2405" s="21">
        <f t="shared" si="256"/>
        <v>0</v>
      </c>
      <c r="M2405" s="21" t="s">
        <v>3375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x14ac:dyDescent="0.25">
      <c r="A2406" s="21">
        <v>2403</v>
      </c>
      <c r="B2406" s="21" t="s">
        <v>3327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3772</v>
      </c>
      <c r="J2406" s="21">
        <v>1</v>
      </c>
      <c r="K2406" s="21">
        <v>1</v>
      </c>
      <c r="L2406" s="21">
        <f t="shared" si="256"/>
        <v>0</v>
      </c>
      <c r="M2406" s="21" t="s">
        <v>3331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x14ac:dyDescent="0.25">
      <c r="A2407" s="21">
        <v>2404</v>
      </c>
      <c r="B2407" s="21" t="s">
        <v>3327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3773</v>
      </c>
      <c r="J2407" s="21">
        <v>2</v>
      </c>
      <c r="K2407" s="21">
        <v>2</v>
      </c>
      <c r="L2407" s="21">
        <f t="shared" si="256"/>
        <v>0</v>
      </c>
      <c r="M2407" s="21" t="s">
        <v>3331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x14ac:dyDescent="0.25">
      <c r="A2408" s="21">
        <v>2405</v>
      </c>
      <c r="B2408" s="21" t="s">
        <v>3327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3774</v>
      </c>
      <c r="J2408" s="21">
        <v>1</v>
      </c>
      <c r="K2408" s="21">
        <v>1</v>
      </c>
      <c r="L2408" s="21">
        <f t="shared" si="256"/>
        <v>0</v>
      </c>
      <c r="M2408" s="21" t="s">
        <v>3376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x14ac:dyDescent="0.25">
      <c r="A2409" s="21">
        <v>2406</v>
      </c>
      <c r="B2409" s="21" t="s">
        <v>3327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3775</v>
      </c>
      <c r="J2409" s="21">
        <v>4</v>
      </c>
      <c r="K2409" s="21">
        <v>4</v>
      </c>
      <c r="L2409" s="21">
        <f t="shared" si="256"/>
        <v>0</v>
      </c>
      <c r="M2409" s="21" t="s">
        <v>3331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2407</v>
      </c>
      <c r="B2410" s="21" t="s">
        <v>3327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3776</v>
      </c>
      <c r="J2410" s="21">
        <v>2</v>
      </c>
      <c r="K2410" s="21">
        <v>2</v>
      </c>
      <c r="L2410" s="21">
        <f t="shared" si="256"/>
        <v>0</v>
      </c>
      <c r="M2410" s="21" t="s">
        <v>3375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2408</v>
      </c>
      <c r="B2411" s="21" t="s">
        <v>3327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3777</v>
      </c>
      <c r="J2411" s="21">
        <v>1</v>
      </c>
      <c r="K2411" s="21">
        <v>1</v>
      </c>
      <c r="L2411" s="21">
        <f t="shared" si="256"/>
        <v>0</v>
      </c>
      <c r="M2411" s="21" t="s">
        <v>3536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2409</v>
      </c>
      <c r="B2412" s="21" t="s">
        <v>3327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3778</v>
      </c>
      <c r="J2412" s="21">
        <v>2</v>
      </c>
      <c r="K2412" s="21">
        <v>2</v>
      </c>
      <c r="L2412" s="21">
        <f t="shared" si="256"/>
        <v>0</v>
      </c>
      <c r="M2412" s="21" t="s">
        <v>3375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2410</v>
      </c>
      <c r="B2413" s="21" t="s">
        <v>3327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3779</v>
      </c>
      <c r="J2413" s="21">
        <v>1</v>
      </c>
      <c r="K2413" s="21">
        <v>1</v>
      </c>
      <c r="L2413" s="21">
        <f t="shared" si="256"/>
        <v>0</v>
      </c>
      <c r="M2413" s="21" t="s">
        <v>3375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2411</v>
      </c>
      <c r="B2414" s="21" t="s">
        <v>3327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3780</v>
      </c>
      <c r="J2414" s="21">
        <v>1</v>
      </c>
      <c r="K2414" s="21">
        <v>1</v>
      </c>
      <c r="L2414" s="21">
        <f t="shared" si="256"/>
        <v>0</v>
      </c>
      <c r="M2414" s="21" t="s">
        <v>3331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x14ac:dyDescent="0.25">
      <c r="A2415" s="21">
        <v>2412</v>
      </c>
      <c r="B2415" s="21" t="s">
        <v>3327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3781</v>
      </c>
      <c r="J2415" s="21">
        <v>1</v>
      </c>
      <c r="K2415" s="21">
        <v>1</v>
      </c>
      <c r="L2415" s="21">
        <f t="shared" si="256"/>
        <v>0</v>
      </c>
      <c r="M2415" s="21" t="s">
        <v>3375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2413</v>
      </c>
      <c r="B2416" s="21" t="s">
        <v>3327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3782</v>
      </c>
      <c r="J2416" s="21">
        <v>1</v>
      </c>
      <c r="K2416" s="21">
        <v>1</v>
      </c>
      <c r="L2416" s="21">
        <f t="shared" si="256"/>
        <v>0</v>
      </c>
      <c r="M2416" s="21" t="s">
        <v>3536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2414</v>
      </c>
      <c r="B2417" s="21" t="s">
        <v>3327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3783</v>
      </c>
      <c r="J2417" s="21">
        <v>1</v>
      </c>
      <c r="K2417" s="21">
        <v>1</v>
      </c>
      <c r="L2417" s="21">
        <f t="shared" si="256"/>
        <v>0</v>
      </c>
      <c r="M2417" s="21" t="s">
        <v>3536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2415</v>
      </c>
      <c r="B2418" s="21" t="s">
        <v>3327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3784</v>
      </c>
      <c r="J2418" s="21">
        <v>2</v>
      </c>
      <c r="K2418" s="21">
        <v>2</v>
      </c>
      <c r="L2418" s="21">
        <f t="shared" si="256"/>
        <v>0</v>
      </c>
      <c r="M2418" s="21" t="s">
        <v>3375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2416</v>
      </c>
      <c r="B2419" s="21" t="s">
        <v>3327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3785</v>
      </c>
      <c r="J2419" s="21">
        <v>2</v>
      </c>
      <c r="K2419" s="21">
        <v>2</v>
      </c>
      <c r="L2419" s="21">
        <f t="shared" si="256"/>
        <v>0</v>
      </c>
      <c r="M2419" s="21" t="s">
        <v>3375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2417</v>
      </c>
      <c r="B2420" s="21" t="s">
        <v>3327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3786</v>
      </c>
      <c r="J2420" s="21">
        <v>4</v>
      </c>
      <c r="K2420" s="21">
        <v>4</v>
      </c>
      <c r="L2420" s="21">
        <f t="shared" si="256"/>
        <v>0</v>
      </c>
      <c r="M2420" s="21" t="s">
        <v>3375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2418</v>
      </c>
      <c r="B2421" s="21" t="s">
        <v>3327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3787</v>
      </c>
      <c r="J2421" s="21">
        <v>1</v>
      </c>
      <c r="K2421" s="21">
        <v>1</v>
      </c>
      <c r="L2421" s="21">
        <f t="shared" si="256"/>
        <v>0</v>
      </c>
      <c r="M2421" s="21" t="s">
        <v>3331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x14ac:dyDescent="0.25">
      <c r="A2422" s="21">
        <v>2419</v>
      </c>
      <c r="B2422" s="21" t="s">
        <v>3327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3788</v>
      </c>
      <c r="J2422" s="21">
        <v>2</v>
      </c>
      <c r="K2422" s="21">
        <v>2</v>
      </c>
      <c r="L2422" s="21">
        <f t="shared" si="256"/>
        <v>0</v>
      </c>
      <c r="M2422" s="21" t="s">
        <v>3331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x14ac:dyDescent="0.25">
      <c r="A2423" s="21">
        <v>2420</v>
      </c>
      <c r="B2423" s="21" t="s">
        <v>3327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3789</v>
      </c>
      <c r="J2423" s="21">
        <v>1</v>
      </c>
      <c r="K2423" s="21">
        <v>1</v>
      </c>
      <c r="L2423" s="21">
        <f t="shared" si="256"/>
        <v>0</v>
      </c>
      <c r="M2423" s="21" t="s">
        <v>3536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x14ac:dyDescent="0.25">
      <c r="A2424" s="21">
        <v>2421</v>
      </c>
      <c r="B2424" s="21" t="s">
        <v>3327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3790</v>
      </c>
      <c r="J2424" s="21">
        <v>1</v>
      </c>
      <c r="K2424" s="21">
        <v>1</v>
      </c>
      <c r="L2424" s="21">
        <f t="shared" si="256"/>
        <v>0</v>
      </c>
      <c r="M2424" s="21" t="s">
        <v>3375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x14ac:dyDescent="0.25">
      <c r="A2425" s="21">
        <v>2422</v>
      </c>
      <c r="B2425" s="21" t="s">
        <v>3327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3791</v>
      </c>
      <c r="J2425" s="21">
        <v>1</v>
      </c>
      <c r="K2425" s="21">
        <v>1</v>
      </c>
      <c r="L2425" s="21">
        <f t="shared" si="256"/>
        <v>0</v>
      </c>
      <c r="M2425" s="21" t="s">
        <v>3395</v>
      </c>
      <c r="N2425" s="30">
        <v>45908</v>
      </c>
      <c r="O2425" s="48">
        <v>31573.5</v>
      </c>
      <c r="P2425" s="21" t="s">
        <v>897</v>
      </c>
      <c r="Q2425" s="21" t="s">
        <v>3386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2423</v>
      </c>
      <c r="B2426" s="21" t="s">
        <v>3327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3792</v>
      </c>
      <c r="J2426" s="21">
        <v>2</v>
      </c>
      <c r="K2426" s="21">
        <v>2</v>
      </c>
      <c r="L2426" s="21">
        <f t="shared" si="256"/>
        <v>0</v>
      </c>
      <c r="M2426" s="21" t="s">
        <v>3375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2424</v>
      </c>
      <c r="B2427" s="21" t="s">
        <v>3327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3793</v>
      </c>
      <c r="J2427" s="21">
        <v>1</v>
      </c>
      <c r="K2427" s="21">
        <v>1</v>
      </c>
      <c r="L2427" s="21">
        <f t="shared" si="256"/>
        <v>0</v>
      </c>
      <c r="M2427" s="21" t="s">
        <v>3536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2425</v>
      </c>
      <c r="B2428" s="21" t="s">
        <v>3327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3794</v>
      </c>
      <c r="J2428" s="21">
        <v>3</v>
      </c>
      <c r="K2428" s="21">
        <v>3</v>
      </c>
      <c r="L2428" s="21">
        <f t="shared" si="256"/>
        <v>0</v>
      </c>
      <c r="M2428" s="21" t="s">
        <v>3375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2426</v>
      </c>
      <c r="B2429" s="21" t="s">
        <v>3327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3795</v>
      </c>
      <c r="J2429" s="21">
        <v>1</v>
      </c>
      <c r="K2429" s="21">
        <v>1</v>
      </c>
      <c r="L2429" s="21">
        <f t="shared" si="256"/>
        <v>0</v>
      </c>
      <c r="M2429" s="21" t="s">
        <v>3536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2427</v>
      </c>
      <c r="B2430" s="21" t="s">
        <v>3327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3796</v>
      </c>
      <c r="J2430" s="21">
        <v>1</v>
      </c>
      <c r="K2430" s="21">
        <v>1</v>
      </c>
      <c r="L2430" s="21">
        <f t="shared" si="256"/>
        <v>0</v>
      </c>
      <c r="M2430" s="21" t="s">
        <v>3375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2428</v>
      </c>
      <c r="B2431" s="21" t="s">
        <v>3327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3797</v>
      </c>
      <c r="J2431" s="21">
        <v>1</v>
      </c>
      <c r="K2431" s="21">
        <v>1</v>
      </c>
      <c r="L2431" s="21">
        <f t="shared" si="256"/>
        <v>0</v>
      </c>
      <c r="M2431" s="21" t="s">
        <v>3536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2429</v>
      </c>
      <c r="B2432" s="21" t="s">
        <v>3327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3798</v>
      </c>
      <c r="J2432" s="21">
        <v>1</v>
      </c>
      <c r="K2432" s="21">
        <v>1</v>
      </c>
      <c r="L2432" s="21">
        <f t="shared" si="256"/>
        <v>0</v>
      </c>
      <c r="M2432" s="21" t="s">
        <v>3375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2430</v>
      </c>
      <c r="B2433" s="21" t="s">
        <v>3327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3799</v>
      </c>
      <c r="J2433" s="21">
        <v>1</v>
      </c>
      <c r="K2433" s="21">
        <v>1</v>
      </c>
      <c r="L2433" s="21">
        <f t="shared" si="256"/>
        <v>0</v>
      </c>
      <c r="M2433" s="21" t="s">
        <v>3375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2431</v>
      </c>
      <c r="B2434" s="21" t="s">
        <v>3327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3800</v>
      </c>
      <c r="J2434" s="21">
        <v>1</v>
      </c>
      <c r="K2434" s="21">
        <v>1</v>
      </c>
      <c r="L2434" s="21">
        <f t="shared" si="256"/>
        <v>0</v>
      </c>
      <c r="M2434" s="21" t="s">
        <v>3376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2432</v>
      </c>
      <c r="B2435" s="21" t="s">
        <v>3327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3801</v>
      </c>
      <c r="J2435" s="21">
        <v>2</v>
      </c>
      <c r="K2435" s="21">
        <v>2</v>
      </c>
      <c r="L2435" s="21">
        <f t="shared" si="256"/>
        <v>0</v>
      </c>
      <c r="M2435" s="21" t="s">
        <v>3375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2433</v>
      </c>
      <c r="B2436" s="21" t="s">
        <v>3327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3802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3376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2434</v>
      </c>
      <c r="B2437" s="21" t="s">
        <v>3327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3803</v>
      </c>
      <c r="J2437" s="21">
        <v>1</v>
      </c>
      <c r="K2437" s="21">
        <v>1</v>
      </c>
      <c r="L2437" s="21">
        <f t="shared" si="263"/>
        <v>0</v>
      </c>
      <c r="M2437" s="21" t="s">
        <v>3376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2435</v>
      </c>
      <c r="B2438" s="21" t="s">
        <v>3327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3804</v>
      </c>
      <c r="J2438" s="21">
        <v>1</v>
      </c>
      <c r="K2438" s="21">
        <v>1</v>
      </c>
      <c r="L2438" s="21">
        <f t="shared" si="263"/>
        <v>0</v>
      </c>
      <c r="M2438" s="21" t="s">
        <v>3376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2436</v>
      </c>
      <c r="B2439" s="21" t="s">
        <v>3327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3805</v>
      </c>
      <c r="J2439" s="21">
        <v>1</v>
      </c>
      <c r="K2439" s="21">
        <v>1</v>
      </c>
      <c r="L2439" s="21">
        <f t="shared" si="263"/>
        <v>0</v>
      </c>
      <c r="M2439" s="21" t="s">
        <v>3375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2437</v>
      </c>
      <c r="B2440" s="21" t="s">
        <v>3327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3806</v>
      </c>
      <c r="J2440" s="21">
        <v>1</v>
      </c>
      <c r="K2440" s="21">
        <v>1</v>
      </c>
      <c r="L2440" s="21">
        <f t="shared" si="263"/>
        <v>0</v>
      </c>
      <c r="M2440" s="21" t="s">
        <v>3375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2438</v>
      </c>
      <c r="B2441" s="21" t="s">
        <v>3327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3807</v>
      </c>
      <c r="J2441" s="21">
        <v>2</v>
      </c>
      <c r="K2441" s="21">
        <v>2</v>
      </c>
      <c r="L2441" s="21">
        <f t="shared" si="263"/>
        <v>0</v>
      </c>
      <c r="M2441" s="21" t="s">
        <v>3375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2439</v>
      </c>
      <c r="B2442" s="21" t="s">
        <v>3327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3808</v>
      </c>
      <c r="J2442" s="21">
        <v>1</v>
      </c>
      <c r="K2442" s="21">
        <v>1</v>
      </c>
      <c r="L2442" s="21">
        <f t="shared" si="263"/>
        <v>0</v>
      </c>
      <c r="M2442" s="21" t="s">
        <v>3376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2440</v>
      </c>
      <c r="B2443" s="21" t="s">
        <v>3327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3809</v>
      </c>
      <c r="J2443" s="21">
        <v>1</v>
      </c>
      <c r="K2443" s="21">
        <v>1</v>
      </c>
      <c r="L2443" s="21">
        <f t="shared" si="263"/>
        <v>0</v>
      </c>
      <c r="M2443" s="21" t="s">
        <v>3376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2441</v>
      </c>
      <c r="B2444" s="21" t="s">
        <v>3327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3810</v>
      </c>
      <c r="J2444" s="21">
        <v>2</v>
      </c>
      <c r="K2444" s="21">
        <v>2</v>
      </c>
      <c r="L2444" s="21">
        <f t="shared" si="263"/>
        <v>0</v>
      </c>
      <c r="M2444" s="21" t="s">
        <v>3375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2442</v>
      </c>
      <c r="B2445" s="21" t="s">
        <v>3327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3811</v>
      </c>
      <c r="J2445" s="21">
        <v>1</v>
      </c>
      <c r="K2445" s="21">
        <v>1</v>
      </c>
      <c r="L2445" s="21">
        <f t="shared" si="263"/>
        <v>0</v>
      </c>
      <c r="M2445" s="21" t="s">
        <v>3376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2443</v>
      </c>
      <c r="B2446" s="21" t="s">
        <v>3327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3812</v>
      </c>
      <c r="J2446" s="21">
        <v>1</v>
      </c>
      <c r="K2446" s="21">
        <v>1</v>
      </c>
      <c r="L2446" s="21">
        <f t="shared" si="263"/>
        <v>0</v>
      </c>
      <c r="M2446" s="21" t="s">
        <v>3375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2444</v>
      </c>
      <c r="B2447" s="21" t="s">
        <v>3327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3813</v>
      </c>
      <c r="J2447" s="21">
        <v>2</v>
      </c>
      <c r="K2447" s="21">
        <v>2</v>
      </c>
      <c r="L2447" s="21">
        <f t="shared" si="263"/>
        <v>0</v>
      </c>
      <c r="M2447" s="21" t="s">
        <v>3376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2445</v>
      </c>
      <c r="B2448" s="21" t="s">
        <v>3327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3814</v>
      </c>
      <c r="J2448" s="21">
        <v>1</v>
      </c>
      <c r="K2448" s="21">
        <v>1</v>
      </c>
      <c r="L2448" s="21">
        <f t="shared" si="263"/>
        <v>0</v>
      </c>
      <c r="M2448" s="21" t="s">
        <v>3356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2446</v>
      </c>
      <c r="B2449" s="21" t="s">
        <v>3327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3815</v>
      </c>
      <c r="J2449" s="21">
        <v>1</v>
      </c>
      <c r="K2449" s="21">
        <v>1</v>
      </c>
      <c r="L2449" s="21">
        <f t="shared" si="263"/>
        <v>0</v>
      </c>
      <c r="M2449" s="21" t="s">
        <v>3356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2447</v>
      </c>
      <c r="B2450" s="21" t="s">
        <v>3327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3356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2448</v>
      </c>
      <c r="B2451" s="21" t="s">
        <v>3327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3816</v>
      </c>
      <c r="J2451" s="21">
        <v>1</v>
      </c>
      <c r="K2451" s="21">
        <v>1</v>
      </c>
      <c r="L2451" s="21">
        <f t="shared" si="263"/>
        <v>0</v>
      </c>
      <c r="M2451" s="21" t="s">
        <v>3536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2449</v>
      </c>
      <c r="B2452" s="21" t="s">
        <v>3327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3817</v>
      </c>
      <c r="J2452" s="21">
        <v>1</v>
      </c>
      <c r="K2452" s="21">
        <v>1</v>
      </c>
      <c r="L2452" s="21">
        <f t="shared" si="263"/>
        <v>0</v>
      </c>
      <c r="M2452" s="21" t="s">
        <v>3366</v>
      </c>
      <c r="N2452" s="30">
        <v>45906</v>
      </c>
      <c r="O2452" s="48">
        <v>74981.25</v>
      </c>
      <c r="P2452" s="21" t="s">
        <v>3365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2450</v>
      </c>
      <c r="B2453" s="21" t="s">
        <v>3327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3818</v>
      </c>
      <c r="J2453" s="21">
        <v>1</v>
      </c>
      <c r="K2453" s="21">
        <v>1</v>
      </c>
      <c r="L2453" s="21">
        <f t="shared" si="263"/>
        <v>0</v>
      </c>
      <c r="M2453" s="21" t="s">
        <v>3536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2451</v>
      </c>
      <c r="B2454" s="21" t="s">
        <v>3327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3819</v>
      </c>
      <c r="J2454" s="21">
        <v>1</v>
      </c>
      <c r="K2454" s="21">
        <v>1</v>
      </c>
      <c r="L2454" s="21">
        <f t="shared" si="263"/>
        <v>0</v>
      </c>
      <c r="M2454" s="21" t="s">
        <v>3404</v>
      </c>
      <c r="N2454" s="30">
        <v>45908</v>
      </c>
      <c r="O2454" s="48">
        <v>9783</v>
      </c>
      <c r="P2454" s="21" t="s">
        <v>3328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x14ac:dyDescent="0.25">
      <c r="A2455" s="21">
        <v>2452</v>
      </c>
      <c r="B2455" s="21" t="s">
        <v>3327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3820</v>
      </c>
      <c r="J2455" s="21">
        <v>1</v>
      </c>
      <c r="K2455" s="21">
        <v>1</v>
      </c>
      <c r="L2455" s="21">
        <f t="shared" si="263"/>
        <v>0</v>
      </c>
      <c r="M2455" s="21" t="s">
        <v>3536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2453</v>
      </c>
      <c r="B2456" s="21" t="s">
        <v>3327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3821</v>
      </c>
      <c r="J2456" s="21">
        <v>1</v>
      </c>
      <c r="K2456" s="21">
        <v>1</v>
      </c>
      <c r="L2456" s="21">
        <f t="shared" si="263"/>
        <v>0</v>
      </c>
      <c r="M2456" s="21" t="s">
        <v>3354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2454</v>
      </c>
      <c r="B2457" s="21" t="s">
        <v>3327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3822</v>
      </c>
      <c r="J2457" s="21">
        <v>1</v>
      </c>
      <c r="K2457" s="21">
        <v>1</v>
      </c>
      <c r="L2457" s="21">
        <f t="shared" si="263"/>
        <v>0</v>
      </c>
      <c r="M2457" s="21" t="s">
        <v>3536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2455</v>
      </c>
      <c r="B2458" s="21" t="s">
        <v>3683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3684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3685</v>
      </c>
      <c r="N2458" s="30">
        <v>45920</v>
      </c>
      <c r="O2458" s="48">
        <v>2349.35</v>
      </c>
      <c r="P2458" s="21" t="s">
        <v>3687</v>
      </c>
      <c r="Q2458" s="21" t="s">
        <v>2071</v>
      </c>
      <c r="R2458" s="21" t="s">
        <v>847</v>
      </c>
      <c r="S2458" s="3">
        <v>4</v>
      </c>
      <c r="T2458" s="37"/>
      <c r="U2458" s="21" t="s">
        <v>3686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x14ac:dyDescent="0.25">
      <c r="A2459" s="21">
        <v>2456</v>
      </c>
      <c r="B2459" s="21" t="s">
        <v>3334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3823</v>
      </c>
      <c r="J2459" s="21">
        <v>1</v>
      </c>
      <c r="K2459" s="21">
        <v>1</v>
      </c>
      <c r="L2459" s="21">
        <f t="shared" si="263"/>
        <v>0</v>
      </c>
      <c r="M2459" s="21" t="s">
        <v>3412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x14ac:dyDescent="0.25">
      <c r="A2460" s="21">
        <v>2457</v>
      </c>
      <c r="B2460" s="21" t="s">
        <v>3334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3824</v>
      </c>
      <c r="J2460" s="21">
        <v>1</v>
      </c>
      <c r="K2460" s="21">
        <v>1</v>
      </c>
      <c r="L2460" s="21">
        <f t="shared" si="263"/>
        <v>0</v>
      </c>
      <c r="M2460" s="21" t="s">
        <v>3413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x14ac:dyDescent="0.25">
      <c r="A2461" s="21">
        <v>2458</v>
      </c>
      <c r="B2461" s="21" t="s">
        <v>3334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3825</v>
      </c>
      <c r="J2461" s="21">
        <v>1</v>
      </c>
      <c r="K2461" s="21">
        <v>1</v>
      </c>
      <c r="L2461" s="21">
        <f t="shared" si="263"/>
        <v>0</v>
      </c>
      <c r="M2461" s="21" t="s">
        <v>3403</v>
      </c>
      <c r="N2461" s="30">
        <v>45908</v>
      </c>
      <c r="O2461" s="53">
        <v>25393.5</v>
      </c>
      <c r="P2461" s="21" t="s">
        <v>3328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2459</v>
      </c>
      <c r="B2462" s="21" t="s">
        <v>3334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3826</v>
      </c>
      <c r="J2462" s="21">
        <v>1</v>
      </c>
      <c r="K2462" s="21">
        <v>1</v>
      </c>
      <c r="L2462" s="21">
        <f t="shared" si="263"/>
        <v>0</v>
      </c>
      <c r="M2462" s="21" t="s">
        <v>3412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2460</v>
      </c>
      <c r="B2463" s="21" t="s">
        <v>3334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3827</v>
      </c>
      <c r="J2463" s="21">
        <v>1</v>
      </c>
      <c r="K2463" s="21">
        <v>1</v>
      </c>
      <c r="L2463" s="21">
        <f t="shared" si="263"/>
        <v>0</v>
      </c>
      <c r="M2463" s="21" t="s">
        <v>3413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2461</v>
      </c>
      <c r="B2464" s="21" t="s">
        <v>3334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3827</v>
      </c>
      <c r="J2464" s="21">
        <v>1</v>
      </c>
      <c r="K2464" s="21">
        <v>1</v>
      </c>
      <c r="L2464" s="21">
        <f t="shared" si="263"/>
        <v>0</v>
      </c>
      <c r="M2464" s="21" t="s">
        <v>3403</v>
      </c>
      <c r="N2464" s="30">
        <v>45908</v>
      </c>
      <c r="O2464" s="53">
        <v>23341.5</v>
      </c>
      <c r="P2464" s="21" t="s">
        <v>3328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2462</v>
      </c>
      <c r="B2465" s="21" t="s">
        <v>3334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3828</v>
      </c>
      <c r="J2465" s="21">
        <v>1</v>
      </c>
      <c r="K2465" s="21">
        <v>1</v>
      </c>
      <c r="L2465" s="21">
        <f t="shared" si="263"/>
        <v>0</v>
      </c>
      <c r="M2465" s="21" t="s">
        <v>3412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2463</v>
      </c>
      <c r="B2466" s="21" t="s">
        <v>3334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3829</v>
      </c>
      <c r="J2466" s="21">
        <v>1</v>
      </c>
      <c r="K2466" s="21">
        <v>1</v>
      </c>
      <c r="L2466" s="21">
        <f t="shared" si="263"/>
        <v>0</v>
      </c>
      <c r="M2466" s="21" t="s">
        <v>3413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2464</v>
      </c>
      <c r="B2467" s="21" t="s">
        <v>3334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3830</v>
      </c>
      <c r="J2467" s="21">
        <v>1</v>
      </c>
      <c r="K2467" s="21">
        <v>1</v>
      </c>
      <c r="L2467" s="21">
        <f t="shared" si="263"/>
        <v>0</v>
      </c>
      <c r="M2467" s="21" t="s">
        <v>3403</v>
      </c>
      <c r="N2467" s="30">
        <v>45908</v>
      </c>
      <c r="O2467" s="53">
        <v>19836</v>
      </c>
      <c r="P2467" s="21" t="s">
        <v>3328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2465</v>
      </c>
      <c r="B2468" s="21" t="s">
        <v>3334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3831</v>
      </c>
      <c r="J2468" s="21">
        <v>1</v>
      </c>
      <c r="K2468" s="21">
        <v>1</v>
      </c>
      <c r="L2468" s="21">
        <f t="shared" si="263"/>
        <v>0</v>
      </c>
      <c r="M2468" s="21" t="s">
        <v>3403</v>
      </c>
      <c r="N2468" s="30">
        <v>45908</v>
      </c>
      <c r="O2468" s="53">
        <v>4018.5</v>
      </c>
      <c r="P2468" s="21" t="s">
        <v>3328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2466</v>
      </c>
      <c r="B2469" s="21" t="s">
        <v>3334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3832</v>
      </c>
      <c r="J2469" s="21">
        <v>1</v>
      </c>
      <c r="K2469" s="21">
        <v>1</v>
      </c>
      <c r="L2469" s="21">
        <f t="shared" si="263"/>
        <v>0</v>
      </c>
      <c r="M2469" s="21" t="s">
        <v>3403</v>
      </c>
      <c r="N2469" s="30">
        <v>45908</v>
      </c>
      <c r="O2469" s="53">
        <v>27274.5</v>
      </c>
      <c r="P2469" s="21" t="s">
        <v>3328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2467</v>
      </c>
      <c r="B2470" s="21" t="s">
        <v>3334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3833</v>
      </c>
      <c r="J2470" s="21">
        <v>1</v>
      </c>
      <c r="K2470" s="21">
        <v>1</v>
      </c>
      <c r="L2470" s="21">
        <f t="shared" si="263"/>
        <v>0</v>
      </c>
      <c r="M2470" s="21" t="s">
        <v>3403</v>
      </c>
      <c r="N2470" s="30">
        <v>45908</v>
      </c>
      <c r="O2470" s="53">
        <v>18382.5</v>
      </c>
      <c r="P2470" s="21" t="s">
        <v>3328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2468</v>
      </c>
      <c r="B2471" s="21" t="s">
        <v>3334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3769</v>
      </c>
      <c r="J2471" s="21">
        <v>1</v>
      </c>
      <c r="K2471" s="21">
        <v>1</v>
      </c>
      <c r="L2471" s="21">
        <f t="shared" si="263"/>
        <v>0</v>
      </c>
      <c r="M2471" s="21" t="s">
        <v>3404</v>
      </c>
      <c r="N2471" s="30">
        <v>45908</v>
      </c>
      <c r="O2471" s="48">
        <v>20691</v>
      </c>
      <c r="P2471" s="21" t="s">
        <v>3328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2469</v>
      </c>
      <c r="B2472" s="21" t="s">
        <v>3334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3834</v>
      </c>
      <c r="J2472" s="21">
        <v>1</v>
      </c>
      <c r="K2472" s="21">
        <v>1</v>
      </c>
      <c r="L2472" s="21">
        <f t="shared" si="263"/>
        <v>0</v>
      </c>
      <c r="M2472" s="21" t="s">
        <v>3413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2470</v>
      </c>
      <c r="B2473" s="21" t="s">
        <v>3334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3835</v>
      </c>
      <c r="J2473" s="21">
        <v>1</v>
      </c>
      <c r="K2473" s="21">
        <v>1</v>
      </c>
      <c r="L2473" s="21">
        <f t="shared" si="263"/>
        <v>0</v>
      </c>
      <c r="M2473" s="21" t="s">
        <v>3403</v>
      </c>
      <c r="N2473" s="30">
        <v>45908</v>
      </c>
      <c r="O2473" s="53">
        <v>20691</v>
      </c>
      <c r="P2473" s="21" t="s">
        <v>3328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2471</v>
      </c>
      <c r="B2474" s="21" t="s">
        <v>3334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3836</v>
      </c>
      <c r="J2474" s="21">
        <v>1</v>
      </c>
      <c r="K2474" s="21">
        <v>1</v>
      </c>
      <c r="L2474" s="21">
        <f t="shared" si="263"/>
        <v>0</v>
      </c>
      <c r="M2474" s="21" t="s">
        <v>3403</v>
      </c>
      <c r="N2474" s="30">
        <v>45908</v>
      </c>
      <c r="O2474" s="53">
        <v>18382.5</v>
      </c>
      <c r="P2474" s="21" t="s">
        <v>3328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2472</v>
      </c>
      <c r="B2475" s="21" t="s">
        <v>3334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3837</v>
      </c>
      <c r="J2475" s="21">
        <v>1</v>
      </c>
      <c r="K2475" s="21">
        <v>1</v>
      </c>
      <c r="L2475" s="21">
        <f t="shared" si="263"/>
        <v>0</v>
      </c>
      <c r="M2475" s="21" t="s">
        <v>3404</v>
      </c>
      <c r="N2475" s="30">
        <v>45908</v>
      </c>
      <c r="O2475" s="48">
        <v>8037</v>
      </c>
      <c r="P2475" s="21" t="s">
        <v>3328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2473</v>
      </c>
      <c r="B2476" s="21" t="s">
        <v>3334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3838</v>
      </c>
      <c r="J2476" s="21">
        <v>1</v>
      </c>
      <c r="K2476" s="21">
        <v>1</v>
      </c>
      <c r="L2476" s="21">
        <f t="shared" si="263"/>
        <v>0</v>
      </c>
      <c r="M2476" s="21" t="s">
        <v>3404</v>
      </c>
      <c r="N2476" s="30">
        <v>45908</v>
      </c>
      <c r="O2476" s="48">
        <v>19611</v>
      </c>
      <c r="P2476" s="21" t="s">
        <v>3328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2474</v>
      </c>
      <c r="B2477" s="21" t="s">
        <v>3334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3839</v>
      </c>
      <c r="J2477" s="21">
        <v>2</v>
      </c>
      <c r="K2477" s="21">
        <v>2</v>
      </c>
      <c r="L2477" s="21">
        <f t="shared" si="263"/>
        <v>0</v>
      </c>
      <c r="M2477" s="21" t="s">
        <v>3404</v>
      </c>
      <c r="N2477" s="30">
        <v>45908</v>
      </c>
      <c r="O2477" s="48">
        <f>18382.5+13882.5</f>
        <v>32265</v>
      </c>
      <c r="P2477" s="21" t="s">
        <v>3328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2475</v>
      </c>
      <c r="B2478" s="21" t="s">
        <v>3334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3840</v>
      </c>
      <c r="J2478" s="21">
        <v>1</v>
      </c>
      <c r="K2478" s="21">
        <v>1</v>
      </c>
      <c r="L2478" s="21">
        <f t="shared" si="263"/>
        <v>0</v>
      </c>
      <c r="M2478" s="21" t="s">
        <v>3404</v>
      </c>
      <c r="N2478" s="30">
        <v>45908</v>
      </c>
      <c r="O2478" s="48">
        <v>32233.5</v>
      </c>
      <c r="P2478" s="21" t="s">
        <v>3328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2476</v>
      </c>
      <c r="B2479" s="21" t="s">
        <v>3334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3841</v>
      </c>
      <c r="J2479" s="21">
        <v>1</v>
      </c>
      <c r="K2479" s="21">
        <v>1</v>
      </c>
      <c r="L2479" s="21">
        <f t="shared" si="263"/>
        <v>0</v>
      </c>
      <c r="M2479" s="21" t="s">
        <v>3404</v>
      </c>
      <c r="N2479" s="30">
        <v>45908</v>
      </c>
      <c r="O2479" s="48">
        <v>8208</v>
      </c>
      <c r="P2479" s="21" t="s">
        <v>3328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2477</v>
      </c>
      <c r="B2480" s="21" t="s">
        <v>3334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3842</v>
      </c>
      <c r="J2480" s="21">
        <v>1</v>
      </c>
      <c r="K2480" s="21">
        <v>1</v>
      </c>
      <c r="L2480" s="21">
        <f t="shared" si="263"/>
        <v>0</v>
      </c>
      <c r="M2480" s="21" t="s">
        <v>3411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2478</v>
      </c>
      <c r="B2481" s="21" t="s">
        <v>3334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3843</v>
      </c>
      <c r="J2481" s="21">
        <v>2</v>
      </c>
      <c r="K2481" s="21">
        <v>2</v>
      </c>
      <c r="L2481" s="21">
        <f t="shared" si="263"/>
        <v>0</v>
      </c>
      <c r="M2481" s="21" t="s">
        <v>3404</v>
      </c>
      <c r="N2481" s="30">
        <v>45908</v>
      </c>
      <c r="O2481" s="48">
        <f>24453+22653</f>
        <v>47106</v>
      </c>
      <c r="P2481" s="21" t="s">
        <v>3328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2479</v>
      </c>
      <c r="B2482" s="21" t="s">
        <v>3334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3844</v>
      </c>
      <c r="J2482" s="21">
        <v>1</v>
      </c>
      <c r="K2482" s="21">
        <v>1</v>
      </c>
      <c r="L2482" s="21">
        <f t="shared" si="263"/>
        <v>0</v>
      </c>
      <c r="M2482" s="21" t="s">
        <v>3404</v>
      </c>
      <c r="N2482" s="30">
        <v>45908</v>
      </c>
      <c r="O2482" s="48">
        <v>23085</v>
      </c>
      <c r="P2482" s="21" t="s">
        <v>3328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2480</v>
      </c>
      <c r="B2483" s="21" t="s">
        <v>3334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3845</v>
      </c>
      <c r="J2483" s="21">
        <v>1</v>
      </c>
      <c r="K2483" s="21">
        <v>1</v>
      </c>
      <c r="L2483" s="21">
        <f t="shared" si="263"/>
        <v>0</v>
      </c>
      <c r="M2483" s="21" t="s">
        <v>3403</v>
      </c>
      <c r="N2483" s="30">
        <v>45908</v>
      </c>
      <c r="O2483" s="53">
        <v>23512.5</v>
      </c>
      <c r="P2483" s="21" t="s">
        <v>3328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2481</v>
      </c>
      <c r="B2484" s="21" t="s">
        <v>3334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3845</v>
      </c>
      <c r="J2484" s="21">
        <v>1</v>
      </c>
      <c r="K2484" s="21">
        <v>1</v>
      </c>
      <c r="L2484" s="21">
        <f t="shared" si="263"/>
        <v>0</v>
      </c>
      <c r="M2484" s="21" t="s">
        <v>3413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2482</v>
      </c>
      <c r="B2485" s="21" t="s">
        <v>3334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3846</v>
      </c>
      <c r="J2485" s="21">
        <v>2</v>
      </c>
      <c r="K2485" s="21">
        <v>2</v>
      </c>
      <c r="L2485" s="21">
        <f t="shared" si="263"/>
        <v>0</v>
      </c>
      <c r="M2485" s="21" t="s">
        <v>3404</v>
      </c>
      <c r="N2485" s="30">
        <v>45908</v>
      </c>
      <c r="O2485" s="48">
        <f>24453+24453</f>
        <v>48906</v>
      </c>
      <c r="P2485" s="21" t="s">
        <v>3328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2483</v>
      </c>
      <c r="B2486" s="21" t="s">
        <v>3334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3847</v>
      </c>
      <c r="J2486" s="21">
        <v>1</v>
      </c>
      <c r="K2486" s="21">
        <v>1</v>
      </c>
      <c r="L2486" s="21">
        <f t="shared" si="263"/>
        <v>0</v>
      </c>
      <c r="M2486" s="21" t="s">
        <v>3404</v>
      </c>
      <c r="N2486" s="30">
        <v>45908</v>
      </c>
      <c r="O2486" s="48">
        <v>12055.5</v>
      </c>
      <c r="P2486" s="21" t="s">
        <v>3328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2484</v>
      </c>
      <c r="B2487" s="21" t="s">
        <v>3334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3736</v>
      </c>
      <c r="J2487" s="21">
        <v>1</v>
      </c>
      <c r="K2487" s="21">
        <v>1</v>
      </c>
      <c r="L2487" s="21">
        <f t="shared" si="263"/>
        <v>0</v>
      </c>
      <c r="M2487" s="21" t="s">
        <v>3404</v>
      </c>
      <c r="N2487" s="30">
        <v>45908</v>
      </c>
      <c r="O2487" s="48">
        <v>31635</v>
      </c>
      <c r="P2487" s="21" t="s">
        <v>3328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2485</v>
      </c>
      <c r="B2488" s="21" t="s">
        <v>3334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3848</v>
      </c>
      <c r="J2488" s="21">
        <v>1</v>
      </c>
      <c r="K2488" s="21">
        <v>1</v>
      </c>
      <c r="L2488" s="21">
        <f t="shared" si="263"/>
        <v>0</v>
      </c>
      <c r="M2488" s="21" t="s">
        <v>3403</v>
      </c>
      <c r="N2488" s="30">
        <v>45908</v>
      </c>
      <c r="O2488" s="53">
        <v>33088.5</v>
      </c>
      <c r="P2488" s="21" t="s">
        <v>3328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2486</v>
      </c>
      <c r="B2489" s="21" t="s">
        <v>3334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3849</v>
      </c>
      <c r="J2489" s="21">
        <v>1</v>
      </c>
      <c r="K2489" s="21">
        <v>1</v>
      </c>
      <c r="L2489" s="21">
        <f t="shared" si="263"/>
        <v>0</v>
      </c>
      <c r="M2489" s="21" t="s">
        <v>3411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2487</v>
      </c>
      <c r="B2490" s="21" t="s">
        <v>3334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3850</v>
      </c>
      <c r="J2490" s="21">
        <v>1</v>
      </c>
      <c r="K2490" s="21">
        <v>1</v>
      </c>
      <c r="L2490" s="21">
        <f t="shared" si="263"/>
        <v>0</v>
      </c>
      <c r="M2490" s="21" t="s">
        <v>3403</v>
      </c>
      <c r="N2490" s="30">
        <v>45908</v>
      </c>
      <c r="O2490" s="53">
        <v>28642.5</v>
      </c>
      <c r="P2490" s="21" t="s">
        <v>3328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2488</v>
      </c>
      <c r="B2491" s="21" t="s">
        <v>3334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3851</v>
      </c>
      <c r="J2491" s="21">
        <v>1</v>
      </c>
      <c r="K2491" s="21">
        <v>1</v>
      </c>
      <c r="L2491" s="21">
        <f t="shared" si="263"/>
        <v>0</v>
      </c>
      <c r="M2491" s="21" t="s">
        <v>3413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2489</v>
      </c>
      <c r="B2492" s="21" t="s">
        <v>3334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3852</v>
      </c>
      <c r="J2492" s="21">
        <v>1</v>
      </c>
      <c r="K2492" s="21">
        <v>1</v>
      </c>
      <c r="L2492" s="21">
        <f t="shared" si="263"/>
        <v>0</v>
      </c>
      <c r="M2492" s="21" t="s">
        <v>3404</v>
      </c>
      <c r="N2492" s="30">
        <v>45908</v>
      </c>
      <c r="O2492" s="48">
        <v>26419.5</v>
      </c>
      <c r="P2492" s="21" t="s">
        <v>3328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2490</v>
      </c>
      <c r="B2493" s="21" t="s">
        <v>3334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3853</v>
      </c>
      <c r="J2493" s="21">
        <v>1</v>
      </c>
      <c r="K2493" s="21">
        <v>1</v>
      </c>
      <c r="L2493" s="21">
        <f t="shared" si="263"/>
        <v>0</v>
      </c>
      <c r="M2493" s="21" t="s">
        <v>3411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2491</v>
      </c>
      <c r="B2494" s="21" t="s">
        <v>3334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3854</v>
      </c>
      <c r="J2494" s="21">
        <v>1</v>
      </c>
      <c r="K2494" s="21">
        <v>1</v>
      </c>
      <c r="L2494" s="21">
        <f t="shared" si="263"/>
        <v>0</v>
      </c>
      <c r="M2494" s="21" t="s">
        <v>3403</v>
      </c>
      <c r="N2494" s="30">
        <v>45908</v>
      </c>
      <c r="O2494" s="53">
        <v>26419.5</v>
      </c>
      <c r="P2494" s="21" t="s">
        <v>3328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2492</v>
      </c>
      <c r="B2495" s="21" t="s">
        <v>3334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3855</v>
      </c>
      <c r="J2495" s="21">
        <v>1</v>
      </c>
      <c r="K2495" s="21">
        <v>1</v>
      </c>
      <c r="L2495" s="21">
        <f t="shared" si="263"/>
        <v>0</v>
      </c>
      <c r="M2495" s="21" t="s">
        <v>3404</v>
      </c>
      <c r="N2495" s="30">
        <v>45908</v>
      </c>
      <c r="O2495" s="48">
        <v>32661</v>
      </c>
      <c r="P2495" s="21" t="s">
        <v>3328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2493</v>
      </c>
      <c r="B2496" s="21" t="s">
        <v>3334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3856</v>
      </c>
      <c r="J2496" s="21">
        <v>1</v>
      </c>
      <c r="K2496" s="21">
        <v>1</v>
      </c>
      <c r="L2496" s="21">
        <f t="shared" si="263"/>
        <v>0</v>
      </c>
      <c r="M2496" s="21" t="s">
        <v>3403</v>
      </c>
      <c r="N2496" s="30">
        <v>45908</v>
      </c>
      <c r="O2496" s="53">
        <v>32661</v>
      </c>
      <c r="P2496" s="21" t="s">
        <v>3328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2494</v>
      </c>
      <c r="B2497" s="21" t="s">
        <v>3334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3857</v>
      </c>
      <c r="J2497" s="21">
        <v>1</v>
      </c>
      <c r="K2497" s="21">
        <v>1</v>
      </c>
      <c r="L2497" s="21">
        <f t="shared" si="263"/>
        <v>0</v>
      </c>
      <c r="M2497" s="21" t="s">
        <v>3404</v>
      </c>
      <c r="N2497" s="30">
        <v>45908</v>
      </c>
      <c r="O2497" s="48">
        <v>11029.5</v>
      </c>
      <c r="P2497" s="21" t="s">
        <v>3328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2495</v>
      </c>
      <c r="B2498" s="21" t="s">
        <v>3334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3858</v>
      </c>
      <c r="J2498" s="21">
        <v>1</v>
      </c>
      <c r="K2498" s="21">
        <v>1</v>
      </c>
      <c r="L2498" s="21">
        <f t="shared" si="263"/>
        <v>0</v>
      </c>
      <c r="M2498" s="21" t="s">
        <v>3404</v>
      </c>
      <c r="N2498" s="30">
        <v>45908</v>
      </c>
      <c r="O2498" s="48">
        <v>30609</v>
      </c>
      <c r="P2498" s="21" t="s">
        <v>3328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2496</v>
      </c>
      <c r="B2499" s="21" t="s">
        <v>3334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3859</v>
      </c>
      <c r="J2499" s="21">
        <v>1</v>
      </c>
      <c r="K2499" s="21">
        <v>1</v>
      </c>
      <c r="L2499" s="21">
        <f t="shared" si="263"/>
        <v>0</v>
      </c>
      <c r="M2499" s="21" t="s">
        <v>3533</v>
      </c>
      <c r="N2499" s="30">
        <v>45915</v>
      </c>
      <c r="O2499" s="48">
        <v>16391.25</v>
      </c>
      <c r="P2499" s="21" t="s">
        <v>26</v>
      </c>
      <c r="Q2499" s="21" t="s">
        <v>3545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x14ac:dyDescent="0.25">
      <c r="A2500" s="21">
        <v>2497</v>
      </c>
      <c r="B2500" s="21" t="s">
        <v>3334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3860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3403</v>
      </c>
      <c r="N2500" s="30">
        <v>45908</v>
      </c>
      <c r="O2500" s="53">
        <v>32062.5</v>
      </c>
      <c r="P2500" s="21" t="s">
        <v>3328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2498</v>
      </c>
      <c r="B2501" s="21" t="s">
        <v>3334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3861</v>
      </c>
      <c r="J2501" s="21">
        <v>1</v>
      </c>
      <c r="K2501" s="21">
        <v>1</v>
      </c>
      <c r="L2501" s="21">
        <f t="shared" si="270"/>
        <v>0</v>
      </c>
      <c r="M2501" s="21" t="s">
        <v>3403</v>
      </c>
      <c r="N2501" s="30">
        <v>45908</v>
      </c>
      <c r="O2501" s="53">
        <v>24966</v>
      </c>
      <c r="P2501" s="21" t="s">
        <v>3328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2499</v>
      </c>
      <c r="B2502" s="21" t="s">
        <v>3334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3862</v>
      </c>
      <c r="J2502" s="21">
        <v>1</v>
      </c>
      <c r="K2502" s="21">
        <v>1</v>
      </c>
      <c r="L2502" s="21">
        <f t="shared" si="270"/>
        <v>0</v>
      </c>
      <c r="M2502" s="21" t="s">
        <v>3409</v>
      </c>
      <c r="N2502" s="30">
        <v>45908</v>
      </c>
      <c r="O2502" s="48">
        <v>0</v>
      </c>
      <c r="P2502" s="21" t="s">
        <v>3328</v>
      </c>
      <c r="Q2502" s="21" t="s">
        <v>2071</v>
      </c>
      <c r="R2502" s="21" t="s">
        <v>637</v>
      </c>
      <c r="S2502" s="3">
        <v>4</v>
      </c>
      <c r="T2502" s="37" t="s">
        <v>3405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2500</v>
      </c>
      <c r="B2503" s="21" t="s">
        <v>3334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3863</v>
      </c>
      <c r="J2503" s="21">
        <v>1</v>
      </c>
      <c r="K2503" s="21">
        <v>1</v>
      </c>
      <c r="L2503" s="21">
        <f t="shared" si="270"/>
        <v>0</v>
      </c>
      <c r="M2503" s="21" t="s">
        <v>3413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2501</v>
      </c>
      <c r="B2504" s="21" t="s">
        <v>3334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3864</v>
      </c>
      <c r="J2504" s="21">
        <v>1</v>
      </c>
      <c r="K2504" s="21">
        <v>1</v>
      </c>
      <c r="L2504" s="21">
        <f t="shared" si="270"/>
        <v>0</v>
      </c>
      <c r="M2504" s="21" t="s">
        <v>3403</v>
      </c>
      <c r="N2504" s="30">
        <v>45908</v>
      </c>
      <c r="O2504" s="53">
        <v>25222.5</v>
      </c>
      <c r="P2504" s="21" t="s">
        <v>3328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2502</v>
      </c>
      <c r="B2505" s="21" t="s">
        <v>3334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3865</v>
      </c>
      <c r="J2505" s="21">
        <v>1</v>
      </c>
      <c r="K2505" s="21">
        <v>1</v>
      </c>
      <c r="L2505" s="21">
        <f t="shared" si="270"/>
        <v>0</v>
      </c>
      <c r="M2505" s="21" t="s">
        <v>3394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x14ac:dyDescent="0.25">
      <c r="A2506" s="21">
        <v>2503</v>
      </c>
      <c r="B2506" s="21" t="s">
        <v>3334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3866</v>
      </c>
      <c r="J2506" s="21">
        <v>1</v>
      </c>
      <c r="K2506" s="21">
        <v>1</v>
      </c>
      <c r="L2506" s="21">
        <f t="shared" si="270"/>
        <v>0</v>
      </c>
      <c r="M2506" s="21" t="s">
        <v>3350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x14ac:dyDescent="0.25">
      <c r="A2507" s="21">
        <v>2504</v>
      </c>
      <c r="B2507" s="21" t="s">
        <v>3334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3867</v>
      </c>
      <c r="J2507" s="21">
        <v>1</v>
      </c>
      <c r="K2507" s="21">
        <v>1</v>
      </c>
      <c r="L2507" s="21">
        <f t="shared" si="270"/>
        <v>0</v>
      </c>
      <c r="M2507" s="21" t="s">
        <v>3353</v>
      </c>
      <c r="N2507" s="30">
        <v>45906</v>
      </c>
      <c r="O2507" s="48">
        <v>34284.449999999997</v>
      </c>
      <c r="P2507" s="21" t="s">
        <v>3336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2505</v>
      </c>
      <c r="B2508" s="21" t="s">
        <v>3334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3868</v>
      </c>
      <c r="J2508" s="21">
        <v>1</v>
      </c>
      <c r="K2508" s="21">
        <v>1</v>
      </c>
      <c r="L2508" s="21">
        <f t="shared" si="270"/>
        <v>0</v>
      </c>
      <c r="M2508" s="21" t="s">
        <v>3353</v>
      </c>
      <c r="N2508" s="30">
        <v>45906</v>
      </c>
      <c r="O2508" s="48">
        <v>32360.9</v>
      </c>
      <c r="P2508" s="21" t="s">
        <v>3336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2506</v>
      </c>
      <c r="B2509" s="21" t="s">
        <v>3334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3869</v>
      </c>
      <c r="J2509" s="21">
        <v>3</v>
      </c>
      <c r="K2509" s="21">
        <v>3</v>
      </c>
      <c r="L2509" s="21">
        <f t="shared" si="270"/>
        <v>0</v>
      </c>
      <c r="M2509" s="21" t="s">
        <v>3359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2507</v>
      </c>
      <c r="B2510" s="21" t="s">
        <v>3334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3870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2508</v>
      </c>
      <c r="B2511" s="21" t="s">
        <v>3334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3871</v>
      </c>
      <c r="J2511" s="21">
        <v>1</v>
      </c>
      <c r="K2511" s="21">
        <v>1</v>
      </c>
      <c r="L2511" s="21">
        <f t="shared" si="270"/>
        <v>0</v>
      </c>
      <c r="M2511" s="21" t="s">
        <v>3360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2509</v>
      </c>
      <c r="B2512" s="21" t="s">
        <v>3334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3872</v>
      </c>
      <c r="J2512" s="21">
        <v>5</v>
      </c>
      <c r="K2512" s="21">
        <v>5</v>
      </c>
      <c r="L2512" s="21">
        <f t="shared" si="270"/>
        <v>0</v>
      </c>
      <c r="M2512" s="21" t="s">
        <v>3359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2510</v>
      </c>
      <c r="B2513" s="21" t="s">
        <v>3334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3772</v>
      </c>
      <c r="J2513" s="21">
        <v>1</v>
      </c>
      <c r="K2513" s="21">
        <v>1</v>
      </c>
      <c r="L2513" s="21">
        <f t="shared" si="270"/>
        <v>0</v>
      </c>
      <c r="M2513" s="21" t="s">
        <v>3360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2511</v>
      </c>
      <c r="B2514" s="21" t="s">
        <v>3334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3873</v>
      </c>
      <c r="J2514" s="21">
        <v>2</v>
      </c>
      <c r="K2514" s="21">
        <v>2</v>
      </c>
      <c r="L2514" s="21">
        <f t="shared" si="270"/>
        <v>0</v>
      </c>
      <c r="M2514" s="21" t="s">
        <v>3371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2512</v>
      </c>
      <c r="B2515" s="21" t="s">
        <v>3334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3874</v>
      </c>
      <c r="J2515" s="21">
        <v>1</v>
      </c>
      <c r="K2515" s="21">
        <v>1</v>
      </c>
      <c r="L2515" s="21">
        <f t="shared" si="270"/>
        <v>0</v>
      </c>
      <c r="M2515" s="21" t="s">
        <v>3350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2513</v>
      </c>
      <c r="B2516" s="21" t="s">
        <v>3334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3875</v>
      </c>
      <c r="J2516" s="21">
        <v>1</v>
      </c>
      <c r="K2516" s="21">
        <v>1</v>
      </c>
      <c r="L2516" s="21">
        <f t="shared" si="270"/>
        <v>0</v>
      </c>
      <c r="M2516" s="21" t="s">
        <v>3350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2514</v>
      </c>
      <c r="B2517" s="21" t="s">
        <v>3334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3876</v>
      </c>
      <c r="J2517" s="21">
        <v>1</v>
      </c>
      <c r="K2517" s="21">
        <v>1</v>
      </c>
      <c r="L2517" s="21">
        <f t="shared" si="270"/>
        <v>0</v>
      </c>
      <c r="M2517" s="21" t="s">
        <v>3360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2515</v>
      </c>
      <c r="B2518" s="21" t="s">
        <v>3334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3877</v>
      </c>
      <c r="J2518" s="21">
        <v>1</v>
      </c>
      <c r="K2518" s="21">
        <v>1</v>
      </c>
      <c r="L2518" s="21">
        <f t="shared" si="270"/>
        <v>0</v>
      </c>
      <c r="M2518" s="21" t="s">
        <v>3410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x14ac:dyDescent="0.25">
      <c r="A2519" s="21">
        <v>2516</v>
      </c>
      <c r="B2519" s="21" t="s">
        <v>3334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3878</v>
      </c>
      <c r="J2519" s="21">
        <v>1</v>
      </c>
      <c r="K2519" s="21">
        <v>1</v>
      </c>
      <c r="L2519" s="21">
        <f t="shared" si="270"/>
        <v>0</v>
      </c>
      <c r="M2519" s="21" t="s">
        <v>3353</v>
      </c>
      <c r="N2519" s="30">
        <v>45906</v>
      </c>
      <c r="O2519" s="48">
        <v>29984.75</v>
      </c>
      <c r="P2519" s="21" t="s">
        <v>3336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2517</v>
      </c>
      <c r="B2520" s="21" t="s">
        <v>3334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3879</v>
      </c>
      <c r="J2520" s="21">
        <v>1</v>
      </c>
      <c r="K2520" s="21">
        <v>1</v>
      </c>
      <c r="L2520" s="21">
        <f t="shared" si="270"/>
        <v>0</v>
      </c>
      <c r="M2520" s="21" t="s">
        <v>3630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2518</v>
      </c>
      <c r="B2521" s="21" t="s">
        <v>3334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3880</v>
      </c>
      <c r="J2521" s="21">
        <v>1</v>
      </c>
      <c r="K2521" s="21">
        <v>1</v>
      </c>
      <c r="L2521" s="21">
        <f t="shared" si="270"/>
        <v>0</v>
      </c>
      <c r="M2521" s="21" t="s">
        <v>3350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2519</v>
      </c>
      <c r="B2522" s="21" t="s">
        <v>3334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3881</v>
      </c>
      <c r="J2522" s="21">
        <v>1</v>
      </c>
      <c r="K2522" s="21">
        <v>1</v>
      </c>
      <c r="L2522" s="21">
        <f t="shared" si="270"/>
        <v>0</v>
      </c>
      <c r="M2522" s="21" t="s">
        <v>4959</v>
      </c>
      <c r="N2522" s="30">
        <v>45933</v>
      </c>
      <c r="O2522" s="48">
        <v>0</v>
      </c>
      <c r="P2522" s="21" t="s">
        <v>4673</v>
      </c>
      <c r="Q2522" s="21" t="s">
        <v>4701</v>
      </c>
      <c r="R2522" s="21" t="s">
        <v>40</v>
      </c>
      <c r="S2522" s="3">
        <v>4</v>
      </c>
      <c r="T2522" s="37" t="s">
        <v>4674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2520</v>
      </c>
      <c r="B2523" s="21" t="s">
        <v>3334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3882</v>
      </c>
      <c r="J2523" s="21">
        <v>1</v>
      </c>
      <c r="K2523" s="21">
        <v>1</v>
      </c>
      <c r="L2523" s="21">
        <f t="shared" si="270"/>
        <v>0</v>
      </c>
      <c r="M2523" s="21" t="s">
        <v>3360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2521</v>
      </c>
      <c r="B2524" s="21" t="s">
        <v>3334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3788</v>
      </c>
      <c r="J2524" s="21">
        <v>1</v>
      </c>
      <c r="K2524" s="21">
        <v>1</v>
      </c>
      <c r="L2524" s="21">
        <f t="shared" si="270"/>
        <v>0</v>
      </c>
      <c r="M2524" s="21" t="s">
        <v>3360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2522</v>
      </c>
      <c r="B2525" s="21" t="s">
        <v>3334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3883</v>
      </c>
      <c r="J2525" s="21">
        <v>1</v>
      </c>
      <c r="K2525" s="21">
        <v>1</v>
      </c>
      <c r="L2525" s="21">
        <f t="shared" si="270"/>
        <v>0</v>
      </c>
      <c r="M2525" s="21" t="s">
        <v>3350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2523</v>
      </c>
      <c r="B2526" s="21" t="s">
        <v>3334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3884</v>
      </c>
      <c r="J2526" s="21">
        <v>1</v>
      </c>
      <c r="K2526" s="21">
        <v>1</v>
      </c>
      <c r="L2526" s="21">
        <f t="shared" si="270"/>
        <v>0</v>
      </c>
      <c r="M2526" s="21" t="s">
        <v>3360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2524</v>
      </c>
      <c r="B2527" s="21" t="s">
        <v>3334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3885</v>
      </c>
      <c r="J2527" s="21">
        <v>1</v>
      </c>
      <c r="K2527" s="21">
        <v>1</v>
      </c>
      <c r="L2527" s="21">
        <f t="shared" si="270"/>
        <v>0</v>
      </c>
      <c r="M2527" s="21" t="s">
        <v>3398</v>
      </c>
      <c r="N2527" s="30">
        <v>45908</v>
      </c>
      <c r="O2527" s="48">
        <v>38843</v>
      </c>
      <c r="P2527" s="21" t="s">
        <v>224</v>
      </c>
      <c r="Q2527" s="21" t="s">
        <v>3385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2525</v>
      </c>
      <c r="B2528" s="21" t="s">
        <v>3334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3886</v>
      </c>
      <c r="J2528" s="21">
        <v>1</v>
      </c>
      <c r="K2528" s="21">
        <v>1</v>
      </c>
      <c r="L2528" s="21">
        <f t="shared" si="270"/>
        <v>0</v>
      </c>
      <c r="M2528" s="21" t="s">
        <v>3390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2526</v>
      </c>
      <c r="B2529" s="21" t="s">
        <v>3334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3887</v>
      </c>
      <c r="J2529" s="21">
        <v>1</v>
      </c>
      <c r="K2529" s="21">
        <v>1</v>
      </c>
      <c r="L2529" s="21">
        <f t="shared" si="270"/>
        <v>0</v>
      </c>
      <c r="M2529" s="21" t="s">
        <v>3360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2527</v>
      </c>
      <c r="B2530" s="21" t="s">
        <v>3334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3888</v>
      </c>
      <c r="J2530" s="21">
        <v>1</v>
      </c>
      <c r="K2530" s="21">
        <v>1</v>
      </c>
      <c r="L2530" s="21">
        <f t="shared" si="270"/>
        <v>0</v>
      </c>
      <c r="M2530" s="21" t="s">
        <v>3394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2528</v>
      </c>
      <c r="B2531" s="21" t="s">
        <v>3334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3889</v>
      </c>
      <c r="J2531" s="21">
        <v>4</v>
      </c>
      <c r="K2531" s="21">
        <v>4</v>
      </c>
      <c r="L2531" s="21">
        <f t="shared" si="270"/>
        <v>0</v>
      </c>
      <c r="M2531" s="21" t="s">
        <v>3363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2529</v>
      </c>
      <c r="B2532" s="21" t="s">
        <v>3334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3890</v>
      </c>
      <c r="J2532" s="21">
        <v>1</v>
      </c>
      <c r="K2532" s="21">
        <v>1</v>
      </c>
      <c r="L2532" s="21">
        <f t="shared" si="270"/>
        <v>0</v>
      </c>
      <c r="M2532" s="21" t="s">
        <v>3350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2530</v>
      </c>
      <c r="B2533" s="21" t="s">
        <v>3334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3891</v>
      </c>
      <c r="J2533" s="21">
        <v>1</v>
      </c>
      <c r="K2533" s="21">
        <v>1</v>
      </c>
      <c r="L2533" s="21">
        <f t="shared" si="270"/>
        <v>0</v>
      </c>
      <c r="M2533" s="21" t="s">
        <v>3410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x14ac:dyDescent="0.25">
      <c r="A2534" s="21">
        <v>2531</v>
      </c>
      <c r="B2534" s="21" t="s">
        <v>3334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3892</v>
      </c>
      <c r="J2534" s="21">
        <v>1</v>
      </c>
      <c r="K2534" s="21">
        <v>1</v>
      </c>
      <c r="L2534" s="21">
        <f t="shared" si="270"/>
        <v>0</v>
      </c>
      <c r="M2534" s="21" t="s">
        <v>3370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x14ac:dyDescent="0.25">
      <c r="A2535" s="21">
        <v>2532</v>
      </c>
      <c r="B2535" s="21" t="s">
        <v>3334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3801</v>
      </c>
      <c r="J2535" s="21">
        <v>1</v>
      </c>
      <c r="K2535" s="21">
        <v>1</v>
      </c>
      <c r="L2535" s="21">
        <f t="shared" si="270"/>
        <v>0</v>
      </c>
      <c r="M2535" s="21" t="s">
        <v>3351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x14ac:dyDescent="0.25">
      <c r="A2536" s="21">
        <v>2533</v>
      </c>
      <c r="B2536" s="21" t="s">
        <v>3334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3893</v>
      </c>
      <c r="J2536" s="21">
        <v>1</v>
      </c>
      <c r="K2536" s="21">
        <v>1</v>
      </c>
      <c r="L2536" s="21">
        <f t="shared" si="270"/>
        <v>0</v>
      </c>
      <c r="M2536" s="21" t="s">
        <v>3416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3352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2534</v>
      </c>
      <c r="B2537" s="21" t="s">
        <v>3334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3894</v>
      </c>
      <c r="J2537" s="21">
        <v>1</v>
      </c>
      <c r="K2537" s="21">
        <v>1</v>
      </c>
      <c r="L2537" s="21">
        <f t="shared" si="270"/>
        <v>0</v>
      </c>
      <c r="M2537" s="21" t="s">
        <v>3397</v>
      </c>
      <c r="N2537" s="30">
        <v>45908</v>
      </c>
      <c r="O2537" s="48">
        <v>15949.5</v>
      </c>
      <c r="P2537" s="21" t="s">
        <v>3335</v>
      </c>
      <c r="Q2537" s="21" t="s">
        <v>3387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2535</v>
      </c>
      <c r="B2538" s="21" t="s">
        <v>3334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3749</v>
      </c>
      <c r="J2538" s="21">
        <v>1</v>
      </c>
      <c r="K2538" s="21">
        <v>1</v>
      </c>
      <c r="L2538" s="21">
        <f t="shared" si="270"/>
        <v>0</v>
      </c>
      <c r="M2538" s="21" t="s">
        <v>3359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2536</v>
      </c>
      <c r="B2539" s="21" t="s">
        <v>3334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3895</v>
      </c>
      <c r="J2539" s="21">
        <v>3</v>
      </c>
      <c r="K2539" s="21">
        <v>3</v>
      </c>
      <c r="L2539" s="21">
        <f t="shared" si="270"/>
        <v>0</v>
      </c>
      <c r="M2539" s="21" t="s">
        <v>3404</v>
      </c>
      <c r="N2539" s="30">
        <v>45908</v>
      </c>
      <c r="O2539" s="48">
        <f>7609.5+7609.5</f>
        <v>15219</v>
      </c>
      <c r="P2539" s="21" t="s">
        <v>3328</v>
      </c>
      <c r="Q2539" s="21" t="s">
        <v>2071</v>
      </c>
      <c r="R2539" s="21" t="s">
        <v>637</v>
      </c>
      <c r="S2539" s="3">
        <v>-20</v>
      </c>
      <c r="T2539" s="37" t="s">
        <v>3406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x14ac:dyDescent="0.25">
      <c r="A2540" s="21">
        <v>2537</v>
      </c>
      <c r="B2540" s="21" t="s">
        <v>3334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3896</v>
      </c>
      <c r="J2540" s="21">
        <v>1</v>
      </c>
      <c r="K2540" s="21">
        <v>1</v>
      </c>
      <c r="L2540" s="21">
        <f t="shared" si="270"/>
        <v>0</v>
      </c>
      <c r="M2540" s="21" t="s">
        <v>3362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2538</v>
      </c>
      <c r="B2541" s="21" t="s">
        <v>3334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3897</v>
      </c>
      <c r="J2541" s="21">
        <v>1</v>
      </c>
      <c r="K2541" s="21">
        <v>1</v>
      </c>
      <c r="L2541" s="21">
        <f t="shared" si="270"/>
        <v>0</v>
      </c>
      <c r="M2541" s="21" t="s">
        <v>3414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3340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2539</v>
      </c>
      <c r="B2542" s="21" t="s">
        <v>3334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3409</v>
      </c>
      <c r="N2542" s="30">
        <v>45908</v>
      </c>
      <c r="O2542" s="48">
        <v>0</v>
      </c>
      <c r="P2542" s="21" t="s">
        <v>3328</v>
      </c>
      <c r="Q2542" s="21" t="s">
        <v>2071</v>
      </c>
      <c r="R2542" s="21" t="s">
        <v>637</v>
      </c>
      <c r="S2542" s="3">
        <v>4</v>
      </c>
      <c r="T2542" s="37" t="s">
        <v>3405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2540</v>
      </c>
      <c r="B2543" s="21" t="s">
        <v>3334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3706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2541</v>
      </c>
      <c r="B2544" s="21" t="s">
        <v>3334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3898</v>
      </c>
      <c r="J2544" s="21">
        <v>1</v>
      </c>
      <c r="K2544" s="21">
        <v>1</v>
      </c>
      <c r="L2544" s="21">
        <f t="shared" si="270"/>
        <v>0</v>
      </c>
      <c r="M2544" s="21" t="s">
        <v>3409</v>
      </c>
      <c r="N2544" s="30">
        <v>45908</v>
      </c>
      <c r="O2544" s="48">
        <v>0</v>
      </c>
      <c r="P2544" s="21" t="s">
        <v>3328</v>
      </c>
      <c r="Q2544" s="21" t="s">
        <v>2071</v>
      </c>
      <c r="R2544" s="21" t="s">
        <v>637</v>
      </c>
      <c r="S2544" s="3">
        <v>4</v>
      </c>
      <c r="T2544" s="37" t="s">
        <v>3405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2542</v>
      </c>
      <c r="B2545" s="21" t="s">
        <v>3334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3899</v>
      </c>
      <c r="J2545" s="21">
        <v>1</v>
      </c>
      <c r="K2545" s="21">
        <v>1</v>
      </c>
      <c r="L2545" s="21">
        <f t="shared" si="270"/>
        <v>0</v>
      </c>
      <c r="M2545" s="21" t="s">
        <v>3408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x14ac:dyDescent="0.25">
      <c r="A2546" s="21">
        <v>2543</v>
      </c>
      <c r="B2546" s="21" t="s">
        <v>3334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3900</v>
      </c>
      <c r="J2546" s="21">
        <v>1</v>
      </c>
      <c r="K2546" s="21">
        <v>1</v>
      </c>
      <c r="L2546" s="21">
        <f t="shared" si="270"/>
        <v>0</v>
      </c>
      <c r="M2546" s="21" t="s">
        <v>3409</v>
      </c>
      <c r="N2546" s="30">
        <v>45908</v>
      </c>
      <c r="O2546" s="48">
        <v>0</v>
      </c>
      <c r="P2546" s="21" t="s">
        <v>3328</v>
      </c>
      <c r="Q2546" s="21" t="s">
        <v>2071</v>
      </c>
      <c r="R2546" s="21" t="s">
        <v>637</v>
      </c>
      <c r="S2546" s="3">
        <v>4</v>
      </c>
      <c r="T2546" s="37" t="s">
        <v>3405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2544</v>
      </c>
      <c r="B2547" s="21" t="s">
        <v>3334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3901</v>
      </c>
      <c r="J2547" s="21">
        <v>1</v>
      </c>
      <c r="K2547" s="21">
        <v>1</v>
      </c>
      <c r="L2547" s="21">
        <f t="shared" si="270"/>
        <v>0</v>
      </c>
      <c r="M2547" s="21" t="s">
        <v>3407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2545</v>
      </c>
      <c r="B2548" s="21" t="s">
        <v>3334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3902</v>
      </c>
      <c r="J2548" s="21">
        <v>1</v>
      </c>
      <c r="K2548" s="21">
        <v>1</v>
      </c>
      <c r="L2548" s="21">
        <f t="shared" si="270"/>
        <v>0</v>
      </c>
      <c r="M2548" s="21" t="s">
        <v>3404</v>
      </c>
      <c r="N2548" s="30">
        <v>45908</v>
      </c>
      <c r="O2548" s="48">
        <v>21546</v>
      </c>
      <c r="P2548" s="21" t="s">
        <v>3328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2546</v>
      </c>
      <c r="B2549" s="21" t="s">
        <v>3334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3903</v>
      </c>
      <c r="J2549" s="21">
        <v>1</v>
      </c>
      <c r="K2549" s="21">
        <v>1</v>
      </c>
      <c r="L2549" s="21">
        <f t="shared" si="270"/>
        <v>0</v>
      </c>
      <c r="M2549" s="21" t="s">
        <v>3416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2547</v>
      </c>
      <c r="B2550" s="21" t="s">
        <v>3334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3904</v>
      </c>
      <c r="J2550" s="21">
        <v>1</v>
      </c>
      <c r="K2550" s="21">
        <v>1</v>
      </c>
      <c r="L2550" s="21">
        <f t="shared" si="270"/>
        <v>0</v>
      </c>
      <c r="M2550" s="21" t="s">
        <v>3362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x14ac:dyDescent="0.25">
      <c r="A2551" s="21">
        <v>2548</v>
      </c>
      <c r="B2551" s="21" t="s">
        <v>3334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3905</v>
      </c>
      <c r="J2551" s="21">
        <v>1</v>
      </c>
      <c r="K2551" s="21">
        <v>1</v>
      </c>
      <c r="L2551" s="21">
        <f t="shared" si="270"/>
        <v>0</v>
      </c>
      <c r="M2551" s="21" t="s">
        <v>3363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x14ac:dyDescent="0.25">
      <c r="A2552" s="21">
        <v>2549</v>
      </c>
      <c r="B2552" s="21" t="s">
        <v>3334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3906</v>
      </c>
      <c r="J2552" s="21">
        <v>1</v>
      </c>
      <c r="K2552" s="21">
        <v>1</v>
      </c>
      <c r="L2552" s="21">
        <f t="shared" si="270"/>
        <v>0</v>
      </c>
      <c r="M2552" s="21" t="s">
        <v>3355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2550</v>
      </c>
      <c r="B2553" s="21" t="s">
        <v>3334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3907</v>
      </c>
      <c r="J2553" s="21">
        <v>1</v>
      </c>
      <c r="K2553" s="21">
        <v>1</v>
      </c>
      <c r="L2553" s="21">
        <f t="shared" si="270"/>
        <v>0</v>
      </c>
      <c r="M2553" s="21" t="s">
        <v>3404</v>
      </c>
      <c r="N2553" s="30">
        <v>45908</v>
      </c>
      <c r="O2553" s="48">
        <v>13594.5</v>
      </c>
      <c r="P2553" s="21" t="s">
        <v>3328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x14ac:dyDescent="0.25">
      <c r="A2554" s="21">
        <v>2551</v>
      </c>
      <c r="B2554" s="21" t="s">
        <v>3334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3908</v>
      </c>
      <c r="J2554" s="21">
        <v>1</v>
      </c>
      <c r="K2554" s="21">
        <v>1</v>
      </c>
      <c r="L2554" s="21">
        <f t="shared" si="270"/>
        <v>0</v>
      </c>
      <c r="M2554" s="21" t="s">
        <v>3369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x14ac:dyDescent="0.25">
      <c r="A2555" s="21">
        <v>2552</v>
      </c>
      <c r="B2555" s="21" t="s">
        <v>3334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3909</v>
      </c>
      <c r="J2555" s="21">
        <v>1</v>
      </c>
      <c r="K2555" s="21">
        <v>1</v>
      </c>
      <c r="L2555" s="21">
        <f t="shared" si="270"/>
        <v>0</v>
      </c>
      <c r="M2555" s="21" t="s">
        <v>3351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3341</v>
      </c>
      <c r="I2556" s="21" t="s">
        <v>4155</v>
      </c>
      <c r="J2556" s="21">
        <v>1</v>
      </c>
      <c r="K2556" s="21">
        <v>1</v>
      </c>
      <c r="L2556" s="21">
        <f t="shared" si="270"/>
        <v>0</v>
      </c>
      <c r="M2556" s="21" t="s">
        <v>3373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3342</v>
      </c>
      <c r="I2557" s="21" t="s">
        <v>4156</v>
      </c>
      <c r="J2557" s="21">
        <v>1</v>
      </c>
      <c r="K2557" s="21">
        <v>1</v>
      </c>
      <c r="L2557" s="21">
        <f t="shared" si="270"/>
        <v>0</v>
      </c>
      <c r="M2557" s="21" t="s">
        <v>3374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3343</v>
      </c>
      <c r="I2558" s="21" t="s">
        <v>4157</v>
      </c>
      <c r="J2558" s="21">
        <v>1</v>
      </c>
      <c r="K2558" s="21">
        <v>1</v>
      </c>
      <c r="L2558" s="21">
        <f t="shared" si="270"/>
        <v>0</v>
      </c>
      <c r="M2558" s="21" t="s">
        <v>3392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3372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2557</v>
      </c>
      <c r="B2560" s="21" t="s">
        <v>3344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3345</v>
      </c>
      <c r="I2560" s="21" t="s">
        <v>4158</v>
      </c>
      <c r="J2560" s="21">
        <v>1</v>
      </c>
      <c r="K2560" s="21">
        <v>1</v>
      </c>
      <c r="L2560" s="21">
        <f t="shared" si="270"/>
        <v>0</v>
      </c>
      <c r="M2560" s="21" t="s">
        <v>3402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3347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2558</v>
      </c>
      <c r="B2561" s="21" t="s">
        <v>3382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3383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3399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2559</v>
      </c>
      <c r="B2562" s="21" t="s">
        <v>3382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3384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3399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2560</v>
      </c>
      <c r="B2563" s="21" t="s">
        <v>3378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3379</v>
      </c>
      <c r="I2563" s="21" t="s">
        <v>4160</v>
      </c>
      <c r="J2563" s="21">
        <v>1</v>
      </c>
      <c r="K2563" s="21">
        <v>1</v>
      </c>
      <c r="L2563" s="21">
        <f t="shared" si="270"/>
        <v>0</v>
      </c>
      <c r="M2563" s="21" t="s">
        <v>3389</v>
      </c>
      <c r="N2563" s="30">
        <v>45908</v>
      </c>
      <c r="O2563" s="48">
        <v>6165.9</v>
      </c>
      <c r="P2563" s="21" t="s">
        <v>3380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2561</v>
      </c>
      <c r="B2564" s="21" t="s">
        <v>3378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4120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3391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2562</v>
      </c>
      <c r="B2565" s="21" t="s">
        <v>3344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3346</v>
      </c>
      <c r="I2565" s="21" t="s">
        <v>4159</v>
      </c>
      <c r="J2565" s="21">
        <v>1</v>
      </c>
      <c r="K2565" s="21">
        <v>1</v>
      </c>
      <c r="L2565" s="21">
        <f t="shared" si="276"/>
        <v>0</v>
      </c>
      <c r="M2565" s="21" t="s">
        <v>3393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3347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2563</v>
      </c>
      <c r="B2566" s="21" t="s">
        <v>3421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3910</v>
      </c>
      <c r="J2566" s="21">
        <v>1</v>
      </c>
      <c r="K2566" s="21">
        <v>1</v>
      </c>
      <c r="L2566" s="21">
        <f t="shared" si="276"/>
        <v>0</v>
      </c>
      <c r="M2566" s="21" t="s">
        <v>3520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2564</v>
      </c>
      <c r="B2567" s="21" t="s">
        <v>3421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3911</v>
      </c>
      <c r="J2567" s="21">
        <v>1</v>
      </c>
      <c r="K2567" s="21">
        <v>1</v>
      </c>
      <c r="L2567" s="21">
        <f t="shared" si="276"/>
        <v>0</v>
      </c>
      <c r="M2567" s="21" t="s">
        <v>3616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x14ac:dyDescent="0.25">
      <c r="A2568" s="21">
        <v>2565</v>
      </c>
      <c r="B2568" s="21" t="s">
        <v>3421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3912</v>
      </c>
      <c r="J2568" s="21">
        <v>1</v>
      </c>
      <c r="K2568" s="21">
        <v>1</v>
      </c>
      <c r="L2568" s="21">
        <f t="shared" si="276"/>
        <v>0</v>
      </c>
      <c r="M2568" s="21" t="s">
        <v>3520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2566</v>
      </c>
      <c r="B2569" s="21" t="s">
        <v>3421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3913</v>
      </c>
      <c r="J2569" s="21">
        <v>1</v>
      </c>
      <c r="K2569" s="21">
        <v>1</v>
      </c>
      <c r="L2569" s="21">
        <f t="shared" si="276"/>
        <v>0</v>
      </c>
      <c r="M2569" s="21" t="s">
        <v>3513</v>
      </c>
      <c r="N2569" s="30">
        <v>45913</v>
      </c>
      <c r="O2569" s="48">
        <v>11718</v>
      </c>
      <c r="P2569" s="21" t="s">
        <v>3422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2567</v>
      </c>
      <c r="B2570" s="21" t="s">
        <v>3421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3914</v>
      </c>
      <c r="J2570" s="21">
        <v>1</v>
      </c>
      <c r="K2570" s="21">
        <v>1</v>
      </c>
      <c r="L2570" s="21">
        <f t="shared" si="276"/>
        <v>0</v>
      </c>
      <c r="M2570" s="21" t="s">
        <v>3539</v>
      </c>
      <c r="N2570" s="30">
        <v>45915</v>
      </c>
      <c r="O2570" s="48">
        <v>4464</v>
      </c>
      <c r="P2570" s="21" t="s">
        <v>3423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x14ac:dyDescent="0.25">
      <c r="A2571" s="21">
        <v>2568</v>
      </c>
      <c r="B2571" s="21" t="s">
        <v>3421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3915</v>
      </c>
      <c r="J2571" s="21">
        <v>1</v>
      </c>
      <c r="K2571" s="21">
        <v>1</v>
      </c>
      <c r="L2571" s="21">
        <f t="shared" si="276"/>
        <v>0</v>
      </c>
      <c r="M2571" s="21" t="s">
        <v>3588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x14ac:dyDescent="0.25">
      <c r="A2572" s="21">
        <v>2569</v>
      </c>
      <c r="B2572" s="21" t="s">
        <v>3421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3916</v>
      </c>
      <c r="J2572" s="21">
        <v>1</v>
      </c>
      <c r="K2572" s="21">
        <v>1</v>
      </c>
      <c r="L2572" s="21">
        <f t="shared" si="276"/>
        <v>0</v>
      </c>
      <c r="M2572" s="21" t="s">
        <v>3518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x14ac:dyDescent="0.25">
      <c r="A2573" s="21">
        <v>2570</v>
      </c>
      <c r="B2573" s="21" t="s">
        <v>3421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3917</v>
      </c>
      <c r="J2573" s="21">
        <v>1</v>
      </c>
      <c r="K2573" s="21">
        <v>1</v>
      </c>
      <c r="L2573" s="21">
        <f t="shared" si="276"/>
        <v>0</v>
      </c>
      <c r="M2573" s="21" t="s">
        <v>3518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x14ac:dyDescent="0.25">
      <c r="A2574" s="21">
        <v>2571</v>
      </c>
      <c r="B2574" s="21" t="s">
        <v>3421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3918</v>
      </c>
      <c r="J2574" s="21">
        <v>1</v>
      </c>
      <c r="K2574" s="21">
        <v>1</v>
      </c>
      <c r="L2574" s="21">
        <f t="shared" si="276"/>
        <v>0</v>
      </c>
      <c r="M2574" s="21" t="s">
        <v>3513</v>
      </c>
      <c r="N2574" s="30">
        <v>45913</v>
      </c>
      <c r="O2574" s="48">
        <v>13615.2</v>
      </c>
      <c r="P2574" s="21" t="s">
        <v>3422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2572</v>
      </c>
      <c r="B2575" s="21" t="s">
        <v>3421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3919</v>
      </c>
      <c r="J2575" s="21">
        <v>1</v>
      </c>
      <c r="K2575" s="21">
        <v>1</v>
      </c>
      <c r="L2575" s="21">
        <f t="shared" si="276"/>
        <v>0</v>
      </c>
      <c r="M2575" s="21" t="s">
        <v>3513</v>
      </c>
      <c r="N2575" s="30">
        <v>45913</v>
      </c>
      <c r="O2575" s="48">
        <v>19641</v>
      </c>
      <c r="P2575" s="21" t="s">
        <v>3422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2573</v>
      </c>
      <c r="B2576" s="21" t="s">
        <v>3421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3920</v>
      </c>
      <c r="J2576" s="21">
        <v>1</v>
      </c>
      <c r="K2576" s="21">
        <v>1</v>
      </c>
      <c r="L2576" s="21">
        <f t="shared" si="276"/>
        <v>0</v>
      </c>
      <c r="M2576" s="21" t="s">
        <v>3616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x14ac:dyDescent="0.25">
      <c r="A2577" s="21">
        <v>2574</v>
      </c>
      <c r="B2577" s="21" t="s">
        <v>3421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3921</v>
      </c>
      <c r="J2577" s="21">
        <v>1</v>
      </c>
      <c r="K2577" s="21">
        <v>1</v>
      </c>
      <c r="L2577" s="21">
        <f t="shared" si="276"/>
        <v>0</v>
      </c>
      <c r="M2577" s="21" t="s">
        <v>3518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2575</v>
      </c>
      <c r="B2578" s="21" t="s">
        <v>3421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3922</v>
      </c>
      <c r="J2578" s="21">
        <v>1</v>
      </c>
      <c r="K2578" s="21">
        <v>1</v>
      </c>
      <c r="L2578" s="21">
        <f t="shared" si="276"/>
        <v>0</v>
      </c>
      <c r="M2578" s="21" t="s">
        <v>3520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2576</v>
      </c>
      <c r="B2579" s="21" t="s">
        <v>3421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3923</v>
      </c>
      <c r="J2579" s="21">
        <v>2</v>
      </c>
      <c r="K2579" s="21">
        <v>2</v>
      </c>
      <c r="L2579" s="21">
        <f t="shared" si="276"/>
        <v>0</v>
      </c>
      <c r="M2579" s="21" t="s">
        <v>3513</v>
      </c>
      <c r="N2579" s="30">
        <v>45913</v>
      </c>
      <c r="O2579" s="48">
        <v>20980.799999999999</v>
      </c>
      <c r="P2579" s="21" t="s">
        <v>3422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2577</v>
      </c>
      <c r="B2580" s="21" t="s">
        <v>3421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3924</v>
      </c>
      <c r="J2580" s="21">
        <v>1</v>
      </c>
      <c r="K2580" s="21">
        <v>1</v>
      </c>
      <c r="L2580" s="21">
        <f t="shared" si="276"/>
        <v>0</v>
      </c>
      <c r="M2580" s="21" t="s">
        <v>3520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2578</v>
      </c>
      <c r="B2581" s="21" t="s">
        <v>3421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3925</v>
      </c>
      <c r="J2581" s="21">
        <v>1</v>
      </c>
      <c r="K2581" s="21">
        <v>1</v>
      </c>
      <c r="L2581" s="21">
        <f t="shared" si="276"/>
        <v>0</v>
      </c>
      <c r="M2581" s="21" t="s">
        <v>3518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2579</v>
      </c>
      <c r="B2582" s="21" t="s">
        <v>3421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3926</v>
      </c>
      <c r="J2582" s="21">
        <v>1</v>
      </c>
      <c r="K2582" s="21">
        <v>1</v>
      </c>
      <c r="L2582" s="21">
        <f t="shared" si="276"/>
        <v>0</v>
      </c>
      <c r="M2582" s="21" t="s">
        <v>3518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2580</v>
      </c>
      <c r="B2583" s="21" t="s">
        <v>3421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3927</v>
      </c>
      <c r="J2583" s="21">
        <v>1</v>
      </c>
      <c r="K2583" s="21">
        <v>1</v>
      </c>
      <c r="L2583" s="21">
        <f t="shared" si="276"/>
        <v>0</v>
      </c>
      <c r="M2583" s="21" t="s">
        <v>3520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2581</v>
      </c>
      <c r="B2584" s="21" t="s">
        <v>3421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3928</v>
      </c>
      <c r="J2584" s="21">
        <v>1</v>
      </c>
      <c r="K2584" s="21">
        <v>1</v>
      </c>
      <c r="L2584" s="21">
        <f t="shared" si="276"/>
        <v>0</v>
      </c>
      <c r="M2584" s="21" t="s">
        <v>3520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2582</v>
      </c>
      <c r="B2585" s="21" t="s">
        <v>3421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3929</v>
      </c>
      <c r="J2585" s="21">
        <v>1</v>
      </c>
      <c r="K2585" s="21">
        <v>1</v>
      </c>
      <c r="L2585" s="21">
        <f t="shared" si="276"/>
        <v>0</v>
      </c>
      <c r="M2585" s="21" t="s">
        <v>3518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2583</v>
      </c>
      <c r="B2586" s="21" t="s">
        <v>3421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3930</v>
      </c>
      <c r="J2586" s="21">
        <v>1</v>
      </c>
      <c r="K2586" s="21">
        <v>1</v>
      </c>
      <c r="L2586" s="21">
        <f t="shared" si="276"/>
        <v>0</v>
      </c>
      <c r="M2586" s="21" t="s">
        <v>3518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2584</v>
      </c>
      <c r="B2587" s="21" t="s">
        <v>3421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3931</v>
      </c>
      <c r="J2587" s="21">
        <v>1</v>
      </c>
      <c r="K2587" s="21">
        <v>1</v>
      </c>
      <c r="L2587" s="21">
        <f t="shared" si="276"/>
        <v>0</v>
      </c>
      <c r="M2587" s="21" t="s">
        <v>3506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2585</v>
      </c>
      <c r="B2588" s="21" t="s">
        <v>3421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3932</v>
      </c>
      <c r="J2588" s="21">
        <v>1</v>
      </c>
      <c r="K2588" s="21">
        <v>1</v>
      </c>
      <c r="L2588" s="21">
        <f t="shared" si="276"/>
        <v>0</v>
      </c>
      <c r="M2588" s="21" t="s">
        <v>3588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x14ac:dyDescent="0.25">
      <c r="A2589" s="21">
        <v>2586</v>
      </c>
      <c r="B2589" s="21" t="s">
        <v>3421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3933</v>
      </c>
      <c r="J2589" s="21">
        <v>1</v>
      </c>
      <c r="K2589" s="21">
        <v>1</v>
      </c>
      <c r="L2589" s="21">
        <f t="shared" si="276"/>
        <v>0</v>
      </c>
      <c r="M2589" s="21" t="s">
        <v>3520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2587</v>
      </c>
      <c r="B2590" s="21" t="s">
        <v>3421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3934</v>
      </c>
      <c r="J2590" s="21">
        <v>1</v>
      </c>
      <c r="K2590" s="21">
        <v>1</v>
      </c>
      <c r="L2590" s="21">
        <f t="shared" si="276"/>
        <v>0</v>
      </c>
      <c r="M2590" s="21" t="s">
        <v>3518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2588</v>
      </c>
      <c r="B2591" s="21" t="s">
        <v>3421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3935</v>
      </c>
      <c r="J2591" s="21">
        <v>1</v>
      </c>
      <c r="K2591" s="21">
        <v>1</v>
      </c>
      <c r="L2591" s="21">
        <f t="shared" si="276"/>
        <v>0</v>
      </c>
      <c r="M2591" s="21" t="s">
        <v>3513</v>
      </c>
      <c r="N2591" s="30">
        <v>45913</v>
      </c>
      <c r="O2591" s="48">
        <v>33368.400000000001</v>
      </c>
      <c r="P2591" s="21" t="s">
        <v>3422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2589</v>
      </c>
      <c r="B2592" s="21" t="s">
        <v>3421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3936</v>
      </c>
      <c r="J2592" s="21">
        <v>1</v>
      </c>
      <c r="K2592" s="21">
        <v>1</v>
      </c>
      <c r="L2592" s="21">
        <f t="shared" si="276"/>
        <v>0</v>
      </c>
      <c r="M2592" s="21" t="s">
        <v>3518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2590</v>
      </c>
      <c r="B2593" s="21" t="s">
        <v>3421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3937</v>
      </c>
      <c r="J2593" s="21">
        <v>1</v>
      </c>
      <c r="K2593" s="21">
        <v>1</v>
      </c>
      <c r="L2593" s="21">
        <f t="shared" si="276"/>
        <v>0</v>
      </c>
      <c r="M2593" s="21" t="s">
        <v>3520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2591</v>
      </c>
      <c r="B2594" s="21" t="s">
        <v>3421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3938</v>
      </c>
      <c r="J2594" s="21">
        <v>1</v>
      </c>
      <c r="K2594" s="21">
        <v>1</v>
      </c>
      <c r="L2594" s="21">
        <f t="shared" si="276"/>
        <v>0</v>
      </c>
      <c r="M2594" s="21" t="s">
        <v>3588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x14ac:dyDescent="0.25">
      <c r="A2595" s="21">
        <v>2592</v>
      </c>
      <c r="B2595" s="21" t="s">
        <v>3421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3939</v>
      </c>
      <c r="J2595" s="21">
        <v>1</v>
      </c>
      <c r="K2595" s="21">
        <v>1</v>
      </c>
      <c r="L2595" s="21">
        <f t="shared" si="276"/>
        <v>0</v>
      </c>
      <c r="M2595" s="21" t="s">
        <v>3520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2593</v>
      </c>
      <c r="B2596" s="21" t="s">
        <v>3421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3940</v>
      </c>
      <c r="J2596" s="21">
        <v>1</v>
      </c>
      <c r="K2596" s="21">
        <v>1</v>
      </c>
      <c r="L2596" s="21">
        <f t="shared" si="276"/>
        <v>0</v>
      </c>
      <c r="M2596" s="21" t="s">
        <v>3616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2594</v>
      </c>
      <c r="B2597" s="21" t="s">
        <v>3421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3941</v>
      </c>
      <c r="J2597" s="21">
        <v>2</v>
      </c>
      <c r="K2597" s="21">
        <v>2</v>
      </c>
      <c r="L2597" s="21">
        <f t="shared" si="276"/>
        <v>0</v>
      </c>
      <c r="M2597" s="21" t="s">
        <v>3505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2595</v>
      </c>
      <c r="B2598" s="21" t="s">
        <v>3421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3942</v>
      </c>
      <c r="J2598" s="21">
        <v>1</v>
      </c>
      <c r="K2598" s="21">
        <v>1</v>
      </c>
      <c r="L2598" s="21">
        <f t="shared" si="276"/>
        <v>0</v>
      </c>
      <c r="M2598" s="21" t="s">
        <v>3616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2596</v>
      </c>
      <c r="B2599" s="21" t="s">
        <v>3421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3943</v>
      </c>
      <c r="J2599" s="21">
        <v>1</v>
      </c>
      <c r="K2599" s="21">
        <v>1</v>
      </c>
      <c r="L2599" s="21">
        <f t="shared" si="276"/>
        <v>0</v>
      </c>
      <c r="M2599" s="21" t="s">
        <v>3616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2597</v>
      </c>
      <c r="B2600" s="21" t="s">
        <v>3421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3944</v>
      </c>
      <c r="J2600" s="21">
        <v>1</v>
      </c>
      <c r="K2600" s="21">
        <v>1</v>
      </c>
      <c r="L2600" s="21">
        <f t="shared" si="276"/>
        <v>0</v>
      </c>
      <c r="M2600" s="21" t="s">
        <v>3439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2598</v>
      </c>
      <c r="B2601" s="21" t="s">
        <v>3421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3945</v>
      </c>
      <c r="J2601" s="21">
        <v>1</v>
      </c>
      <c r="K2601" s="21">
        <v>1</v>
      </c>
      <c r="L2601" s="21">
        <f t="shared" si="276"/>
        <v>0</v>
      </c>
      <c r="M2601" s="21" t="s">
        <v>3521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x14ac:dyDescent="0.25">
      <c r="A2602" s="21">
        <v>2599</v>
      </c>
      <c r="B2602" s="21" t="s">
        <v>3421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3946</v>
      </c>
      <c r="J2602" s="21">
        <v>1</v>
      </c>
      <c r="K2602" s="21">
        <v>1</v>
      </c>
      <c r="L2602" s="21">
        <f t="shared" si="276"/>
        <v>0</v>
      </c>
      <c r="M2602" s="21" t="s">
        <v>3439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2600</v>
      </c>
      <c r="B2603" s="21" t="s">
        <v>3421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3947</v>
      </c>
      <c r="J2603" s="21">
        <v>1</v>
      </c>
      <c r="K2603" s="21">
        <v>1</v>
      </c>
      <c r="L2603" s="21">
        <f t="shared" si="276"/>
        <v>0</v>
      </c>
      <c r="M2603" s="21" t="s">
        <v>3439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2601</v>
      </c>
      <c r="B2604" s="21" t="s">
        <v>3421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3948</v>
      </c>
      <c r="J2604" s="21">
        <v>1</v>
      </c>
      <c r="K2604" s="21">
        <v>1</v>
      </c>
      <c r="L2604" s="21">
        <f t="shared" si="276"/>
        <v>0</v>
      </c>
      <c r="M2604" s="21" t="s">
        <v>3519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x14ac:dyDescent="0.25">
      <c r="A2605" s="21">
        <v>2602</v>
      </c>
      <c r="B2605" s="21" t="s">
        <v>3421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3949</v>
      </c>
      <c r="J2605" s="21">
        <v>1</v>
      </c>
      <c r="K2605" s="21">
        <v>1</v>
      </c>
      <c r="L2605" s="21">
        <f t="shared" si="276"/>
        <v>0</v>
      </c>
      <c r="M2605" s="21" t="s">
        <v>3519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x14ac:dyDescent="0.25">
      <c r="A2606" s="21">
        <v>2603</v>
      </c>
      <c r="B2606" s="21" t="s">
        <v>3421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3950</v>
      </c>
      <c r="J2606" s="21">
        <v>2</v>
      </c>
      <c r="K2606" s="21">
        <v>2</v>
      </c>
      <c r="L2606" s="21">
        <f t="shared" si="276"/>
        <v>0</v>
      </c>
      <c r="M2606" s="21" t="s">
        <v>3527</v>
      </c>
      <c r="N2606" s="30">
        <v>45913</v>
      </c>
      <c r="O2606" s="48">
        <v>15177.6</v>
      </c>
      <c r="P2606" s="21" t="s">
        <v>191</v>
      </c>
      <c r="Q2606" s="21" t="s">
        <v>3543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2604</v>
      </c>
      <c r="B2607" s="21" t="s">
        <v>3421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3951</v>
      </c>
      <c r="J2607" s="21">
        <v>1</v>
      </c>
      <c r="K2607" s="21">
        <v>1</v>
      </c>
      <c r="L2607" s="21">
        <f t="shared" si="276"/>
        <v>0</v>
      </c>
      <c r="M2607" s="21" t="s">
        <v>3521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2605</v>
      </c>
      <c r="B2608" s="21" t="s">
        <v>3421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3952</v>
      </c>
      <c r="J2608" s="21">
        <v>1</v>
      </c>
      <c r="K2608" s="21">
        <v>1</v>
      </c>
      <c r="L2608" s="21">
        <f t="shared" si="276"/>
        <v>0</v>
      </c>
      <c r="M2608" s="21" t="s">
        <v>3519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2606</v>
      </c>
      <c r="B2609" s="21" t="s">
        <v>3421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3953</v>
      </c>
      <c r="J2609" s="21">
        <v>1</v>
      </c>
      <c r="K2609" s="21">
        <v>1</v>
      </c>
      <c r="L2609" s="21">
        <f t="shared" si="276"/>
        <v>0</v>
      </c>
      <c r="M2609" s="21" t="s">
        <v>3521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2607</v>
      </c>
      <c r="B2610" s="21" t="s">
        <v>3421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3954</v>
      </c>
      <c r="J2610" s="21">
        <v>1</v>
      </c>
      <c r="K2610" s="21">
        <v>1</v>
      </c>
      <c r="L2610" s="21">
        <f t="shared" si="276"/>
        <v>0</v>
      </c>
      <c r="M2610" s="21" t="s">
        <v>3440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x14ac:dyDescent="0.25">
      <c r="A2611" s="21">
        <v>2608</v>
      </c>
      <c r="B2611" s="21" t="s">
        <v>3421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3955</v>
      </c>
      <c r="J2611" s="21">
        <v>1</v>
      </c>
      <c r="K2611" s="21">
        <v>1</v>
      </c>
      <c r="L2611" s="21">
        <f t="shared" si="276"/>
        <v>0</v>
      </c>
      <c r="M2611" s="21" t="s">
        <v>3521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2609</v>
      </c>
      <c r="B2612" s="21" t="s">
        <v>3421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3956</v>
      </c>
      <c r="J2612" s="21">
        <v>1</v>
      </c>
      <c r="K2612" s="21">
        <v>1</v>
      </c>
      <c r="L2612" s="21">
        <f t="shared" si="276"/>
        <v>0</v>
      </c>
      <c r="M2612" s="21" t="s">
        <v>3440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2610</v>
      </c>
      <c r="B2613" s="21" t="s">
        <v>3421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3957</v>
      </c>
      <c r="J2613" s="21">
        <v>1</v>
      </c>
      <c r="K2613" s="21">
        <v>1</v>
      </c>
      <c r="L2613" s="21">
        <f t="shared" si="276"/>
        <v>0</v>
      </c>
      <c r="M2613" s="21" t="s">
        <v>3588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2611</v>
      </c>
      <c r="B2614" s="21" t="s">
        <v>3421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3958</v>
      </c>
      <c r="J2614" s="21">
        <v>1</v>
      </c>
      <c r="K2614" s="21">
        <v>1</v>
      </c>
      <c r="L2614" s="21">
        <f t="shared" si="276"/>
        <v>0</v>
      </c>
      <c r="M2614" s="21" t="s">
        <v>3519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x14ac:dyDescent="0.25">
      <c r="A2615" s="21">
        <v>2612</v>
      </c>
      <c r="B2615" s="21" t="s">
        <v>3421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3959</v>
      </c>
      <c r="J2615" s="21">
        <v>1</v>
      </c>
      <c r="K2615" s="21">
        <v>1</v>
      </c>
      <c r="L2615" s="21">
        <f t="shared" si="276"/>
        <v>0</v>
      </c>
      <c r="M2615" s="21" t="s">
        <v>3512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x14ac:dyDescent="0.25">
      <c r="A2616" s="21">
        <v>2613</v>
      </c>
      <c r="B2616" s="21" t="s">
        <v>3421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3960</v>
      </c>
      <c r="J2616" s="21">
        <v>1</v>
      </c>
      <c r="K2616" s="21">
        <v>1</v>
      </c>
      <c r="L2616" s="21">
        <f t="shared" si="276"/>
        <v>0</v>
      </c>
      <c r="M2616" s="21" t="s">
        <v>3510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2614</v>
      </c>
      <c r="B2617" s="21" t="s">
        <v>3421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3745</v>
      </c>
      <c r="J2617" s="21">
        <v>1</v>
      </c>
      <c r="K2617" s="21">
        <v>1</v>
      </c>
      <c r="L2617" s="21">
        <f t="shared" si="276"/>
        <v>0</v>
      </c>
      <c r="M2617" s="21" t="s">
        <v>3440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x14ac:dyDescent="0.25">
      <c r="A2618" s="21">
        <v>2615</v>
      </c>
      <c r="B2618" s="21" t="s">
        <v>3421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3786</v>
      </c>
      <c r="J2618" s="21">
        <v>1</v>
      </c>
      <c r="K2618" s="21">
        <v>1</v>
      </c>
      <c r="L2618" s="21">
        <f t="shared" si="276"/>
        <v>0</v>
      </c>
      <c r="M2618" s="21" t="s">
        <v>3519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2616</v>
      </c>
      <c r="B2619" s="21" t="s">
        <v>3421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3961</v>
      </c>
      <c r="J2619" s="21">
        <v>1</v>
      </c>
      <c r="K2619" s="21">
        <v>1</v>
      </c>
      <c r="L2619" s="21">
        <f t="shared" si="276"/>
        <v>0</v>
      </c>
      <c r="M2619" s="21" t="s">
        <v>3519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2617</v>
      </c>
      <c r="B2620" s="21" t="s">
        <v>3421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3962</v>
      </c>
      <c r="J2620" s="21">
        <v>1</v>
      </c>
      <c r="K2620" s="21">
        <v>1</v>
      </c>
      <c r="L2620" s="21">
        <f t="shared" si="276"/>
        <v>0</v>
      </c>
      <c r="M2620" s="21" t="s">
        <v>3519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2618</v>
      </c>
      <c r="B2621" s="21" t="s">
        <v>3421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3963</v>
      </c>
      <c r="J2621" s="21">
        <v>1</v>
      </c>
      <c r="K2621" s="21">
        <v>1</v>
      </c>
      <c r="L2621" s="21">
        <f t="shared" si="276"/>
        <v>0</v>
      </c>
      <c r="M2621" s="21" t="s">
        <v>3441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x14ac:dyDescent="0.25">
      <c r="A2622" s="21">
        <v>2619</v>
      </c>
      <c r="B2622" s="21" t="s">
        <v>3421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3964</v>
      </c>
      <c r="J2622" s="21">
        <v>1</v>
      </c>
      <c r="K2622" s="21">
        <v>1</v>
      </c>
      <c r="L2622" s="21">
        <f t="shared" si="276"/>
        <v>0</v>
      </c>
      <c r="M2622" s="21" t="s">
        <v>3510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2620</v>
      </c>
      <c r="B2623" s="21" t="s">
        <v>3421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3965</v>
      </c>
      <c r="J2623" s="21">
        <v>1</v>
      </c>
      <c r="K2623" s="21">
        <v>1</v>
      </c>
      <c r="L2623" s="21">
        <f t="shared" si="276"/>
        <v>0</v>
      </c>
      <c r="M2623" s="21" t="s">
        <v>3440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2621</v>
      </c>
      <c r="B2624" s="21" t="s">
        <v>3421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3966</v>
      </c>
      <c r="J2624" s="21">
        <v>1</v>
      </c>
      <c r="K2624" s="21">
        <v>1</v>
      </c>
      <c r="L2624" s="21">
        <f t="shared" si="276"/>
        <v>0</v>
      </c>
      <c r="M2624" s="21" t="s">
        <v>3510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2622</v>
      </c>
      <c r="B2625" s="21" t="s">
        <v>3421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3966</v>
      </c>
      <c r="J2625" s="21">
        <v>1</v>
      </c>
      <c r="K2625" s="21">
        <v>1</v>
      </c>
      <c r="L2625" s="21">
        <f t="shared" si="276"/>
        <v>0</v>
      </c>
      <c r="M2625" s="21" t="s">
        <v>3525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2623</v>
      </c>
      <c r="B2626" s="21" t="s">
        <v>3421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3967</v>
      </c>
      <c r="J2626" s="21">
        <v>1</v>
      </c>
      <c r="K2626" s="21">
        <v>1</v>
      </c>
      <c r="L2626" s="21">
        <f t="shared" si="276"/>
        <v>0</v>
      </c>
      <c r="M2626" s="21" t="s">
        <v>3532</v>
      </c>
      <c r="N2626" s="30">
        <v>45915</v>
      </c>
      <c r="O2626" s="48">
        <v>11284</v>
      </c>
      <c r="P2626" s="21" t="s">
        <v>224</v>
      </c>
      <c r="Q2626" s="21" t="s">
        <v>3547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2624</v>
      </c>
      <c r="B2627" s="21" t="s">
        <v>3421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3968</v>
      </c>
      <c r="J2627" s="21">
        <v>1</v>
      </c>
      <c r="K2627" s="21">
        <v>1</v>
      </c>
      <c r="L2627" s="21">
        <f t="shared" si="276"/>
        <v>0</v>
      </c>
      <c r="M2627" s="21" t="s">
        <v>3521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2625</v>
      </c>
      <c r="B2628" s="21" t="s">
        <v>3421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3969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3528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2626</v>
      </c>
      <c r="B2629" s="21" t="s">
        <v>3421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3970</v>
      </c>
      <c r="J2629" s="21">
        <v>1</v>
      </c>
      <c r="K2629" s="21">
        <v>1</v>
      </c>
      <c r="L2629" s="21">
        <f t="shared" si="282"/>
        <v>0</v>
      </c>
      <c r="M2629" s="21" t="s">
        <v>3614</v>
      </c>
      <c r="N2629" s="30">
        <v>45916</v>
      </c>
      <c r="O2629" s="48">
        <v>44407.5</v>
      </c>
      <c r="P2629" s="21" t="s">
        <v>3424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x14ac:dyDescent="0.25">
      <c r="A2630" s="21">
        <v>2627</v>
      </c>
      <c r="B2630" s="21" t="s">
        <v>3421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3971</v>
      </c>
      <c r="J2630" s="21">
        <v>1</v>
      </c>
      <c r="K2630" s="21">
        <v>1</v>
      </c>
      <c r="L2630" s="21">
        <f t="shared" si="282"/>
        <v>0</v>
      </c>
      <c r="M2630" s="21" t="s">
        <v>3521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2628</v>
      </c>
      <c r="B2631" s="21" t="s">
        <v>3421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3972</v>
      </c>
      <c r="J2631" s="21">
        <v>1</v>
      </c>
      <c r="K2631" s="21">
        <v>1</v>
      </c>
      <c r="L2631" s="21">
        <f t="shared" si="282"/>
        <v>0</v>
      </c>
      <c r="M2631" s="21" t="s">
        <v>3519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2629</v>
      </c>
      <c r="B2632" s="21" t="s">
        <v>3421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3973</v>
      </c>
      <c r="J2632" s="21">
        <v>1</v>
      </c>
      <c r="K2632" s="21">
        <v>1</v>
      </c>
      <c r="L2632" s="21">
        <f t="shared" si="282"/>
        <v>0</v>
      </c>
      <c r="M2632" s="21" t="s">
        <v>3512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2630</v>
      </c>
      <c r="B2633" s="21" t="s">
        <v>3421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3974</v>
      </c>
      <c r="J2633" s="21">
        <v>1</v>
      </c>
      <c r="K2633" s="21">
        <v>1</v>
      </c>
      <c r="L2633" s="21">
        <f t="shared" si="282"/>
        <v>0</v>
      </c>
      <c r="M2633" s="21" t="s">
        <v>3512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2631</v>
      </c>
      <c r="B2634" s="21" t="s">
        <v>3421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3975</v>
      </c>
      <c r="J2634" s="21">
        <v>1</v>
      </c>
      <c r="K2634" s="21">
        <v>1</v>
      </c>
      <c r="L2634" s="21">
        <f t="shared" si="282"/>
        <v>0</v>
      </c>
      <c r="M2634" s="21" t="s">
        <v>3619</v>
      </c>
      <c r="N2634" s="30">
        <v>45918</v>
      </c>
      <c r="O2634" s="48">
        <v>43826.25</v>
      </c>
      <c r="P2634" s="21" t="s">
        <v>3425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x14ac:dyDescent="0.25">
      <c r="A2635" s="21">
        <v>2632</v>
      </c>
      <c r="B2635" s="21" t="s">
        <v>3421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3976</v>
      </c>
      <c r="J2635" s="21">
        <v>1</v>
      </c>
      <c r="K2635" s="21">
        <v>1</v>
      </c>
      <c r="L2635" s="21">
        <f t="shared" si="282"/>
        <v>0</v>
      </c>
      <c r="M2635" s="21" t="s">
        <v>3521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2633</v>
      </c>
      <c r="B2636" s="21" t="s">
        <v>3421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3977</v>
      </c>
      <c r="J2636" s="21">
        <v>1</v>
      </c>
      <c r="K2636" s="21">
        <v>1</v>
      </c>
      <c r="L2636" s="21">
        <f t="shared" si="282"/>
        <v>0</v>
      </c>
      <c r="M2636" s="21" t="s">
        <v>3665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3426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2634</v>
      </c>
      <c r="B2637" s="21" t="s">
        <v>3421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3978</v>
      </c>
      <c r="J2637" s="21">
        <v>1</v>
      </c>
      <c r="K2637" s="21">
        <v>1</v>
      </c>
      <c r="L2637" s="21">
        <f t="shared" si="282"/>
        <v>0</v>
      </c>
      <c r="M2637" s="21" t="s">
        <v>3665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3426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2635</v>
      </c>
      <c r="B2638" s="21" t="s">
        <v>3421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3979</v>
      </c>
      <c r="J2638" s="21">
        <v>1</v>
      </c>
      <c r="K2638" s="21">
        <v>1</v>
      </c>
      <c r="L2638" s="21">
        <f t="shared" si="282"/>
        <v>0</v>
      </c>
      <c r="M2638" s="21" t="s">
        <v>3519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x14ac:dyDescent="0.25">
      <c r="A2639" s="21">
        <v>2636</v>
      </c>
      <c r="B2639" s="21" t="s">
        <v>3421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3980</v>
      </c>
      <c r="J2639" s="21">
        <v>1</v>
      </c>
      <c r="K2639" s="21">
        <v>1</v>
      </c>
      <c r="L2639" s="21">
        <f t="shared" si="282"/>
        <v>0</v>
      </c>
      <c r="M2639" s="21" t="s">
        <v>3505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2637</v>
      </c>
      <c r="B2640" s="21" t="s">
        <v>3421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3981</v>
      </c>
      <c r="J2640" s="21">
        <v>1</v>
      </c>
      <c r="K2640" s="21">
        <v>1</v>
      </c>
      <c r="L2640" s="21">
        <f t="shared" si="282"/>
        <v>0</v>
      </c>
      <c r="M2640" s="21" t="s">
        <v>3521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2638</v>
      </c>
      <c r="B2641" s="21" t="s">
        <v>3421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3982</v>
      </c>
      <c r="J2641" s="21">
        <v>1</v>
      </c>
      <c r="K2641" s="21">
        <v>1</v>
      </c>
      <c r="L2641" s="21">
        <f t="shared" si="282"/>
        <v>0</v>
      </c>
      <c r="M2641" s="21" t="s">
        <v>3521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2639</v>
      </c>
      <c r="B2642" s="21" t="s">
        <v>3421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3983</v>
      </c>
      <c r="J2642" s="21">
        <v>1</v>
      </c>
      <c r="K2642" s="21">
        <v>1</v>
      </c>
      <c r="L2642" s="21">
        <f t="shared" si="282"/>
        <v>0</v>
      </c>
      <c r="M2642" s="21" t="s">
        <v>3521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2640</v>
      </c>
      <c r="B2643" s="21" t="s">
        <v>3421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3984</v>
      </c>
      <c r="J2643" s="21">
        <v>1</v>
      </c>
      <c r="K2643" s="21">
        <v>1</v>
      </c>
      <c r="L2643" s="21">
        <f t="shared" si="282"/>
        <v>0</v>
      </c>
      <c r="M2643" s="21" t="s">
        <v>3509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2641</v>
      </c>
      <c r="B2644" s="21" t="s">
        <v>3421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3985</v>
      </c>
      <c r="J2644" s="21">
        <v>1</v>
      </c>
      <c r="K2644" s="21">
        <v>1</v>
      </c>
      <c r="L2644" s="21">
        <f t="shared" si="282"/>
        <v>0</v>
      </c>
      <c r="M2644" s="21" t="s">
        <v>3521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2642</v>
      </c>
      <c r="B2645" s="21" t="s">
        <v>3421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3805</v>
      </c>
      <c r="J2645" s="21">
        <v>1</v>
      </c>
      <c r="K2645" s="21">
        <v>1</v>
      </c>
      <c r="L2645" s="21">
        <f t="shared" si="282"/>
        <v>0</v>
      </c>
      <c r="M2645" s="21" t="s">
        <v>3509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2643</v>
      </c>
      <c r="B2646" s="21" t="s">
        <v>3421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3806</v>
      </c>
      <c r="J2646" s="21">
        <v>2</v>
      </c>
      <c r="K2646" s="21">
        <v>2</v>
      </c>
      <c r="L2646" s="21">
        <f t="shared" si="282"/>
        <v>0</v>
      </c>
      <c r="M2646" s="21" t="s">
        <v>3505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2644</v>
      </c>
      <c r="B2647" s="21" t="s">
        <v>3421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3806</v>
      </c>
      <c r="J2647" s="21">
        <v>1</v>
      </c>
      <c r="K2647" s="21">
        <v>1</v>
      </c>
      <c r="L2647" s="21">
        <f t="shared" si="282"/>
        <v>0</v>
      </c>
      <c r="M2647" s="21" t="s">
        <v>3509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2645</v>
      </c>
      <c r="B2648" s="21" t="s">
        <v>3421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3986</v>
      </c>
      <c r="J2648" s="21">
        <v>1</v>
      </c>
      <c r="K2648" s="21">
        <v>1</v>
      </c>
      <c r="L2648" s="21">
        <f t="shared" si="282"/>
        <v>0</v>
      </c>
      <c r="M2648" s="21" t="s">
        <v>3521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2646</v>
      </c>
      <c r="B2649" s="21" t="s">
        <v>3421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3987</v>
      </c>
      <c r="J2649" s="21">
        <v>2</v>
      </c>
      <c r="K2649" s="21">
        <v>2</v>
      </c>
      <c r="L2649" s="21">
        <f t="shared" si="282"/>
        <v>0</v>
      </c>
      <c r="M2649" s="21" t="s">
        <v>3505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2647</v>
      </c>
      <c r="B2650" s="21" t="s">
        <v>3421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3807</v>
      </c>
      <c r="J2650" s="21">
        <v>1</v>
      </c>
      <c r="K2650" s="21">
        <v>1</v>
      </c>
      <c r="L2650" s="21">
        <f t="shared" si="282"/>
        <v>0</v>
      </c>
      <c r="M2650" s="21" t="s">
        <v>3509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2648</v>
      </c>
      <c r="B2651" s="21" t="s">
        <v>3421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3988</v>
      </c>
      <c r="J2651" s="21">
        <v>1</v>
      </c>
      <c r="K2651" s="21">
        <v>1</v>
      </c>
      <c r="L2651" s="21">
        <f t="shared" si="282"/>
        <v>0</v>
      </c>
      <c r="M2651" s="21" t="s">
        <v>3509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2649</v>
      </c>
      <c r="B2652" s="21" t="s">
        <v>3421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3989</v>
      </c>
      <c r="J2652" s="21">
        <v>1</v>
      </c>
      <c r="K2652" s="21">
        <v>1</v>
      </c>
      <c r="L2652" s="21">
        <f t="shared" si="282"/>
        <v>0</v>
      </c>
      <c r="M2652" s="21" t="s">
        <v>3521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2650</v>
      </c>
      <c r="B2653" s="21" t="s">
        <v>3421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3990</v>
      </c>
      <c r="J2653" s="21">
        <v>1</v>
      </c>
      <c r="K2653" s="21">
        <v>1</v>
      </c>
      <c r="L2653" s="21">
        <f t="shared" si="282"/>
        <v>0</v>
      </c>
      <c r="M2653" s="21" t="s">
        <v>3505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2651</v>
      </c>
      <c r="B2654" s="21" t="s">
        <v>3421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3991</v>
      </c>
      <c r="J2654" s="21">
        <v>2</v>
      </c>
      <c r="K2654" s="21">
        <v>2</v>
      </c>
      <c r="L2654" s="21">
        <f t="shared" si="282"/>
        <v>0</v>
      </c>
      <c r="M2654" s="21" t="s">
        <v>3505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2652</v>
      </c>
      <c r="B2655" s="21" t="s">
        <v>3421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3992</v>
      </c>
      <c r="J2655" s="21">
        <v>1</v>
      </c>
      <c r="K2655" s="21">
        <v>1</v>
      </c>
      <c r="L2655" s="21">
        <f t="shared" si="282"/>
        <v>0</v>
      </c>
      <c r="M2655" s="21" t="s">
        <v>3505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2653</v>
      </c>
      <c r="B2656" s="21" t="s">
        <v>3421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3993</v>
      </c>
      <c r="J2656" s="21">
        <v>2</v>
      </c>
      <c r="K2656" s="21">
        <v>2</v>
      </c>
      <c r="L2656" s="21">
        <f t="shared" si="282"/>
        <v>0</v>
      </c>
      <c r="M2656" s="21" t="s">
        <v>3505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2654</v>
      </c>
      <c r="B2657" s="21" t="s">
        <v>3421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3994</v>
      </c>
      <c r="J2657" s="21">
        <v>3</v>
      </c>
      <c r="K2657" s="21">
        <v>3</v>
      </c>
      <c r="L2657" s="21">
        <f t="shared" si="282"/>
        <v>0</v>
      </c>
      <c r="M2657" s="21" t="s">
        <v>3505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2655</v>
      </c>
      <c r="B2658" s="21" t="s">
        <v>3421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3995</v>
      </c>
      <c r="J2658" s="21">
        <v>1</v>
      </c>
      <c r="K2658" s="21">
        <v>1</v>
      </c>
      <c r="L2658" s="21">
        <f t="shared" si="282"/>
        <v>0</v>
      </c>
      <c r="M2658" s="21" t="s">
        <v>3521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2656</v>
      </c>
      <c r="B2659" s="21" t="s">
        <v>3421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3995</v>
      </c>
      <c r="J2659" s="21">
        <v>1</v>
      </c>
      <c r="K2659" s="21">
        <v>1</v>
      </c>
      <c r="L2659" s="21">
        <f t="shared" si="282"/>
        <v>0</v>
      </c>
      <c r="M2659" s="21" t="s">
        <v>3505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2657</v>
      </c>
      <c r="B2660" s="21" t="s">
        <v>3421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3996</v>
      </c>
      <c r="J2660" s="21">
        <v>3</v>
      </c>
      <c r="K2660" s="21">
        <v>3</v>
      </c>
      <c r="L2660" s="21">
        <f t="shared" si="282"/>
        <v>0</v>
      </c>
      <c r="M2660" s="21" t="s">
        <v>3505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2658</v>
      </c>
      <c r="B2661" s="21" t="s">
        <v>3421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3997</v>
      </c>
      <c r="J2661" s="21">
        <v>2</v>
      </c>
      <c r="K2661" s="21">
        <v>2</v>
      </c>
      <c r="L2661" s="21">
        <f t="shared" si="282"/>
        <v>0</v>
      </c>
      <c r="M2661" s="21" t="s">
        <v>3505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2659</v>
      </c>
      <c r="B2662" s="21" t="s">
        <v>3421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3998</v>
      </c>
      <c r="J2662" s="21">
        <v>1</v>
      </c>
      <c r="K2662" s="21">
        <v>1</v>
      </c>
      <c r="L2662" s="21">
        <f t="shared" si="282"/>
        <v>0</v>
      </c>
      <c r="M2662" s="21" t="s">
        <v>3505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2660</v>
      </c>
      <c r="B2663" s="21" t="s">
        <v>3421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3999</v>
      </c>
      <c r="J2663" s="21">
        <v>1</v>
      </c>
      <c r="K2663" s="21">
        <v>1</v>
      </c>
      <c r="L2663" s="21">
        <f t="shared" si="282"/>
        <v>0</v>
      </c>
      <c r="M2663" s="21" t="s">
        <v>3509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2661</v>
      </c>
      <c r="B2664" s="21" t="s">
        <v>3421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4000</v>
      </c>
      <c r="J2664" s="21">
        <v>10</v>
      </c>
      <c r="K2664" s="21">
        <v>10</v>
      </c>
      <c r="L2664" s="21">
        <f t="shared" si="282"/>
        <v>0</v>
      </c>
      <c r="M2664" s="21" t="s">
        <v>3610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2662</v>
      </c>
      <c r="B2665" s="21" t="s">
        <v>3421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4001</v>
      </c>
      <c r="J2665" s="21">
        <v>1</v>
      </c>
      <c r="K2665" s="21">
        <v>1</v>
      </c>
      <c r="L2665" s="21">
        <f t="shared" si="282"/>
        <v>0</v>
      </c>
      <c r="M2665" s="21" t="s">
        <v>3504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2663</v>
      </c>
      <c r="B2666" s="21" t="s">
        <v>3421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4002</v>
      </c>
      <c r="J2666" s="21">
        <v>1</v>
      </c>
      <c r="K2666" s="21">
        <v>1</v>
      </c>
      <c r="L2666" s="21">
        <f t="shared" si="282"/>
        <v>0</v>
      </c>
      <c r="M2666" s="21" t="s">
        <v>3513</v>
      </c>
      <c r="N2666" s="30">
        <v>45913</v>
      </c>
      <c r="O2666" s="48">
        <v>39060</v>
      </c>
      <c r="P2666" s="21" t="s">
        <v>3422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2664</v>
      </c>
      <c r="B2667" s="21" t="s">
        <v>3421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4003</v>
      </c>
      <c r="J2667" s="21">
        <v>1</v>
      </c>
      <c r="K2667" s="21">
        <v>1</v>
      </c>
      <c r="L2667" s="21">
        <f t="shared" si="282"/>
        <v>0</v>
      </c>
      <c r="M2667" s="21" t="s">
        <v>3528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2665</v>
      </c>
      <c r="B2668" s="21" t="s">
        <v>3421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3898</v>
      </c>
      <c r="J2668" s="21">
        <v>1</v>
      </c>
      <c r="K2668" s="21">
        <v>1</v>
      </c>
      <c r="L2668" s="21">
        <f t="shared" si="282"/>
        <v>0</v>
      </c>
      <c r="M2668" s="21" t="s">
        <v>3518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2666</v>
      </c>
      <c r="B2669" s="21" t="s">
        <v>3421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3898</v>
      </c>
      <c r="J2669" s="21">
        <v>1</v>
      </c>
      <c r="K2669" s="21">
        <v>1</v>
      </c>
      <c r="L2669" s="21">
        <f t="shared" si="282"/>
        <v>0</v>
      </c>
      <c r="M2669" s="21" t="s">
        <v>3520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2667</v>
      </c>
      <c r="B2670" s="21" t="s">
        <v>3421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4004</v>
      </c>
      <c r="J2670" s="21">
        <v>1</v>
      </c>
      <c r="K2670" s="21">
        <v>1</v>
      </c>
      <c r="L2670" s="21">
        <f t="shared" si="282"/>
        <v>0</v>
      </c>
      <c r="M2670" s="21" t="s">
        <v>3508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2668</v>
      </c>
      <c r="B2671" s="21" t="s">
        <v>3421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4005</v>
      </c>
      <c r="J2671" s="21">
        <v>1</v>
      </c>
      <c r="K2671" s="21">
        <v>1</v>
      </c>
      <c r="L2671" s="21">
        <f t="shared" si="282"/>
        <v>0</v>
      </c>
      <c r="M2671" s="21" t="s">
        <v>3518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2669</v>
      </c>
      <c r="B2672" s="21" t="s">
        <v>3421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4006</v>
      </c>
      <c r="J2672" s="21">
        <v>1</v>
      </c>
      <c r="K2672" s="21">
        <v>1</v>
      </c>
      <c r="L2672" s="21">
        <f t="shared" si="282"/>
        <v>0</v>
      </c>
      <c r="M2672" s="21" t="s">
        <v>3518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2670</v>
      </c>
      <c r="B2673" s="21" t="s">
        <v>3421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4007</v>
      </c>
      <c r="J2673" s="21">
        <v>1</v>
      </c>
      <c r="K2673" s="21">
        <v>1</v>
      </c>
      <c r="L2673" s="21">
        <f t="shared" si="282"/>
        <v>0</v>
      </c>
      <c r="M2673" s="21" t="s">
        <v>3518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2671</v>
      </c>
      <c r="B2674" s="21" t="s">
        <v>3421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4008</v>
      </c>
      <c r="J2674" s="21">
        <v>1</v>
      </c>
      <c r="K2674" s="21">
        <v>1</v>
      </c>
      <c r="L2674" s="21">
        <f t="shared" si="282"/>
        <v>0</v>
      </c>
      <c r="M2674" s="21" t="s">
        <v>3511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2672</v>
      </c>
      <c r="B2675" s="21" t="s">
        <v>3421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4009</v>
      </c>
      <c r="J2675" s="21">
        <v>1</v>
      </c>
      <c r="K2675" s="21">
        <v>1</v>
      </c>
      <c r="L2675" s="21">
        <f t="shared" si="282"/>
        <v>0</v>
      </c>
      <c r="M2675" s="21" t="s">
        <v>3530</v>
      </c>
      <c r="N2675" s="30">
        <v>45915</v>
      </c>
      <c r="O2675" s="48">
        <v>41447</v>
      </c>
      <c r="P2675" s="21" t="s">
        <v>897</v>
      </c>
      <c r="Q2675" s="21" t="s">
        <v>3546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2673</v>
      </c>
      <c r="B2676" s="21" t="s">
        <v>3421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4010</v>
      </c>
      <c r="J2676" s="21">
        <v>2</v>
      </c>
      <c r="K2676" s="21">
        <v>2</v>
      </c>
      <c r="L2676" s="21">
        <f t="shared" si="282"/>
        <v>0</v>
      </c>
      <c r="M2676" s="21" t="s">
        <v>3519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2674</v>
      </c>
      <c r="B2677" s="21" t="s">
        <v>3421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4011</v>
      </c>
      <c r="J2677" s="21">
        <v>1</v>
      </c>
      <c r="K2677" s="21">
        <v>1</v>
      </c>
      <c r="L2677" s="21">
        <f t="shared" si="282"/>
        <v>0</v>
      </c>
      <c r="M2677" s="21" t="s">
        <v>3539</v>
      </c>
      <c r="N2677" s="30">
        <v>45915</v>
      </c>
      <c r="O2677" s="48">
        <v>10912</v>
      </c>
      <c r="P2677" s="21" t="s">
        <v>3423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x14ac:dyDescent="0.25">
      <c r="A2678" s="21">
        <v>2675</v>
      </c>
      <c r="B2678" s="21" t="s">
        <v>3421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4012</v>
      </c>
      <c r="J2678" s="21">
        <v>1</v>
      </c>
      <c r="K2678" s="21">
        <v>1</v>
      </c>
      <c r="L2678" s="21">
        <f t="shared" si="282"/>
        <v>0</v>
      </c>
      <c r="M2678" s="21" t="s">
        <v>3519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2676</v>
      </c>
      <c r="B2679" s="21" t="s">
        <v>3421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4013</v>
      </c>
      <c r="J2679" s="21">
        <v>1</v>
      </c>
      <c r="K2679" s="21">
        <v>1</v>
      </c>
      <c r="L2679" s="21">
        <f t="shared" si="282"/>
        <v>0</v>
      </c>
      <c r="M2679" s="21" t="s">
        <v>3539</v>
      </c>
      <c r="N2679" s="30">
        <v>45915</v>
      </c>
      <c r="O2679" s="48">
        <v>5456</v>
      </c>
      <c r="P2679" s="21" t="s">
        <v>3423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2677</v>
      </c>
      <c r="B2680" s="21" t="s">
        <v>3421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4014</v>
      </c>
      <c r="J2680" s="21">
        <v>1</v>
      </c>
      <c r="K2680" s="21">
        <v>1</v>
      </c>
      <c r="L2680" s="21">
        <f t="shared" si="282"/>
        <v>0</v>
      </c>
      <c r="M2680" s="21" t="s">
        <v>3520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2678</v>
      </c>
      <c r="B2681" s="21" t="s">
        <v>3421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4015</v>
      </c>
      <c r="J2681" s="21">
        <v>1</v>
      </c>
      <c r="K2681" s="21">
        <v>1</v>
      </c>
      <c r="L2681" s="21">
        <f t="shared" si="282"/>
        <v>0</v>
      </c>
      <c r="M2681" s="21" t="s">
        <v>3520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2679</v>
      </c>
      <c r="B2682" s="21" t="s">
        <v>3421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4016</v>
      </c>
      <c r="J2682" s="21">
        <v>1</v>
      </c>
      <c r="K2682" s="21">
        <v>1</v>
      </c>
      <c r="L2682" s="21">
        <f t="shared" si="282"/>
        <v>0</v>
      </c>
      <c r="M2682" s="21" t="s">
        <v>3520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2680</v>
      </c>
      <c r="B2683" s="21" t="s">
        <v>3421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4017</v>
      </c>
      <c r="J2683" s="21">
        <v>1</v>
      </c>
      <c r="K2683" s="21">
        <v>1</v>
      </c>
      <c r="L2683" s="21">
        <f t="shared" si="282"/>
        <v>0</v>
      </c>
      <c r="M2683" s="21" t="s">
        <v>3518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2681</v>
      </c>
      <c r="B2684" s="21" t="s">
        <v>3421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4018</v>
      </c>
      <c r="J2684" s="21">
        <v>1</v>
      </c>
      <c r="K2684" s="21">
        <v>1</v>
      </c>
      <c r="L2684" s="21">
        <f t="shared" si="282"/>
        <v>0</v>
      </c>
      <c r="M2684" s="21" t="s">
        <v>3616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x14ac:dyDescent="0.25">
      <c r="A2685" s="21">
        <v>2682</v>
      </c>
      <c r="B2685" s="21" t="s">
        <v>3421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4019</v>
      </c>
      <c r="J2685" s="21">
        <v>1</v>
      </c>
      <c r="K2685" s="21">
        <v>1</v>
      </c>
      <c r="L2685" s="21">
        <f t="shared" si="282"/>
        <v>0</v>
      </c>
      <c r="M2685" s="21" t="s">
        <v>3518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2683</v>
      </c>
      <c r="B2686" s="21" t="s">
        <v>3421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4020</v>
      </c>
      <c r="J2686" s="21">
        <v>1</v>
      </c>
      <c r="K2686" s="21">
        <v>1</v>
      </c>
      <c r="L2686" s="21">
        <f t="shared" si="282"/>
        <v>0</v>
      </c>
      <c r="M2686" s="21" t="s">
        <v>3619</v>
      </c>
      <c r="N2686" s="30">
        <v>45918</v>
      </c>
      <c r="O2686" s="48">
        <v>35766.25</v>
      </c>
      <c r="P2686" s="21" t="s">
        <v>3425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2684</v>
      </c>
      <c r="B2687" s="21" t="s">
        <v>3421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4021</v>
      </c>
      <c r="J2687" s="21">
        <v>1</v>
      </c>
      <c r="K2687" s="21">
        <v>1</v>
      </c>
      <c r="L2687" s="21">
        <f t="shared" si="282"/>
        <v>0</v>
      </c>
      <c r="M2687" s="21" t="s">
        <v>3520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2685</v>
      </c>
      <c r="B2688" s="21" t="s">
        <v>3421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4022</v>
      </c>
      <c r="J2688" s="21">
        <v>1</v>
      </c>
      <c r="K2688" s="21">
        <v>1</v>
      </c>
      <c r="L2688" s="21">
        <f t="shared" si="282"/>
        <v>0</v>
      </c>
      <c r="M2688" s="21" t="s">
        <v>3520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2686</v>
      </c>
      <c r="B2689" s="21" t="s">
        <v>3421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4023</v>
      </c>
      <c r="J2689" s="21">
        <v>1</v>
      </c>
      <c r="K2689" s="21">
        <v>1</v>
      </c>
      <c r="L2689" s="21">
        <f t="shared" si="282"/>
        <v>0</v>
      </c>
      <c r="M2689" s="21" t="s">
        <v>3518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2687</v>
      </c>
      <c r="B2690" s="21" t="s">
        <v>3421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4024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3688</v>
      </c>
      <c r="Q2690" s="21"/>
      <c r="R2690" s="21"/>
      <c r="S2690" s="3">
        <v>4</v>
      </c>
      <c r="T2690" s="37" t="s">
        <v>3602</v>
      </c>
      <c r="U2690" s="21" t="s">
        <v>18</v>
      </c>
      <c r="V2690" s="21" t="str">
        <f>VLOOKUP(P2690,'Customer List'!B:C,2,)</f>
        <v>Unknown</v>
      </c>
      <c r="W2690" s="38" t="s">
        <v>3591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x14ac:dyDescent="0.25">
      <c r="A2691" s="21">
        <v>2688</v>
      </c>
      <c r="B2691" s="21" t="s">
        <v>3421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4024</v>
      </c>
      <c r="J2691" s="21">
        <v>1</v>
      </c>
      <c r="K2691" s="21">
        <v>1</v>
      </c>
      <c r="L2691" s="21">
        <f t="shared" si="282"/>
        <v>0</v>
      </c>
      <c r="M2691" s="21" t="s">
        <v>3664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3602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2689</v>
      </c>
      <c r="B2692" s="21" t="s">
        <v>3421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4025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3503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2690</v>
      </c>
      <c r="B2693" s="21" t="s">
        <v>3421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4026</v>
      </c>
      <c r="J2693" s="21">
        <v>1</v>
      </c>
      <c r="K2693" s="21">
        <v>1</v>
      </c>
      <c r="L2693" s="21">
        <f t="shared" si="288"/>
        <v>0</v>
      </c>
      <c r="M2693" s="21" t="s">
        <v>3503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2691</v>
      </c>
      <c r="B2694" s="21" t="s">
        <v>3421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4027</v>
      </c>
      <c r="J2694" s="21">
        <v>1</v>
      </c>
      <c r="K2694" s="21">
        <v>1</v>
      </c>
      <c r="L2694" s="21">
        <f t="shared" si="288"/>
        <v>0</v>
      </c>
      <c r="M2694" s="21" t="s">
        <v>3503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2692</v>
      </c>
      <c r="B2695" s="21" t="s">
        <v>3421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4028</v>
      </c>
      <c r="J2695" s="21">
        <v>1</v>
      </c>
      <c r="K2695" s="21">
        <v>1</v>
      </c>
      <c r="L2695" s="21">
        <f t="shared" si="288"/>
        <v>0</v>
      </c>
      <c r="M2695" s="21" t="s">
        <v>3503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2693</v>
      </c>
      <c r="B2696" s="21" t="s">
        <v>3421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4029</v>
      </c>
      <c r="J2696" s="21">
        <v>1</v>
      </c>
      <c r="K2696" s="21">
        <v>1</v>
      </c>
      <c r="L2696" s="21">
        <f t="shared" si="288"/>
        <v>0</v>
      </c>
      <c r="M2696" s="21" t="s">
        <v>3503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2694</v>
      </c>
      <c r="B2697" s="21" t="s">
        <v>3421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4030</v>
      </c>
      <c r="J2697" s="21">
        <v>1</v>
      </c>
      <c r="K2697" s="21">
        <v>1</v>
      </c>
      <c r="L2697" s="21">
        <f t="shared" si="288"/>
        <v>0</v>
      </c>
      <c r="M2697" s="21" t="s">
        <v>3503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2695</v>
      </c>
      <c r="B2698" s="21" t="s">
        <v>3421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4031</v>
      </c>
      <c r="J2698" s="21">
        <v>1</v>
      </c>
      <c r="K2698" s="21">
        <v>1</v>
      </c>
      <c r="L2698" s="21">
        <f t="shared" si="288"/>
        <v>0</v>
      </c>
      <c r="M2698" s="21" t="s">
        <v>3503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2696</v>
      </c>
      <c r="B2699" s="21" t="s">
        <v>3421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4032</v>
      </c>
      <c r="J2699" s="21">
        <v>1</v>
      </c>
      <c r="K2699" s="21">
        <v>1</v>
      </c>
      <c r="L2699" s="21">
        <f t="shared" si="288"/>
        <v>0</v>
      </c>
      <c r="M2699" s="21" t="s">
        <v>3503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2697</v>
      </c>
      <c r="B2700" s="21" t="s">
        <v>3421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4033</v>
      </c>
      <c r="J2700" s="21">
        <v>1</v>
      </c>
      <c r="K2700" s="21">
        <v>1</v>
      </c>
      <c r="L2700" s="21">
        <f t="shared" si="288"/>
        <v>0</v>
      </c>
      <c r="M2700" s="21" t="s">
        <v>3503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2698</v>
      </c>
      <c r="B2701" s="21" t="s">
        <v>3421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4034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3688</v>
      </c>
      <c r="Q2701" s="21"/>
      <c r="R2701" s="21"/>
      <c r="S2701" s="3">
        <v>4</v>
      </c>
      <c r="T2701" s="37" t="s">
        <v>3602</v>
      </c>
      <c r="U2701" s="21" t="s">
        <v>18</v>
      </c>
      <c r="V2701" s="21" t="str">
        <f>VLOOKUP(P2701,'Customer List'!B:C,2,)</f>
        <v>Unknown</v>
      </c>
      <c r="W2701" s="38" t="s">
        <v>3591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x14ac:dyDescent="0.25">
      <c r="A2702" s="21">
        <v>2699</v>
      </c>
      <c r="B2702" s="21" t="s">
        <v>3421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4034</v>
      </c>
      <c r="J2702" s="21">
        <v>1</v>
      </c>
      <c r="K2702" s="21">
        <v>1</v>
      </c>
      <c r="L2702" s="21">
        <f t="shared" si="288"/>
        <v>0</v>
      </c>
      <c r="M2702" s="21" t="s">
        <v>3664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3602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2700</v>
      </c>
      <c r="B2703" s="21" t="s">
        <v>3421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4035</v>
      </c>
      <c r="J2703" s="21">
        <v>1</v>
      </c>
      <c r="K2703" s="21">
        <v>1</v>
      </c>
      <c r="L2703" s="21">
        <f t="shared" si="288"/>
        <v>0</v>
      </c>
      <c r="M2703" s="21" t="s">
        <v>3518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2701</v>
      </c>
      <c r="B2704" s="21" t="s">
        <v>3421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4036</v>
      </c>
      <c r="J2704" s="21">
        <v>1</v>
      </c>
      <c r="K2704" s="21">
        <v>1</v>
      </c>
      <c r="L2704" s="21">
        <f t="shared" si="288"/>
        <v>0</v>
      </c>
      <c r="M2704" s="21" t="s">
        <v>3507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2702</v>
      </c>
      <c r="B2705" s="21" t="s">
        <v>3421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4037</v>
      </c>
      <c r="J2705" s="21">
        <v>1</v>
      </c>
      <c r="K2705" s="21">
        <v>1</v>
      </c>
      <c r="L2705" s="21">
        <f t="shared" si="288"/>
        <v>0</v>
      </c>
      <c r="M2705" s="21" t="s">
        <v>3439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4346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3898</v>
      </c>
      <c r="J2707" s="21">
        <v>1</v>
      </c>
      <c r="K2707" s="21">
        <v>1</v>
      </c>
      <c r="L2707" s="21">
        <f t="shared" si="288"/>
        <v>0</v>
      </c>
      <c r="M2707" s="21" t="s">
        <v>5673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3705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4676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5314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3451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3553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3452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3540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2710</v>
      </c>
      <c r="B2713" s="21" t="s">
        <v>3449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3447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3522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3450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x14ac:dyDescent="0.25">
      <c r="A2714" s="21">
        <v>2711</v>
      </c>
      <c r="B2714" s="21" t="s">
        <v>3449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3448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3522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3450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3471</v>
      </c>
      <c r="I2715" s="21" t="s">
        <v>4161</v>
      </c>
      <c r="J2715" s="21">
        <v>1</v>
      </c>
      <c r="K2715" s="21">
        <v>1</v>
      </c>
      <c r="L2715" s="21">
        <f t="shared" si="288"/>
        <v>0</v>
      </c>
      <c r="M2715" s="21" t="s">
        <v>3526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3472</v>
      </c>
      <c r="I2716" s="21" t="s">
        <v>4162</v>
      </c>
      <c r="J2716" s="21">
        <v>1</v>
      </c>
      <c r="K2716" s="21">
        <v>1</v>
      </c>
      <c r="L2716" s="21">
        <f t="shared" si="288"/>
        <v>0</v>
      </c>
      <c r="M2716" s="21" t="s">
        <v>3618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3453</v>
      </c>
      <c r="I2717" s="37" t="s">
        <v>5259</v>
      </c>
      <c r="J2717" s="21">
        <v>1</v>
      </c>
      <c r="K2717" s="21">
        <v>1</v>
      </c>
      <c r="L2717" s="21">
        <f t="shared" si="288"/>
        <v>0</v>
      </c>
      <c r="M2717" s="21" t="s">
        <v>3640</v>
      </c>
      <c r="N2717" s="30">
        <v>45920</v>
      </c>
      <c r="O2717" s="48">
        <v>107835.52</v>
      </c>
      <c r="P2717" s="21" t="s">
        <v>3454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x14ac:dyDescent="0.25">
      <c r="A2718" s="21">
        <v>2715</v>
      </c>
      <c r="B2718" s="21" t="s">
        <v>3455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3456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3524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2716</v>
      </c>
      <c r="B2719" s="21" t="s">
        <v>3455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3457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3524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2717</v>
      </c>
      <c r="B2720" s="21" t="s">
        <v>3455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3458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3524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2718</v>
      </c>
      <c r="B2721" s="21" t="s">
        <v>3455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3459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3517</v>
      </c>
      <c r="N2721" s="30">
        <v>45913</v>
      </c>
      <c r="O2721" s="48">
        <v>3360</v>
      </c>
      <c r="P2721" s="21" t="s">
        <v>3460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2719</v>
      </c>
      <c r="B2722" s="21" t="s">
        <v>3461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3462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3515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2720</v>
      </c>
      <c r="B2723" s="21" t="s">
        <v>3463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3523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2721</v>
      </c>
      <c r="B2724" s="21" t="s">
        <v>3463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3523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2722</v>
      </c>
      <c r="B2725" s="21" t="s">
        <v>3500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3473</v>
      </c>
      <c r="I2725" s="21" t="s">
        <v>4163</v>
      </c>
      <c r="J2725" s="21">
        <v>1</v>
      </c>
      <c r="K2725" s="21">
        <v>1</v>
      </c>
      <c r="L2725" s="21">
        <f t="shared" si="288"/>
        <v>0</v>
      </c>
      <c r="M2725" s="21" t="s">
        <v>3535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2723</v>
      </c>
      <c r="B2726" s="21" t="s">
        <v>3500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3474</v>
      </c>
      <c r="I2726" s="21" t="s">
        <v>4164</v>
      </c>
      <c r="J2726" s="21">
        <v>1</v>
      </c>
      <c r="K2726" s="21">
        <v>1</v>
      </c>
      <c r="L2726" s="21">
        <f t="shared" si="288"/>
        <v>0</v>
      </c>
      <c r="M2726" s="21" t="s">
        <v>3535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2724</v>
      </c>
      <c r="B2727" s="21" t="s">
        <v>3500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3475</v>
      </c>
      <c r="I2727" s="21" t="s">
        <v>4165</v>
      </c>
      <c r="J2727" s="21">
        <v>1</v>
      </c>
      <c r="K2727" s="21">
        <v>1</v>
      </c>
      <c r="L2727" s="21">
        <f t="shared" si="288"/>
        <v>0</v>
      </c>
      <c r="M2727" s="21" t="s">
        <v>3535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2725</v>
      </c>
      <c r="B2728" s="21" t="s">
        <v>3500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3476</v>
      </c>
      <c r="I2728" s="21" t="s">
        <v>4166</v>
      </c>
      <c r="J2728" s="21">
        <v>1</v>
      </c>
      <c r="K2728" s="21">
        <v>1</v>
      </c>
      <c r="L2728" s="21">
        <f t="shared" si="288"/>
        <v>0</v>
      </c>
      <c r="M2728" s="21" t="s">
        <v>3535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2726</v>
      </c>
      <c r="B2729" s="21" t="s">
        <v>3500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3477</v>
      </c>
      <c r="I2729" s="21" t="s">
        <v>4167</v>
      </c>
      <c r="J2729" s="21">
        <v>1</v>
      </c>
      <c r="K2729" s="21">
        <v>1</v>
      </c>
      <c r="L2729" s="21">
        <f t="shared" si="288"/>
        <v>0</v>
      </c>
      <c r="M2729" s="21" t="s">
        <v>3535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2727</v>
      </c>
      <c r="B2730" s="21" t="s">
        <v>3500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3478</v>
      </c>
      <c r="I2730" s="21" t="s">
        <v>4168</v>
      </c>
      <c r="J2730" s="21">
        <v>1</v>
      </c>
      <c r="K2730" s="21">
        <v>1</v>
      </c>
      <c r="L2730" s="21">
        <f t="shared" si="288"/>
        <v>0</v>
      </c>
      <c r="M2730" s="21" t="s">
        <v>3535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2728</v>
      </c>
      <c r="B2731" s="21" t="s">
        <v>3500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3479</v>
      </c>
      <c r="I2731" s="21" t="s">
        <v>4169</v>
      </c>
      <c r="J2731" s="21">
        <v>1</v>
      </c>
      <c r="K2731" s="21">
        <v>1</v>
      </c>
      <c r="L2731" s="21">
        <f t="shared" si="288"/>
        <v>0</v>
      </c>
      <c r="M2731" s="21" t="s">
        <v>3535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2729</v>
      </c>
      <c r="B2732" s="21" t="s">
        <v>3500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3480</v>
      </c>
      <c r="I2732" s="21" t="s">
        <v>4170</v>
      </c>
      <c r="J2732" s="21">
        <v>1</v>
      </c>
      <c r="K2732" s="21">
        <v>1</v>
      </c>
      <c r="L2732" s="21">
        <f t="shared" si="288"/>
        <v>0</v>
      </c>
      <c r="M2732" s="21" t="s">
        <v>3535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2730</v>
      </c>
      <c r="B2733" s="21" t="s">
        <v>3500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3481</v>
      </c>
      <c r="I2733" s="21" t="s">
        <v>4171</v>
      </c>
      <c r="J2733" s="21">
        <v>1</v>
      </c>
      <c r="K2733" s="21">
        <v>1</v>
      </c>
      <c r="L2733" s="21">
        <f t="shared" si="288"/>
        <v>0</v>
      </c>
      <c r="M2733" s="21" t="s">
        <v>3535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2731</v>
      </c>
      <c r="B2734" s="21" t="s">
        <v>3500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3482</v>
      </c>
      <c r="I2734" s="21" t="s">
        <v>4172</v>
      </c>
      <c r="J2734" s="21">
        <v>1</v>
      </c>
      <c r="K2734" s="21">
        <v>1</v>
      </c>
      <c r="L2734" s="21">
        <f t="shared" si="288"/>
        <v>0</v>
      </c>
      <c r="M2734" s="21" t="s">
        <v>3535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2732</v>
      </c>
      <c r="B2735" s="21" t="s">
        <v>3500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3483</v>
      </c>
      <c r="I2735" s="21" t="s">
        <v>4173</v>
      </c>
      <c r="J2735" s="21">
        <v>1</v>
      </c>
      <c r="K2735" s="21">
        <v>1</v>
      </c>
      <c r="L2735" s="21">
        <f t="shared" si="288"/>
        <v>0</v>
      </c>
      <c r="M2735" s="21" t="s">
        <v>3535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2733</v>
      </c>
      <c r="B2736" s="21" t="s">
        <v>3500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3484</v>
      </c>
      <c r="I2736" s="21" t="s">
        <v>4174</v>
      </c>
      <c r="J2736" s="21">
        <v>1</v>
      </c>
      <c r="K2736" s="21">
        <v>1</v>
      </c>
      <c r="L2736" s="21">
        <f t="shared" si="288"/>
        <v>0</v>
      </c>
      <c r="M2736" s="21" t="s">
        <v>3617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x14ac:dyDescent="0.25">
      <c r="A2737" s="21">
        <v>2734</v>
      </c>
      <c r="B2737" s="21" t="s">
        <v>3500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3485</v>
      </c>
      <c r="I2737" s="21" t="s">
        <v>4175</v>
      </c>
      <c r="J2737" s="21">
        <v>1</v>
      </c>
      <c r="K2737" s="21">
        <v>1</v>
      </c>
      <c r="L2737" s="21">
        <f t="shared" si="288"/>
        <v>0</v>
      </c>
      <c r="M2737" s="21" t="s">
        <v>3617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x14ac:dyDescent="0.25">
      <c r="A2738" s="21">
        <v>2735</v>
      </c>
      <c r="B2738" s="21" t="s">
        <v>3500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3486</v>
      </c>
      <c r="I2738" s="21" t="s">
        <v>4176</v>
      </c>
      <c r="J2738" s="21">
        <v>1</v>
      </c>
      <c r="K2738" s="21">
        <v>1</v>
      </c>
      <c r="L2738" s="21">
        <f t="shared" si="288"/>
        <v>0</v>
      </c>
      <c r="M2738" s="21" t="s">
        <v>3617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2736</v>
      </c>
      <c r="B2739" s="21" t="s">
        <v>3500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3487</v>
      </c>
      <c r="I2739" s="21" t="s">
        <v>4177</v>
      </c>
      <c r="J2739" s="21">
        <v>1</v>
      </c>
      <c r="K2739" s="21">
        <v>1</v>
      </c>
      <c r="L2739" s="21">
        <f t="shared" si="288"/>
        <v>0</v>
      </c>
      <c r="M2739" s="21" t="s">
        <v>3617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2737</v>
      </c>
      <c r="B2740" s="21" t="s">
        <v>3500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3488</v>
      </c>
      <c r="I2740" s="21" t="s">
        <v>4178</v>
      </c>
      <c r="J2740" s="21">
        <v>1</v>
      </c>
      <c r="K2740" s="21">
        <v>1</v>
      </c>
      <c r="L2740" s="21">
        <f t="shared" si="288"/>
        <v>0</v>
      </c>
      <c r="M2740" s="21" t="s">
        <v>3617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2738</v>
      </c>
      <c r="B2741" s="21" t="s">
        <v>3500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3489</v>
      </c>
      <c r="I2741" s="21" t="s">
        <v>4179</v>
      </c>
      <c r="J2741" s="21">
        <v>1</v>
      </c>
      <c r="K2741" s="21">
        <v>1</v>
      </c>
      <c r="L2741" s="21">
        <f t="shared" si="288"/>
        <v>0</v>
      </c>
      <c r="M2741" s="21" t="s">
        <v>3617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2739</v>
      </c>
      <c r="B2742" s="21" t="s">
        <v>3500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3490</v>
      </c>
      <c r="I2742" s="21" t="s">
        <v>4180</v>
      </c>
      <c r="J2742" s="21">
        <v>1</v>
      </c>
      <c r="K2742" s="21">
        <v>1</v>
      </c>
      <c r="L2742" s="21">
        <f t="shared" si="288"/>
        <v>0</v>
      </c>
      <c r="M2742" s="21" t="s">
        <v>3617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2740</v>
      </c>
      <c r="B2743" s="21" t="s">
        <v>3500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3491</v>
      </c>
      <c r="I2743" s="21" t="s">
        <v>4181</v>
      </c>
      <c r="J2743" s="21">
        <v>1</v>
      </c>
      <c r="K2743" s="21">
        <v>1</v>
      </c>
      <c r="L2743" s="21">
        <f t="shared" si="288"/>
        <v>0</v>
      </c>
      <c r="M2743" s="21" t="s">
        <v>3617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2741</v>
      </c>
      <c r="B2744" s="21" t="s">
        <v>3500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3492</v>
      </c>
      <c r="I2744" s="21" t="s">
        <v>4182</v>
      </c>
      <c r="J2744" s="21">
        <v>1</v>
      </c>
      <c r="K2744" s="21">
        <v>1</v>
      </c>
      <c r="L2744" s="21">
        <f t="shared" si="288"/>
        <v>0</v>
      </c>
      <c r="M2744" s="21" t="s">
        <v>3617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2742</v>
      </c>
      <c r="B2745" s="21" t="s">
        <v>3500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3493</v>
      </c>
      <c r="I2745" s="21" t="s">
        <v>4183</v>
      </c>
      <c r="J2745" s="21">
        <v>1</v>
      </c>
      <c r="K2745" s="21">
        <v>1</v>
      </c>
      <c r="L2745" s="21">
        <f t="shared" si="288"/>
        <v>0</v>
      </c>
      <c r="M2745" s="21" t="s">
        <v>3617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2743</v>
      </c>
      <c r="B2746" s="21" t="s">
        <v>3500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3494</v>
      </c>
      <c r="I2746" s="21" t="s">
        <v>4184</v>
      </c>
      <c r="J2746" s="21">
        <v>1</v>
      </c>
      <c r="K2746" s="21">
        <v>1</v>
      </c>
      <c r="L2746" s="21">
        <f t="shared" si="288"/>
        <v>0</v>
      </c>
      <c r="M2746" s="21" t="s">
        <v>3617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2744</v>
      </c>
      <c r="B2747" s="21" t="s">
        <v>3500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3495</v>
      </c>
      <c r="I2747" s="21" t="s">
        <v>4185</v>
      </c>
      <c r="J2747" s="21">
        <v>1</v>
      </c>
      <c r="K2747" s="21">
        <v>1</v>
      </c>
      <c r="L2747" s="21">
        <f t="shared" si="288"/>
        <v>0</v>
      </c>
      <c r="M2747" s="21" t="s">
        <v>3617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2745</v>
      </c>
      <c r="B2748" s="21" t="s">
        <v>3500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3496</v>
      </c>
      <c r="I2748" s="21" t="s">
        <v>4186</v>
      </c>
      <c r="J2748" s="21">
        <v>1</v>
      </c>
      <c r="K2748" s="21">
        <v>1</v>
      </c>
      <c r="L2748" s="21">
        <f t="shared" si="288"/>
        <v>0</v>
      </c>
      <c r="M2748" s="21" t="s">
        <v>3531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x14ac:dyDescent="0.25">
      <c r="A2749" s="21">
        <v>2746</v>
      </c>
      <c r="B2749" s="21" t="s">
        <v>3500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3497</v>
      </c>
      <c r="I2749" s="21" t="s">
        <v>4187</v>
      </c>
      <c r="J2749" s="21">
        <v>1</v>
      </c>
      <c r="K2749" s="21">
        <v>1</v>
      </c>
      <c r="L2749" s="21">
        <f t="shared" si="288"/>
        <v>0</v>
      </c>
      <c r="M2749" s="21" t="s">
        <v>3531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x14ac:dyDescent="0.25">
      <c r="A2750" s="21">
        <v>2747</v>
      </c>
      <c r="B2750" s="21" t="s">
        <v>3500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3498</v>
      </c>
      <c r="I2750" s="21" t="s">
        <v>4188</v>
      </c>
      <c r="J2750" s="21">
        <v>1</v>
      </c>
      <c r="K2750" s="21">
        <v>1</v>
      </c>
      <c r="L2750" s="21">
        <f t="shared" si="288"/>
        <v>0</v>
      </c>
      <c r="M2750" s="21" t="s">
        <v>3529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2748</v>
      </c>
      <c r="B2751" s="21" t="s">
        <v>3500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4124</v>
      </c>
      <c r="J2751" s="21">
        <v>1</v>
      </c>
      <c r="K2751" s="21">
        <v>1</v>
      </c>
      <c r="L2751" s="21">
        <f t="shared" si="288"/>
        <v>0</v>
      </c>
      <c r="M2751" s="21" t="s">
        <v>3529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2749</v>
      </c>
      <c r="B2752" s="21" t="s">
        <v>3500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4132</v>
      </c>
      <c r="J2752" s="21">
        <v>2</v>
      </c>
      <c r="K2752" s="21">
        <v>2</v>
      </c>
      <c r="L2752" s="21">
        <f t="shared" si="288"/>
        <v>0</v>
      </c>
      <c r="M2752" s="21" t="s">
        <v>3617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x14ac:dyDescent="0.25">
      <c r="A2753" s="21">
        <v>2750</v>
      </c>
      <c r="B2753" s="21" t="s">
        <v>3500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3499</v>
      </c>
      <c r="I2753" s="21" t="s">
        <v>4422</v>
      </c>
      <c r="J2753" s="21">
        <v>1</v>
      </c>
      <c r="K2753" s="21">
        <v>1</v>
      </c>
      <c r="L2753" s="21">
        <f t="shared" si="288"/>
        <v>0</v>
      </c>
      <c r="M2753" s="21" t="s">
        <v>3663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2751</v>
      </c>
      <c r="B2754" s="21" t="s">
        <v>3501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4121</v>
      </c>
      <c r="J2754" s="21">
        <v>1</v>
      </c>
      <c r="K2754" s="21">
        <v>1</v>
      </c>
      <c r="L2754" s="21">
        <f t="shared" si="288"/>
        <v>0</v>
      </c>
      <c r="M2754" s="21" t="s">
        <v>3534</v>
      </c>
      <c r="N2754" s="30">
        <v>45915</v>
      </c>
      <c r="O2754" s="48">
        <v>16244</v>
      </c>
      <c r="P2754" s="21" t="s">
        <v>3502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2752</v>
      </c>
      <c r="B2755" s="21" t="s">
        <v>3501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4130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x14ac:dyDescent="0.25">
      <c r="A2756" s="21">
        <v>2753</v>
      </c>
      <c r="B2756" s="21" t="s">
        <v>3562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4189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3620</v>
      </c>
      <c r="N2756" s="30">
        <v>45918</v>
      </c>
      <c r="O2756" s="48">
        <v>1005812.5</v>
      </c>
      <c r="P2756" s="21" t="s">
        <v>3564</v>
      </c>
      <c r="Q2756" s="21" t="s">
        <v>636</v>
      </c>
      <c r="R2756" s="21" t="s">
        <v>3621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x14ac:dyDescent="0.25">
      <c r="A2757" s="21">
        <v>2754</v>
      </c>
      <c r="B2757" s="21" t="s">
        <v>3562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4190</v>
      </c>
      <c r="J2757" s="21">
        <v>1</v>
      </c>
      <c r="K2757" s="21">
        <v>1</v>
      </c>
      <c r="L2757" s="21">
        <f t="shared" si="296"/>
        <v>0</v>
      </c>
      <c r="M2757" s="21" t="s">
        <v>3620</v>
      </c>
      <c r="N2757" s="30">
        <v>45918</v>
      </c>
      <c r="O2757" s="48">
        <v>1069687.5</v>
      </c>
      <c r="P2757" s="21" t="s">
        <v>3564</v>
      </c>
      <c r="Q2757" s="21" t="s">
        <v>636</v>
      </c>
      <c r="R2757" s="21" t="s">
        <v>3621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x14ac:dyDescent="0.25">
      <c r="A2758" s="21">
        <v>2755</v>
      </c>
      <c r="B2758" s="21" t="s">
        <v>3562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3556</v>
      </c>
      <c r="I2758" s="21" t="s">
        <v>4191</v>
      </c>
      <c r="J2758" s="21">
        <v>3</v>
      </c>
      <c r="K2758" s="21">
        <v>3</v>
      </c>
      <c r="L2758" s="21">
        <f t="shared" si="296"/>
        <v>0</v>
      </c>
      <c r="M2758" s="21" t="s">
        <v>3620</v>
      </c>
      <c r="N2758" s="30">
        <v>45918</v>
      </c>
      <c r="O2758" s="48">
        <v>44625</v>
      </c>
      <c r="P2758" s="21" t="s">
        <v>3564</v>
      </c>
      <c r="Q2758" s="21" t="s">
        <v>636</v>
      </c>
      <c r="R2758" s="21" t="s">
        <v>3621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2756</v>
      </c>
      <c r="B2759" s="21" t="s">
        <v>3562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3557</v>
      </c>
      <c r="I2759" s="21" t="s">
        <v>4192</v>
      </c>
      <c r="J2759" s="21">
        <v>3</v>
      </c>
      <c r="K2759" s="21">
        <v>3</v>
      </c>
      <c r="L2759" s="21">
        <f t="shared" si="296"/>
        <v>0</v>
      </c>
      <c r="M2759" s="21" t="s">
        <v>3620</v>
      </c>
      <c r="N2759" s="30">
        <v>45918</v>
      </c>
      <c r="O2759" s="48">
        <v>206062.5</v>
      </c>
      <c r="P2759" s="21" t="s">
        <v>3564</v>
      </c>
      <c r="Q2759" s="21" t="s">
        <v>636</v>
      </c>
      <c r="R2759" s="21" t="s">
        <v>3621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2757</v>
      </c>
      <c r="B2760" s="21" t="s">
        <v>3562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3558</v>
      </c>
      <c r="I2760" s="21" t="s">
        <v>4193</v>
      </c>
      <c r="J2760" s="21">
        <v>3</v>
      </c>
      <c r="K2760" s="21">
        <v>3</v>
      </c>
      <c r="L2760" s="21">
        <f t="shared" si="296"/>
        <v>0</v>
      </c>
      <c r="M2760" s="21" t="s">
        <v>3620</v>
      </c>
      <c r="N2760" s="30">
        <v>45918</v>
      </c>
      <c r="O2760" s="48">
        <v>217875</v>
      </c>
      <c r="P2760" s="21" t="s">
        <v>3564</v>
      </c>
      <c r="Q2760" s="21" t="s">
        <v>636</v>
      </c>
      <c r="R2760" s="21" t="s">
        <v>3621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2758</v>
      </c>
      <c r="B2761" s="21" t="s">
        <v>3562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3559</v>
      </c>
      <c r="I2761" s="21" t="s">
        <v>4194</v>
      </c>
      <c r="J2761" s="21">
        <v>3</v>
      </c>
      <c r="K2761" s="21">
        <v>3</v>
      </c>
      <c r="L2761" s="21">
        <f t="shared" si="296"/>
        <v>0</v>
      </c>
      <c r="M2761" s="21" t="s">
        <v>3620</v>
      </c>
      <c r="N2761" s="30">
        <v>45918</v>
      </c>
      <c r="O2761" s="48">
        <v>86625</v>
      </c>
      <c r="P2761" s="21" t="s">
        <v>3564</v>
      </c>
      <c r="Q2761" s="21" t="s">
        <v>636</v>
      </c>
      <c r="R2761" s="21" t="s">
        <v>3621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2759</v>
      </c>
      <c r="B2762" s="21" t="s">
        <v>3562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3560</v>
      </c>
      <c r="I2762" s="21" t="s">
        <v>4195</v>
      </c>
      <c r="J2762" s="21">
        <v>5</v>
      </c>
      <c r="K2762" s="21">
        <v>5</v>
      </c>
      <c r="L2762" s="21">
        <f t="shared" si="296"/>
        <v>0</v>
      </c>
      <c r="M2762" s="21" t="s">
        <v>3620</v>
      </c>
      <c r="N2762" s="30">
        <v>45918</v>
      </c>
      <c r="O2762" s="48">
        <v>457187.5</v>
      </c>
      <c r="P2762" s="21" t="s">
        <v>3564</v>
      </c>
      <c r="Q2762" s="21" t="s">
        <v>636</v>
      </c>
      <c r="R2762" s="21" t="s">
        <v>3621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2760</v>
      </c>
      <c r="B2763" s="21" t="s">
        <v>3562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4196</v>
      </c>
      <c r="J2763" s="21">
        <v>1</v>
      </c>
      <c r="K2763" s="21">
        <v>1</v>
      </c>
      <c r="L2763" s="21">
        <f t="shared" si="296"/>
        <v>0</v>
      </c>
      <c r="M2763" s="21" t="s">
        <v>3652</v>
      </c>
      <c r="N2763" s="30">
        <v>45920</v>
      </c>
      <c r="O2763" s="48">
        <v>75950</v>
      </c>
      <c r="P2763" s="21" t="s">
        <v>3563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x14ac:dyDescent="0.25">
      <c r="A2764" s="21">
        <v>2761</v>
      </c>
      <c r="B2764" s="21" t="s">
        <v>3562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3561</v>
      </c>
      <c r="I2764" s="21" t="s">
        <v>4197</v>
      </c>
      <c r="J2764" s="21">
        <v>1</v>
      </c>
      <c r="K2764" s="21">
        <v>1</v>
      </c>
      <c r="L2764" s="21">
        <f t="shared" si="296"/>
        <v>0</v>
      </c>
      <c r="M2764" s="21" t="s">
        <v>3667</v>
      </c>
      <c r="N2764" s="30">
        <v>45918</v>
      </c>
      <c r="O2764" s="48">
        <v>0</v>
      </c>
      <c r="P2764" s="21" t="s">
        <v>3564</v>
      </c>
      <c r="Q2764" s="21" t="s">
        <v>636</v>
      </c>
      <c r="R2764" s="21" t="s">
        <v>3621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3554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3555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3611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3347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4135</v>
      </c>
      <c r="J2768" s="21">
        <v>4</v>
      </c>
      <c r="K2768" s="21">
        <v>4</v>
      </c>
      <c r="L2768" s="21">
        <f t="shared" si="296"/>
        <v>0</v>
      </c>
      <c r="M2768" s="21" t="s">
        <v>3613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3347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3568</v>
      </c>
      <c r="I2769" s="21" t="s">
        <v>4198</v>
      </c>
      <c r="J2769" s="21">
        <v>1</v>
      </c>
      <c r="K2769" s="21">
        <v>1</v>
      </c>
      <c r="L2769" s="21">
        <f t="shared" si="296"/>
        <v>0</v>
      </c>
      <c r="M2769" s="21" t="s">
        <v>4677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4678</v>
      </c>
      <c r="U2769" s="21" t="s">
        <v>3347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2767</v>
      </c>
      <c r="B2770" s="21" t="s">
        <v>3570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4038</v>
      </c>
      <c r="J2770" s="21">
        <v>1</v>
      </c>
      <c r="K2770" s="21">
        <v>1</v>
      </c>
      <c r="L2770" s="21">
        <f t="shared" si="296"/>
        <v>0</v>
      </c>
      <c r="M2770" s="21" t="s">
        <v>3627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2768</v>
      </c>
      <c r="B2771" s="21" t="s">
        <v>3570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4039</v>
      </c>
      <c r="J2771" s="21">
        <v>1</v>
      </c>
      <c r="K2771" s="21">
        <v>1</v>
      </c>
      <c r="L2771" s="21">
        <f t="shared" si="296"/>
        <v>0</v>
      </c>
      <c r="M2771" s="21" t="s">
        <v>3627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2769</v>
      </c>
      <c r="B2772" s="21" t="s">
        <v>3570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4040</v>
      </c>
      <c r="J2772" s="21">
        <v>1</v>
      </c>
      <c r="K2772" s="21">
        <v>1</v>
      </c>
      <c r="L2772" s="21">
        <f t="shared" si="296"/>
        <v>0</v>
      </c>
      <c r="M2772" s="21" t="s">
        <v>3627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2770</v>
      </c>
      <c r="B2773" s="21" t="s">
        <v>3570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4041</v>
      </c>
      <c r="J2773" s="21">
        <v>1</v>
      </c>
      <c r="K2773" s="21">
        <v>1</v>
      </c>
      <c r="L2773" s="21">
        <f t="shared" si="296"/>
        <v>0</v>
      </c>
      <c r="M2773" s="21" t="s">
        <v>3627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2771</v>
      </c>
      <c r="B2774" s="21" t="s">
        <v>3570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4042</v>
      </c>
      <c r="J2774" s="21">
        <v>1</v>
      </c>
      <c r="K2774" s="21">
        <v>1</v>
      </c>
      <c r="L2774" s="21">
        <f t="shared" si="296"/>
        <v>0</v>
      </c>
      <c r="M2774" s="21" t="s">
        <v>3627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2772</v>
      </c>
      <c r="B2775" s="21" t="s">
        <v>3570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4043</v>
      </c>
      <c r="J2775" s="21">
        <v>1</v>
      </c>
      <c r="K2775" s="21">
        <v>1</v>
      </c>
      <c r="L2775" s="21">
        <f t="shared" si="296"/>
        <v>0</v>
      </c>
      <c r="M2775" s="21" t="s">
        <v>3627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2773</v>
      </c>
      <c r="B2776" s="21" t="s">
        <v>3570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4044</v>
      </c>
      <c r="J2776" s="21">
        <v>1</v>
      </c>
      <c r="K2776" s="21">
        <v>1</v>
      </c>
      <c r="L2776" s="21">
        <f t="shared" si="296"/>
        <v>0</v>
      </c>
      <c r="M2776" s="21" t="s">
        <v>3627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2774</v>
      </c>
      <c r="B2777" s="21" t="s">
        <v>3570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4045</v>
      </c>
      <c r="J2777" s="21">
        <v>1</v>
      </c>
      <c r="K2777" s="21">
        <v>1</v>
      </c>
      <c r="L2777" s="21">
        <f t="shared" si="296"/>
        <v>0</v>
      </c>
      <c r="M2777" s="21" t="s">
        <v>3627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2775</v>
      </c>
      <c r="B2778" s="21" t="s">
        <v>3570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4046</v>
      </c>
      <c r="J2778" s="21">
        <v>1</v>
      </c>
      <c r="K2778" s="21">
        <v>1</v>
      </c>
      <c r="L2778" s="21">
        <f t="shared" si="296"/>
        <v>0</v>
      </c>
      <c r="M2778" s="21" t="s">
        <v>3627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2776</v>
      </c>
      <c r="B2779" s="21" t="s">
        <v>3570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4047</v>
      </c>
      <c r="J2779" s="21">
        <v>1</v>
      </c>
      <c r="K2779" s="21">
        <v>1</v>
      </c>
      <c r="L2779" s="21">
        <f t="shared" si="296"/>
        <v>0</v>
      </c>
      <c r="M2779" s="21" t="s">
        <v>3627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2777</v>
      </c>
      <c r="B2780" s="21" t="s">
        <v>3570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4048</v>
      </c>
      <c r="J2780" s="21">
        <v>2</v>
      </c>
      <c r="K2780" s="21">
        <v>2</v>
      </c>
      <c r="L2780" s="21">
        <f t="shared" si="296"/>
        <v>0</v>
      </c>
      <c r="M2780" s="21" t="s">
        <v>3627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2778</v>
      </c>
      <c r="B2781" s="21" t="s">
        <v>3570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4049</v>
      </c>
      <c r="J2781" s="21">
        <v>1</v>
      </c>
      <c r="K2781" s="21">
        <v>1</v>
      </c>
      <c r="L2781" s="21">
        <f t="shared" si="296"/>
        <v>0</v>
      </c>
      <c r="M2781" s="21" t="s">
        <v>3627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2779</v>
      </c>
      <c r="B2782" s="21" t="s">
        <v>3570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4050</v>
      </c>
      <c r="J2782" s="21">
        <v>1</v>
      </c>
      <c r="K2782" s="21">
        <v>1</v>
      </c>
      <c r="L2782" s="21">
        <f t="shared" si="296"/>
        <v>0</v>
      </c>
      <c r="M2782" s="21" t="s">
        <v>3627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2780</v>
      </c>
      <c r="B2783" s="21" t="s">
        <v>3570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4051</v>
      </c>
      <c r="J2783" s="21">
        <v>1</v>
      </c>
      <c r="K2783" s="21">
        <v>1</v>
      </c>
      <c r="L2783" s="21">
        <f t="shared" si="296"/>
        <v>0</v>
      </c>
      <c r="M2783" s="21" t="s">
        <v>3627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2781</v>
      </c>
      <c r="B2784" s="21" t="s">
        <v>3570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4052</v>
      </c>
      <c r="J2784" s="21">
        <v>1</v>
      </c>
      <c r="K2784" s="21">
        <v>1</v>
      </c>
      <c r="L2784" s="21">
        <f t="shared" si="296"/>
        <v>0</v>
      </c>
      <c r="M2784" s="21" t="s">
        <v>3627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2782</v>
      </c>
      <c r="B2785" s="21" t="s">
        <v>3570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4053</v>
      </c>
      <c r="J2785" s="21">
        <v>1</v>
      </c>
      <c r="K2785" s="21">
        <v>1</v>
      </c>
      <c r="L2785" s="21">
        <f t="shared" si="296"/>
        <v>0</v>
      </c>
      <c r="M2785" s="21" t="s">
        <v>3627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2783</v>
      </c>
      <c r="B2786" s="21" t="s">
        <v>3570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4054</v>
      </c>
      <c r="J2786" s="21">
        <v>1</v>
      </c>
      <c r="K2786" s="21">
        <v>1</v>
      </c>
      <c r="L2786" s="21">
        <f t="shared" si="296"/>
        <v>0</v>
      </c>
      <c r="M2786" s="21" t="s">
        <v>3627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2784</v>
      </c>
      <c r="B2787" s="21" t="s">
        <v>3570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4055</v>
      </c>
      <c r="J2787" s="21">
        <v>1</v>
      </c>
      <c r="K2787" s="21">
        <v>1</v>
      </c>
      <c r="L2787" s="21">
        <f t="shared" si="296"/>
        <v>0</v>
      </c>
      <c r="M2787" s="21" t="s">
        <v>3627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2785</v>
      </c>
      <c r="B2788" s="21" t="s">
        <v>3570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4056</v>
      </c>
      <c r="J2788" s="21">
        <v>1</v>
      </c>
      <c r="K2788" s="21">
        <v>1</v>
      </c>
      <c r="L2788" s="21">
        <f t="shared" si="296"/>
        <v>0</v>
      </c>
      <c r="M2788" s="21" t="s">
        <v>3627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2786</v>
      </c>
      <c r="B2789" s="21" t="s">
        <v>3570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4057</v>
      </c>
      <c r="J2789" s="21">
        <v>1</v>
      </c>
      <c r="K2789" s="21">
        <v>1</v>
      </c>
      <c r="L2789" s="21">
        <f t="shared" si="296"/>
        <v>0</v>
      </c>
      <c r="M2789" s="21" t="s">
        <v>3627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2787</v>
      </c>
      <c r="B2790" s="21" t="s">
        <v>3570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4058</v>
      </c>
      <c r="J2790" s="21">
        <v>1</v>
      </c>
      <c r="K2790" s="21">
        <v>1</v>
      </c>
      <c r="L2790" s="21">
        <f t="shared" si="296"/>
        <v>0</v>
      </c>
      <c r="M2790" s="21" t="s">
        <v>3626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2788</v>
      </c>
      <c r="B2791" s="21" t="s">
        <v>3570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4059</v>
      </c>
      <c r="J2791" s="21">
        <v>1</v>
      </c>
      <c r="K2791" s="21">
        <v>1</v>
      </c>
      <c r="L2791" s="21">
        <f t="shared" si="296"/>
        <v>0</v>
      </c>
      <c r="M2791" s="21" t="s">
        <v>3626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2789</v>
      </c>
      <c r="B2792" s="21" t="s">
        <v>3570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4060</v>
      </c>
      <c r="J2792" s="21">
        <v>1</v>
      </c>
      <c r="K2792" s="21">
        <v>1</v>
      </c>
      <c r="L2792" s="21">
        <f t="shared" si="296"/>
        <v>0</v>
      </c>
      <c r="M2792" s="21" t="s">
        <v>3626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2790</v>
      </c>
      <c r="B2793" s="21" t="s">
        <v>3570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4061</v>
      </c>
      <c r="J2793" s="21">
        <v>1</v>
      </c>
      <c r="K2793" s="21">
        <v>1</v>
      </c>
      <c r="L2793" s="21">
        <f t="shared" si="296"/>
        <v>0</v>
      </c>
      <c r="M2793" s="21" t="s">
        <v>3626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2791</v>
      </c>
      <c r="B2794" s="21" t="s">
        <v>3570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4062</v>
      </c>
      <c r="J2794" s="21">
        <v>1</v>
      </c>
      <c r="K2794" s="21">
        <v>1</v>
      </c>
      <c r="L2794" s="21">
        <f t="shared" si="296"/>
        <v>0</v>
      </c>
      <c r="M2794" s="21" t="s">
        <v>3624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2792</v>
      </c>
      <c r="B2795" s="21" t="s">
        <v>3570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4003</v>
      </c>
      <c r="J2795" s="21">
        <v>1</v>
      </c>
      <c r="K2795" s="21">
        <v>1</v>
      </c>
      <c r="L2795" s="21">
        <f t="shared" si="296"/>
        <v>0</v>
      </c>
      <c r="M2795" s="21" t="s">
        <v>3624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2793</v>
      </c>
      <c r="B2796" s="21" t="s">
        <v>3570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4063</v>
      </c>
      <c r="J2796" s="21">
        <v>3</v>
      </c>
      <c r="K2796" s="21">
        <v>3</v>
      </c>
      <c r="L2796" s="21">
        <f t="shared" si="296"/>
        <v>0</v>
      </c>
      <c r="M2796" s="21" t="s">
        <v>3627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2794</v>
      </c>
      <c r="B2797" s="21" t="s">
        <v>3570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4064</v>
      </c>
      <c r="J2797" s="21">
        <v>1</v>
      </c>
      <c r="K2797" s="21">
        <v>1</v>
      </c>
      <c r="L2797" s="21">
        <f t="shared" si="296"/>
        <v>0</v>
      </c>
      <c r="M2797" s="21" t="s">
        <v>3627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2795</v>
      </c>
      <c r="B2798" s="21" t="s">
        <v>3570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4065</v>
      </c>
      <c r="J2798" s="21">
        <v>1</v>
      </c>
      <c r="K2798" s="21">
        <v>1</v>
      </c>
      <c r="L2798" s="21">
        <f t="shared" si="296"/>
        <v>0</v>
      </c>
      <c r="M2798" s="21" t="s">
        <v>3627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2796</v>
      </c>
      <c r="B2799" s="21" t="s">
        <v>3570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4066</v>
      </c>
      <c r="J2799" s="21">
        <v>1</v>
      </c>
      <c r="K2799" s="21">
        <v>1</v>
      </c>
      <c r="L2799" s="21">
        <f t="shared" si="296"/>
        <v>0</v>
      </c>
      <c r="M2799" s="21" t="s">
        <v>3625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2797</v>
      </c>
      <c r="B2800" s="21" t="s">
        <v>3571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4067</v>
      </c>
      <c r="J2800" s="21">
        <v>1</v>
      </c>
      <c r="K2800" s="21">
        <v>1</v>
      </c>
      <c r="L2800" s="21">
        <f t="shared" si="296"/>
        <v>0</v>
      </c>
      <c r="M2800" s="21" t="s">
        <v>3634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x14ac:dyDescent="0.25">
      <c r="A2801" s="21">
        <v>2798</v>
      </c>
      <c r="B2801" s="21" t="s">
        <v>3571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4068</v>
      </c>
      <c r="J2801" s="21">
        <v>2</v>
      </c>
      <c r="K2801" s="21">
        <v>2</v>
      </c>
      <c r="L2801" s="21">
        <f t="shared" si="296"/>
        <v>0</v>
      </c>
      <c r="M2801" s="21" t="s">
        <v>3651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x14ac:dyDescent="0.25">
      <c r="A2802" s="21">
        <v>2799</v>
      </c>
      <c r="B2802" s="21" t="s">
        <v>3571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3923</v>
      </c>
      <c r="J2802" s="21">
        <v>1</v>
      </c>
      <c r="K2802" s="21">
        <v>1</v>
      </c>
      <c r="L2802" s="21">
        <f t="shared" si="296"/>
        <v>0</v>
      </c>
      <c r="M2802" s="21" t="s">
        <v>3634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2800</v>
      </c>
      <c r="B2803" s="21" t="s">
        <v>3571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3924</v>
      </c>
      <c r="J2803" s="21">
        <v>1</v>
      </c>
      <c r="K2803" s="21">
        <v>1</v>
      </c>
      <c r="L2803" s="21">
        <f t="shared" si="296"/>
        <v>0</v>
      </c>
      <c r="M2803" s="21" t="s">
        <v>3651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2801</v>
      </c>
      <c r="B2804" s="21" t="s">
        <v>3571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4069</v>
      </c>
      <c r="J2804" s="21">
        <v>3</v>
      </c>
      <c r="K2804" s="21">
        <v>3</v>
      </c>
      <c r="L2804" s="21">
        <f t="shared" si="296"/>
        <v>0</v>
      </c>
      <c r="M2804" s="21" t="s">
        <v>3651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2802</v>
      </c>
      <c r="B2805" s="21" t="s">
        <v>3571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4070</v>
      </c>
      <c r="J2805" s="21">
        <v>1</v>
      </c>
      <c r="K2805" s="21">
        <v>1</v>
      </c>
      <c r="L2805" s="21">
        <f t="shared" si="296"/>
        <v>0</v>
      </c>
      <c r="M2805" s="21" t="s">
        <v>3634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2803</v>
      </c>
      <c r="B2806" s="21" t="s">
        <v>3571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4071</v>
      </c>
      <c r="J2806" s="21">
        <v>1</v>
      </c>
      <c r="K2806" s="21">
        <v>1</v>
      </c>
      <c r="L2806" s="21">
        <f t="shared" si="296"/>
        <v>0</v>
      </c>
      <c r="M2806" s="21" t="s">
        <v>3634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2804</v>
      </c>
      <c r="B2807" s="21" t="s">
        <v>3571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4072</v>
      </c>
      <c r="J2807" s="21">
        <v>1</v>
      </c>
      <c r="K2807" s="21">
        <v>1</v>
      </c>
      <c r="L2807" s="21">
        <f t="shared" si="296"/>
        <v>0</v>
      </c>
      <c r="M2807" s="21" t="s">
        <v>3634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2805</v>
      </c>
      <c r="B2808" s="21" t="s">
        <v>3571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4073</v>
      </c>
      <c r="J2808" s="21">
        <v>1</v>
      </c>
      <c r="K2808" s="21">
        <v>1</v>
      </c>
      <c r="L2808" s="21">
        <f t="shared" si="296"/>
        <v>0</v>
      </c>
      <c r="M2808" s="21" t="s">
        <v>3634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2806</v>
      </c>
      <c r="B2809" s="21" t="s">
        <v>3571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4074</v>
      </c>
      <c r="J2809" s="21">
        <v>1</v>
      </c>
      <c r="K2809" s="21">
        <v>1</v>
      </c>
      <c r="L2809" s="21">
        <f t="shared" si="296"/>
        <v>0</v>
      </c>
      <c r="M2809" s="21" t="s">
        <v>3634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2807</v>
      </c>
      <c r="B2810" s="21" t="s">
        <v>3571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4075</v>
      </c>
      <c r="J2810" s="21">
        <v>1</v>
      </c>
      <c r="K2810" s="21">
        <v>1</v>
      </c>
      <c r="L2810" s="21">
        <f t="shared" si="296"/>
        <v>0</v>
      </c>
      <c r="M2810" s="21" t="s">
        <v>3634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2808</v>
      </c>
      <c r="B2811" s="21" t="s">
        <v>3571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3941</v>
      </c>
      <c r="J2811" s="21">
        <v>1</v>
      </c>
      <c r="K2811" s="21">
        <v>1</v>
      </c>
      <c r="L2811" s="21">
        <f t="shared" si="296"/>
        <v>0</v>
      </c>
      <c r="M2811" s="21" t="s">
        <v>3647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2809</v>
      </c>
      <c r="B2812" s="21" t="s">
        <v>3571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4076</v>
      </c>
      <c r="J2812" s="21">
        <v>2</v>
      </c>
      <c r="K2812" s="21">
        <v>2</v>
      </c>
      <c r="L2812" s="21">
        <f t="shared" si="296"/>
        <v>0</v>
      </c>
      <c r="M2812" s="21" t="s">
        <v>3634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2810</v>
      </c>
      <c r="B2813" s="21" t="s">
        <v>3571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4077</v>
      </c>
      <c r="J2813" s="21">
        <v>5</v>
      </c>
      <c r="K2813" s="21">
        <v>5</v>
      </c>
      <c r="L2813" s="21">
        <f t="shared" si="296"/>
        <v>0</v>
      </c>
      <c r="M2813" s="21" t="s">
        <v>3649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2811</v>
      </c>
      <c r="B2814" s="21" t="s">
        <v>3571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4078</v>
      </c>
      <c r="J2814" s="21">
        <v>3</v>
      </c>
      <c r="K2814" s="21">
        <v>3</v>
      </c>
      <c r="L2814" s="21">
        <f t="shared" si="296"/>
        <v>0</v>
      </c>
      <c r="M2814" s="21" t="s">
        <v>3634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2812</v>
      </c>
      <c r="B2815" s="21" t="s">
        <v>3571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4079</v>
      </c>
      <c r="J2815" s="21">
        <v>3</v>
      </c>
      <c r="K2815" s="21">
        <v>3</v>
      </c>
      <c r="L2815" s="21">
        <f t="shared" si="296"/>
        <v>0</v>
      </c>
      <c r="M2815" s="21" t="s">
        <v>3634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2813</v>
      </c>
      <c r="B2816" s="21" t="s">
        <v>3571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4080</v>
      </c>
      <c r="J2816" s="21">
        <v>2</v>
      </c>
      <c r="K2816" s="21">
        <v>2</v>
      </c>
      <c r="L2816" s="21">
        <f t="shared" si="296"/>
        <v>0</v>
      </c>
      <c r="M2816" s="21" t="s">
        <v>3628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3682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x14ac:dyDescent="0.25">
      <c r="A2817" s="21">
        <v>2814</v>
      </c>
      <c r="B2817" s="21" t="s">
        <v>3571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3891</v>
      </c>
      <c r="J2817" s="21">
        <v>3</v>
      </c>
      <c r="K2817" s="21">
        <v>3</v>
      </c>
      <c r="L2817" s="21">
        <f t="shared" si="296"/>
        <v>0</v>
      </c>
      <c r="M2817" s="21" t="s">
        <v>3634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2815</v>
      </c>
      <c r="B2818" s="21" t="s">
        <v>3571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4081</v>
      </c>
      <c r="J2818" s="21">
        <v>2</v>
      </c>
      <c r="K2818" s="21">
        <v>2</v>
      </c>
      <c r="L2818" s="21">
        <f t="shared" si="296"/>
        <v>0</v>
      </c>
      <c r="M2818" s="21" t="s">
        <v>3634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2816</v>
      </c>
      <c r="B2819" s="21" t="s">
        <v>3571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4082</v>
      </c>
      <c r="J2819" s="21">
        <v>3</v>
      </c>
      <c r="K2819" s="21">
        <v>3</v>
      </c>
      <c r="L2819" s="21">
        <f t="shared" si="296"/>
        <v>0</v>
      </c>
      <c r="M2819" s="21" t="s">
        <v>3634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2817</v>
      </c>
      <c r="B2820" s="21" t="s">
        <v>3571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4083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3666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2818</v>
      </c>
      <c r="B2821" s="21" t="s">
        <v>3571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4084</v>
      </c>
      <c r="J2821" s="21">
        <v>3</v>
      </c>
      <c r="K2821" s="21">
        <v>3</v>
      </c>
      <c r="L2821" s="21">
        <f t="shared" si="303"/>
        <v>0</v>
      </c>
      <c r="M2821" s="21" t="s">
        <v>3634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2819</v>
      </c>
      <c r="B2822" s="21" t="s">
        <v>3571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4085</v>
      </c>
      <c r="J2822" s="21">
        <v>3</v>
      </c>
      <c r="K2822" s="21">
        <v>3</v>
      </c>
      <c r="L2822" s="21">
        <f t="shared" si="303"/>
        <v>0</v>
      </c>
      <c r="M2822" s="21" t="s">
        <v>3634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2820</v>
      </c>
      <c r="B2823" s="21" t="s">
        <v>3571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4086</v>
      </c>
      <c r="J2823" s="21">
        <v>1</v>
      </c>
      <c r="K2823" s="21">
        <v>1</v>
      </c>
      <c r="L2823" s="21">
        <f t="shared" si="303"/>
        <v>0</v>
      </c>
      <c r="M2823" s="21" t="s">
        <v>3639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2821</v>
      </c>
      <c r="B2824" s="21" t="s">
        <v>3571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4087</v>
      </c>
      <c r="J2824" s="21">
        <v>1</v>
      </c>
      <c r="K2824" s="21">
        <v>1</v>
      </c>
      <c r="L2824" s="21">
        <f t="shared" si="303"/>
        <v>0</v>
      </c>
      <c r="M2824" s="21" t="s">
        <v>3639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2822</v>
      </c>
      <c r="B2825" s="21" t="s">
        <v>3571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4088</v>
      </c>
      <c r="J2825" s="21">
        <v>1</v>
      </c>
      <c r="K2825" s="21">
        <v>1</v>
      </c>
      <c r="L2825" s="21">
        <f t="shared" si="303"/>
        <v>0</v>
      </c>
      <c r="M2825" s="21" t="s">
        <v>3639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2823</v>
      </c>
      <c r="B2826" s="21" t="s">
        <v>3571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4089</v>
      </c>
      <c r="J2826" s="21">
        <v>1</v>
      </c>
      <c r="K2826" s="21">
        <v>1</v>
      </c>
      <c r="L2826" s="21">
        <f t="shared" si="303"/>
        <v>0</v>
      </c>
      <c r="M2826" s="21" t="s">
        <v>3643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2824</v>
      </c>
      <c r="B2827" s="21" t="s">
        <v>3571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4090</v>
      </c>
      <c r="J2827" s="21">
        <v>2</v>
      </c>
      <c r="K2827" s="21">
        <v>2</v>
      </c>
      <c r="L2827" s="21">
        <f t="shared" si="303"/>
        <v>0</v>
      </c>
      <c r="M2827" s="21" t="s">
        <v>3644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2825</v>
      </c>
      <c r="B2828" s="21" t="s">
        <v>3571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4091</v>
      </c>
      <c r="J2828" s="21">
        <v>1</v>
      </c>
      <c r="K2828" s="21">
        <v>1</v>
      </c>
      <c r="L2828" s="21">
        <f t="shared" si="303"/>
        <v>0</v>
      </c>
      <c r="M2828" s="21" t="s">
        <v>3639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2826</v>
      </c>
      <c r="B2829" s="21" t="s">
        <v>3571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4092</v>
      </c>
      <c r="J2829" s="21">
        <v>3</v>
      </c>
      <c r="K2829" s="21">
        <v>3</v>
      </c>
      <c r="L2829" s="21">
        <f t="shared" si="303"/>
        <v>0</v>
      </c>
      <c r="M2829" s="21" t="s">
        <v>3634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2827</v>
      </c>
      <c r="B2830" s="21" t="s">
        <v>3571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4093</v>
      </c>
      <c r="J2830" s="21">
        <v>1</v>
      </c>
      <c r="K2830" s="21">
        <v>1</v>
      </c>
      <c r="L2830" s="21">
        <f t="shared" si="303"/>
        <v>0</v>
      </c>
      <c r="M2830" s="21" t="s">
        <v>3724</v>
      </c>
      <c r="N2830" s="30">
        <v>45929</v>
      </c>
      <c r="O2830" s="48">
        <v>38843</v>
      </c>
      <c r="P2830" s="21" t="s">
        <v>3723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x14ac:dyDescent="0.25">
      <c r="A2831" s="21">
        <v>2828</v>
      </c>
      <c r="B2831" s="21" t="s">
        <v>3571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4094</v>
      </c>
      <c r="J2831" s="21">
        <v>3</v>
      </c>
      <c r="K2831" s="21">
        <v>3</v>
      </c>
      <c r="L2831" s="21">
        <f t="shared" si="303"/>
        <v>0</v>
      </c>
      <c r="M2831" s="21" t="s">
        <v>3634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2829</v>
      </c>
      <c r="B2832" s="21" t="s">
        <v>3571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3803</v>
      </c>
      <c r="J2832" s="21">
        <v>3</v>
      </c>
      <c r="K2832" s="21">
        <v>3</v>
      </c>
      <c r="L2832" s="21">
        <f t="shared" si="303"/>
        <v>0</v>
      </c>
      <c r="M2832" s="21" t="s">
        <v>3634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2830</v>
      </c>
      <c r="B2833" s="21" t="s">
        <v>3571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4095</v>
      </c>
      <c r="J2833" s="21">
        <v>1</v>
      </c>
      <c r="K2833" s="21">
        <v>1</v>
      </c>
      <c r="L2833" s="21">
        <f t="shared" si="303"/>
        <v>0</v>
      </c>
      <c r="M2833" s="21" t="s">
        <v>3653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2831</v>
      </c>
      <c r="B2834" s="21" t="s">
        <v>3571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4096</v>
      </c>
      <c r="J2834" s="21">
        <v>1</v>
      </c>
      <c r="K2834" s="21">
        <v>1</v>
      </c>
      <c r="L2834" s="21">
        <f t="shared" si="303"/>
        <v>0</v>
      </c>
      <c r="M2834" s="21" t="s">
        <v>3634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2832</v>
      </c>
      <c r="B2835" s="21" t="s">
        <v>3571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4097</v>
      </c>
      <c r="J2835" s="21">
        <v>3</v>
      </c>
      <c r="K2835" s="21">
        <v>3</v>
      </c>
      <c r="L2835" s="21">
        <f t="shared" si="303"/>
        <v>0</v>
      </c>
      <c r="M2835" s="21" t="s">
        <v>3634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2833</v>
      </c>
      <c r="B2836" s="21" t="s">
        <v>3571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3812</v>
      </c>
      <c r="J2836" s="21">
        <v>2</v>
      </c>
      <c r="K2836" s="21">
        <v>2</v>
      </c>
      <c r="L2836" s="21">
        <f t="shared" si="303"/>
        <v>0</v>
      </c>
      <c r="M2836" s="21" t="s">
        <v>3634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2834</v>
      </c>
      <c r="B2837" s="21" t="s">
        <v>3571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4098</v>
      </c>
      <c r="J2837" s="21">
        <v>1</v>
      </c>
      <c r="K2837" s="21">
        <v>1</v>
      </c>
      <c r="L2837" s="21">
        <f t="shared" si="303"/>
        <v>0</v>
      </c>
      <c r="M2837" s="21" t="s">
        <v>3635</v>
      </c>
      <c r="N2837" s="30">
        <v>45920</v>
      </c>
      <c r="O2837" s="48">
        <v>71610</v>
      </c>
      <c r="P2837" s="21" t="s">
        <v>3580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2835</v>
      </c>
      <c r="B2838" s="21" t="s">
        <v>3571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3813</v>
      </c>
      <c r="J2838" s="21">
        <v>3</v>
      </c>
      <c r="K2838" s="21">
        <v>3</v>
      </c>
      <c r="L2838" s="21">
        <f t="shared" si="303"/>
        <v>0</v>
      </c>
      <c r="M2838" s="21" t="s">
        <v>3634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2836</v>
      </c>
      <c r="B2839" s="21" t="s">
        <v>3571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4099</v>
      </c>
      <c r="J2839" s="21">
        <v>4</v>
      </c>
      <c r="K2839" s="21">
        <v>4</v>
      </c>
      <c r="L2839" s="21">
        <f t="shared" si="303"/>
        <v>0</v>
      </c>
      <c r="M2839" s="21" t="s">
        <v>3637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2837</v>
      </c>
      <c r="B2840" s="21" t="s">
        <v>3571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4100</v>
      </c>
      <c r="J2840" s="21">
        <v>1</v>
      </c>
      <c r="K2840" s="21">
        <v>1</v>
      </c>
      <c r="L2840" s="21">
        <f t="shared" si="303"/>
        <v>0</v>
      </c>
      <c r="M2840" s="21" t="s">
        <v>3654</v>
      </c>
      <c r="N2840" s="30">
        <v>45920</v>
      </c>
      <c r="O2840" s="48">
        <v>27993</v>
      </c>
      <c r="P2840" s="21" t="s">
        <v>3582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2838</v>
      </c>
      <c r="B2841" s="21" t="s">
        <v>3571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4101</v>
      </c>
      <c r="J2841" s="21">
        <v>1</v>
      </c>
      <c r="K2841" s="21">
        <v>1</v>
      </c>
      <c r="L2841" s="21">
        <f t="shared" si="303"/>
        <v>0</v>
      </c>
      <c r="M2841" s="21" t="s">
        <v>3645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2839</v>
      </c>
      <c r="B2842" s="21" t="s">
        <v>3571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4102</v>
      </c>
      <c r="J2842" s="21">
        <v>6</v>
      </c>
      <c r="K2842" s="21">
        <v>6</v>
      </c>
      <c r="L2842" s="21">
        <f t="shared" si="303"/>
        <v>0</v>
      </c>
      <c r="M2842" s="21" t="s">
        <v>3646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2840</v>
      </c>
      <c r="B2843" s="21" t="s">
        <v>3571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4022</v>
      </c>
      <c r="J2843" s="21">
        <v>1</v>
      </c>
      <c r="K2843" s="21">
        <v>1</v>
      </c>
      <c r="L2843" s="21">
        <f t="shared" si="303"/>
        <v>0</v>
      </c>
      <c r="M2843" s="21" t="s">
        <v>3641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2841</v>
      </c>
      <c r="B2844" s="21" t="s">
        <v>3571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4103</v>
      </c>
      <c r="J2844" s="21">
        <v>1</v>
      </c>
      <c r="K2844" s="21">
        <v>1</v>
      </c>
      <c r="L2844" s="21">
        <f t="shared" si="303"/>
        <v>0</v>
      </c>
      <c r="M2844" s="21" t="s">
        <v>3647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2842</v>
      </c>
      <c r="B2845" s="21" t="s">
        <v>3571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4104</v>
      </c>
      <c r="J2845" s="21">
        <v>1</v>
      </c>
      <c r="K2845" s="21">
        <v>1</v>
      </c>
      <c r="L2845" s="21">
        <f t="shared" si="303"/>
        <v>0</v>
      </c>
      <c r="M2845" s="21" t="s">
        <v>3633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2843</v>
      </c>
      <c r="B2846" s="21" t="s">
        <v>3571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4105</v>
      </c>
      <c r="J2846" s="21">
        <v>1</v>
      </c>
      <c r="K2846" s="21">
        <v>1</v>
      </c>
      <c r="L2846" s="21">
        <f t="shared" si="303"/>
        <v>0</v>
      </c>
      <c r="M2846" s="21" t="s">
        <v>3648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3601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2844</v>
      </c>
      <c r="B2847" s="21" t="s">
        <v>3571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4106</v>
      </c>
      <c r="J2847" s="21">
        <v>1</v>
      </c>
      <c r="K2847" s="21">
        <v>1</v>
      </c>
      <c r="L2847" s="21">
        <f t="shared" si="303"/>
        <v>0</v>
      </c>
      <c r="M2847" s="21" t="s">
        <v>3648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3601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2845</v>
      </c>
      <c r="B2848" s="21" t="s">
        <v>3571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4107</v>
      </c>
      <c r="J2848" s="21">
        <v>1</v>
      </c>
      <c r="K2848" s="21">
        <v>1</v>
      </c>
      <c r="L2848" s="21">
        <f t="shared" si="303"/>
        <v>0</v>
      </c>
      <c r="M2848" s="21" t="s">
        <v>3648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3601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2846</v>
      </c>
      <c r="B2849" s="21" t="s">
        <v>3571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4108</v>
      </c>
      <c r="J2849" s="21">
        <v>1</v>
      </c>
      <c r="K2849" s="21">
        <v>1</v>
      </c>
      <c r="L2849" s="21">
        <f t="shared" si="303"/>
        <v>0</v>
      </c>
      <c r="M2849" s="21" t="s">
        <v>3648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3601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2847</v>
      </c>
      <c r="B2850" s="21" t="s">
        <v>3571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4109</v>
      </c>
      <c r="J2850" s="21">
        <v>1</v>
      </c>
      <c r="K2850" s="21">
        <v>1</v>
      </c>
      <c r="L2850" s="21">
        <f t="shared" si="303"/>
        <v>0</v>
      </c>
      <c r="M2850" s="21" t="s">
        <v>3648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3601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2848</v>
      </c>
      <c r="B2851" s="21" t="s">
        <v>3571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4110</v>
      </c>
      <c r="J2851" s="21">
        <v>1</v>
      </c>
      <c r="K2851" s="21">
        <v>1</v>
      </c>
      <c r="L2851" s="21">
        <f t="shared" si="303"/>
        <v>0</v>
      </c>
      <c r="M2851" s="21" t="s">
        <v>3648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3601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2849</v>
      </c>
      <c r="B2852" s="21" t="s">
        <v>3571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4111</v>
      </c>
      <c r="J2852" s="21">
        <v>1</v>
      </c>
      <c r="K2852" s="21">
        <v>1</v>
      </c>
      <c r="L2852" s="21">
        <f t="shared" si="303"/>
        <v>0</v>
      </c>
      <c r="M2852" s="21" t="s">
        <v>3648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3601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2850</v>
      </c>
      <c r="B2853" s="21" t="s">
        <v>3571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4112</v>
      </c>
      <c r="J2853" s="21">
        <v>1</v>
      </c>
      <c r="K2853" s="21">
        <v>1</v>
      </c>
      <c r="L2853" s="21">
        <f t="shared" si="303"/>
        <v>0</v>
      </c>
      <c r="M2853" s="21" t="s">
        <v>3648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3601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2851</v>
      </c>
      <c r="B2854" s="21" t="s">
        <v>3571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4113</v>
      </c>
      <c r="J2854" s="21">
        <v>1</v>
      </c>
      <c r="K2854" s="21">
        <v>1</v>
      </c>
      <c r="L2854" s="21">
        <f t="shared" si="303"/>
        <v>0</v>
      </c>
      <c r="M2854" s="21" t="s">
        <v>3648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3601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2852</v>
      </c>
      <c r="B2855" s="21" t="s">
        <v>3571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4114</v>
      </c>
      <c r="J2855" s="21">
        <v>1</v>
      </c>
      <c r="K2855" s="21">
        <v>1</v>
      </c>
      <c r="L2855" s="21">
        <f t="shared" si="303"/>
        <v>0</v>
      </c>
      <c r="M2855" s="21" t="s">
        <v>3648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3601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2853</v>
      </c>
      <c r="B2856" s="21" t="s">
        <v>3571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4115</v>
      </c>
      <c r="J2856" s="21">
        <v>1</v>
      </c>
      <c r="K2856" s="21">
        <v>1</v>
      </c>
      <c r="L2856" s="21">
        <f t="shared" si="303"/>
        <v>0</v>
      </c>
      <c r="M2856" s="21" t="s">
        <v>4965</v>
      </c>
      <c r="N2856" s="30">
        <v>45939</v>
      </c>
      <c r="O2856" s="48">
        <v>0</v>
      </c>
      <c r="P2856" s="21" t="s">
        <v>4850</v>
      </c>
      <c r="Q2856" s="21">
        <v>58156706370</v>
      </c>
      <c r="R2856" s="21" t="s">
        <v>40</v>
      </c>
      <c r="S2856" s="3">
        <v>4</v>
      </c>
      <c r="T2856" s="37" t="s">
        <v>3591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2854</v>
      </c>
      <c r="B2857" s="21" t="s">
        <v>3571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4116</v>
      </c>
      <c r="J2857" s="21">
        <v>1</v>
      </c>
      <c r="K2857" s="21">
        <v>1</v>
      </c>
      <c r="L2857" s="21">
        <f t="shared" si="303"/>
        <v>0</v>
      </c>
      <c r="M2857" s="21" t="s">
        <v>3648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3601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2855</v>
      </c>
      <c r="B2858" s="21" t="s">
        <v>3571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4117</v>
      </c>
      <c r="J2858" s="21">
        <v>1</v>
      </c>
      <c r="K2858" s="21">
        <v>1</v>
      </c>
      <c r="L2858" s="21">
        <f t="shared" si="303"/>
        <v>0</v>
      </c>
      <c r="M2858" s="21" t="s">
        <v>3648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3601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2856</v>
      </c>
      <c r="B2859" s="21" t="s">
        <v>3571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4118</v>
      </c>
      <c r="J2859" s="21">
        <v>1</v>
      </c>
      <c r="K2859" s="21">
        <v>1</v>
      </c>
      <c r="L2859" s="21">
        <f t="shared" si="303"/>
        <v>0</v>
      </c>
      <c r="M2859" s="21" t="s">
        <v>3636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2857</v>
      </c>
      <c r="B2860" s="21" t="s">
        <v>3571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4208</v>
      </c>
      <c r="J2860" s="21">
        <v>2</v>
      </c>
      <c r="K2860" s="21">
        <v>2</v>
      </c>
      <c r="L2860" s="21">
        <f t="shared" si="303"/>
        <v>0</v>
      </c>
      <c r="M2860" s="21" t="s">
        <v>3632</v>
      </c>
      <c r="N2860" s="30">
        <v>45920</v>
      </c>
      <c r="O2860" s="48">
        <v>231660</v>
      </c>
      <c r="P2860" s="21" t="s">
        <v>3583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2858</v>
      </c>
      <c r="B2861" s="21" t="s">
        <v>3571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4209</v>
      </c>
      <c r="J2861" s="21">
        <v>2</v>
      </c>
      <c r="K2861" s="21">
        <v>2</v>
      </c>
      <c r="L2861" s="21">
        <f t="shared" si="303"/>
        <v>0</v>
      </c>
      <c r="M2861" s="21" t="s">
        <v>3632</v>
      </c>
      <c r="N2861" s="30">
        <v>45920</v>
      </c>
      <c r="O2861" s="48">
        <v>360360</v>
      </c>
      <c r="P2861" s="21" t="s">
        <v>3583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2859</v>
      </c>
      <c r="B2862" s="21" t="s">
        <v>3571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4210</v>
      </c>
      <c r="J2862" s="21">
        <v>1</v>
      </c>
      <c r="K2862" s="21">
        <v>1</v>
      </c>
      <c r="L2862" s="21">
        <f t="shared" si="303"/>
        <v>0</v>
      </c>
      <c r="M2862" s="21" t="s">
        <v>3636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2860</v>
      </c>
      <c r="B2863" s="21" t="s">
        <v>3571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4211</v>
      </c>
      <c r="J2863" s="21">
        <v>1</v>
      </c>
      <c r="K2863" s="21">
        <v>1</v>
      </c>
      <c r="L2863" s="21">
        <f t="shared" si="303"/>
        <v>0</v>
      </c>
      <c r="M2863" s="21" t="s">
        <v>3646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2861</v>
      </c>
      <c r="B2864" s="21" t="s">
        <v>3571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4212</v>
      </c>
      <c r="J2864" s="21">
        <v>1</v>
      </c>
      <c r="K2864" s="21">
        <v>1</v>
      </c>
      <c r="L2864" s="21">
        <f t="shared" si="303"/>
        <v>0</v>
      </c>
      <c r="M2864" s="21" t="s">
        <v>3646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2862</v>
      </c>
      <c r="B2865" s="21" t="s">
        <v>3569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3572</v>
      </c>
      <c r="I2865" s="21" t="s">
        <v>4200</v>
      </c>
      <c r="J2865" s="21">
        <v>1</v>
      </c>
      <c r="K2865" s="21">
        <v>1</v>
      </c>
      <c r="L2865" s="21">
        <f t="shared" si="303"/>
        <v>0</v>
      </c>
      <c r="M2865" s="21" t="s">
        <v>3609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3581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2863</v>
      </c>
      <c r="B2866" s="21" t="s">
        <v>3569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3573</v>
      </c>
      <c r="I2866" s="21" t="s">
        <v>4201</v>
      </c>
      <c r="J2866" s="21">
        <v>1</v>
      </c>
      <c r="K2866" s="21">
        <v>1</v>
      </c>
      <c r="L2866" s="21">
        <f t="shared" si="303"/>
        <v>0</v>
      </c>
      <c r="M2866" s="21" t="s">
        <v>3622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3581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x14ac:dyDescent="0.25">
      <c r="A2867" s="21">
        <v>2864</v>
      </c>
      <c r="B2867" s="21" t="s">
        <v>3569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3574</v>
      </c>
      <c r="I2867" s="21" t="s">
        <v>4202</v>
      </c>
      <c r="J2867" s="21">
        <v>1</v>
      </c>
      <c r="K2867" s="21">
        <v>1</v>
      </c>
      <c r="L2867" s="21">
        <f t="shared" si="303"/>
        <v>0</v>
      </c>
      <c r="M2867" s="21" t="s">
        <v>3657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3581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2865</v>
      </c>
      <c r="B2868" s="21" t="s">
        <v>3569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3575</v>
      </c>
      <c r="I2868" s="21" t="s">
        <v>4203</v>
      </c>
      <c r="J2868" s="21">
        <v>1</v>
      </c>
      <c r="K2868" s="21">
        <v>1</v>
      </c>
      <c r="L2868" s="21">
        <f t="shared" si="303"/>
        <v>0</v>
      </c>
      <c r="M2868" s="21" t="s">
        <v>3658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3581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2866</v>
      </c>
      <c r="B2869" s="21" t="s">
        <v>3569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4124</v>
      </c>
      <c r="J2869" s="21">
        <v>2</v>
      </c>
      <c r="K2869" s="21">
        <v>2</v>
      </c>
      <c r="L2869" s="21">
        <f t="shared" si="303"/>
        <v>0</v>
      </c>
      <c r="M2869" s="21" t="s">
        <v>3659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3581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2867</v>
      </c>
      <c r="B2870" s="21" t="s">
        <v>3569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3576</v>
      </c>
      <c r="I2870" s="21" t="s">
        <v>4204</v>
      </c>
      <c r="J2870" s="21">
        <v>1</v>
      </c>
      <c r="K2870" s="21">
        <v>1</v>
      </c>
      <c r="L2870" s="21">
        <f t="shared" si="303"/>
        <v>0</v>
      </c>
      <c r="M2870" s="21" t="s">
        <v>3650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3581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2868</v>
      </c>
      <c r="B2871" s="21" t="s">
        <v>3569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3577</v>
      </c>
      <c r="I2871" s="21" t="s">
        <v>4205</v>
      </c>
      <c r="J2871" s="21">
        <v>1</v>
      </c>
      <c r="K2871" s="21">
        <v>1</v>
      </c>
      <c r="L2871" s="21">
        <f t="shared" si="303"/>
        <v>0</v>
      </c>
      <c r="M2871" s="21" t="s">
        <v>3612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3581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2869</v>
      </c>
      <c r="B2872" s="21" t="s">
        <v>3569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3578</v>
      </c>
      <c r="I2872" s="21" t="s">
        <v>4206</v>
      </c>
      <c r="J2872" s="21">
        <v>1</v>
      </c>
      <c r="K2872" s="21">
        <v>1</v>
      </c>
      <c r="L2872" s="21">
        <f t="shared" si="303"/>
        <v>0</v>
      </c>
      <c r="M2872" s="21" t="s">
        <v>3606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3581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2870</v>
      </c>
      <c r="B2873" s="21" t="s">
        <v>3569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4125</v>
      </c>
      <c r="J2873" s="21">
        <v>1</v>
      </c>
      <c r="K2873" s="21">
        <v>1</v>
      </c>
      <c r="L2873" s="21">
        <f t="shared" si="303"/>
        <v>0</v>
      </c>
      <c r="M2873" s="21" t="s">
        <v>3658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3581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2871</v>
      </c>
      <c r="B2874" s="21" t="s">
        <v>3569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3579</v>
      </c>
      <c r="I2874" s="21" t="s">
        <v>4207</v>
      </c>
      <c r="J2874" s="21">
        <v>3</v>
      </c>
      <c r="K2874" s="21">
        <v>3</v>
      </c>
      <c r="L2874" s="21">
        <f t="shared" si="303"/>
        <v>0</v>
      </c>
      <c r="M2874" s="21" t="s">
        <v>3660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3581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2872</v>
      </c>
      <c r="B2875" s="21" t="s">
        <v>3569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4132</v>
      </c>
      <c r="J2875" s="21">
        <v>1</v>
      </c>
      <c r="K2875" s="21">
        <v>1</v>
      </c>
      <c r="L2875" s="21">
        <f t="shared" si="303"/>
        <v>0</v>
      </c>
      <c r="M2875" s="21" t="s">
        <v>3623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3581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3589</v>
      </c>
      <c r="I2876" s="21" t="s">
        <v>4199</v>
      </c>
      <c r="J2876" s="21">
        <v>1</v>
      </c>
      <c r="K2876" s="21">
        <v>1</v>
      </c>
      <c r="L2876" s="21">
        <f t="shared" si="303"/>
        <v>0</v>
      </c>
      <c r="M2876" s="21" t="s">
        <v>3655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3590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4119</v>
      </c>
      <c r="J2877" s="21">
        <v>1</v>
      </c>
      <c r="K2877" s="21">
        <v>1</v>
      </c>
      <c r="L2877" s="21">
        <f t="shared" si="303"/>
        <v>0</v>
      </c>
      <c r="M2877" s="21" t="s">
        <v>3642</v>
      </c>
      <c r="N2877" s="30">
        <v>45920</v>
      </c>
      <c r="O2877" s="48">
        <v>12642</v>
      </c>
      <c r="P2877" s="21" t="s">
        <v>3596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4126</v>
      </c>
      <c r="J2878" s="21">
        <v>1</v>
      </c>
      <c r="K2878" s="21">
        <v>1</v>
      </c>
      <c r="L2878" s="21">
        <f t="shared" si="303"/>
        <v>0</v>
      </c>
      <c r="M2878" s="21" t="s">
        <v>3638</v>
      </c>
      <c r="N2878" s="30">
        <v>45920</v>
      </c>
      <c r="O2878" s="48">
        <v>155011.5</v>
      </c>
      <c r="P2878" s="21" t="s">
        <v>3597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4127</v>
      </c>
      <c r="J2879" s="21">
        <v>1</v>
      </c>
      <c r="K2879" s="21">
        <v>1</v>
      </c>
      <c r="L2879" s="21">
        <f t="shared" si="303"/>
        <v>0</v>
      </c>
      <c r="M2879" s="21" t="s">
        <v>3638</v>
      </c>
      <c r="N2879" s="30">
        <v>45920</v>
      </c>
      <c r="O2879" s="48">
        <v>166845</v>
      </c>
      <c r="P2879" s="21" t="s">
        <v>3597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3595</v>
      </c>
      <c r="I2880" s="21" t="s">
        <v>4214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x14ac:dyDescent="0.25">
      <c r="A2881" s="21">
        <v>2878</v>
      </c>
      <c r="B2881" s="21" t="s">
        <v>3592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3593</v>
      </c>
      <c r="I2881" s="21" t="s">
        <v>4213</v>
      </c>
      <c r="J2881" s="21">
        <v>1</v>
      </c>
      <c r="K2881" s="21">
        <v>1</v>
      </c>
      <c r="L2881" s="21">
        <f t="shared" si="303"/>
        <v>0</v>
      </c>
      <c r="M2881" s="21" t="s">
        <v>3662</v>
      </c>
      <c r="N2881" s="30">
        <v>45920</v>
      </c>
      <c r="O2881" s="48">
        <v>0</v>
      </c>
      <c r="P2881" s="21" t="s">
        <v>3594</v>
      </c>
      <c r="Q2881" s="21">
        <v>58155918774</v>
      </c>
      <c r="R2881" s="21" t="s">
        <v>40</v>
      </c>
      <c r="S2881" s="3">
        <v>4</v>
      </c>
      <c r="T2881" s="37" t="s">
        <v>3600</v>
      </c>
      <c r="U2881" s="21" t="s">
        <v>3347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2879</v>
      </c>
      <c r="B2882" s="21" t="s">
        <v>3603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3604</v>
      </c>
      <c r="I2882" s="21" t="s">
        <v>4215</v>
      </c>
      <c r="J2882" s="21">
        <v>1</v>
      </c>
      <c r="K2882" s="21">
        <v>1</v>
      </c>
      <c r="L2882" s="21">
        <f t="shared" si="303"/>
        <v>0</v>
      </c>
      <c r="M2882" s="21" t="s">
        <v>3607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3581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2880</v>
      </c>
      <c r="B2883" s="21" t="s">
        <v>3603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3605</v>
      </c>
      <c r="I2883" s="21" t="s">
        <v>4216</v>
      </c>
      <c r="J2883" s="21">
        <v>1</v>
      </c>
      <c r="K2883" s="21">
        <v>1</v>
      </c>
      <c r="L2883" s="21">
        <f t="shared" si="303"/>
        <v>0</v>
      </c>
      <c r="M2883" s="21" t="s">
        <v>3607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3608</v>
      </c>
      <c r="U2883" s="21" t="s">
        <v>3581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2881</v>
      </c>
      <c r="B2884" s="21" t="s">
        <v>3669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4720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5574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x14ac:dyDescent="0.25">
      <c r="A2885" s="21">
        <v>2882</v>
      </c>
      <c r="B2885" s="21" t="s">
        <v>3669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3680</v>
      </c>
      <c r="N2885" s="30">
        <v>45923</v>
      </c>
      <c r="O2885" s="48">
        <v>61875</v>
      </c>
      <c r="P2885" s="21" t="s">
        <v>3681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x14ac:dyDescent="0.25">
      <c r="A2886" s="21">
        <v>2883</v>
      </c>
      <c r="B2886" s="21" t="s">
        <v>3678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4127</v>
      </c>
      <c r="J2886" s="21">
        <v>1</v>
      </c>
      <c r="K2886" s="21">
        <v>1</v>
      </c>
      <c r="L2886" s="21">
        <f t="shared" si="309"/>
        <v>0</v>
      </c>
      <c r="M2886" s="21" t="s">
        <v>4866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2884</v>
      </c>
      <c r="B2887" s="21" t="s">
        <v>3678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4127</v>
      </c>
      <c r="J2887" s="21">
        <v>1</v>
      </c>
      <c r="K2887" s="21">
        <v>1</v>
      </c>
      <c r="L2887" s="21">
        <f t="shared" si="309"/>
        <v>0</v>
      </c>
      <c r="M2887" s="21" t="s">
        <v>3704</v>
      </c>
      <c r="N2887" s="30">
        <v>45924</v>
      </c>
      <c r="O2887" s="48">
        <v>177514</v>
      </c>
      <c r="P2887" s="21" t="s">
        <v>3677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2885</v>
      </c>
      <c r="B2888" s="21" t="s">
        <v>3678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3675</v>
      </c>
      <c r="I2888" s="21" t="s">
        <v>4217</v>
      </c>
      <c r="J2888" s="21">
        <v>1</v>
      </c>
      <c r="K2888" s="21">
        <v>1</v>
      </c>
      <c r="L2888" s="21">
        <f t="shared" si="309"/>
        <v>0</v>
      </c>
      <c r="M2888" s="21" t="s">
        <v>4936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2886</v>
      </c>
      <c r="B2889" s="21" t="s">
        <v>3678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3676</v>
      </c>
      <c r="I2889" s="21" t="s">
        <v>4218</v>
      </c>
      <c r="J2889" s="21">
        <v>1</v>
      </c>
      <c r="K2889" s="21">
        <v>1</v>
      </c>
      <c r="L2889" s="21">
        <f t="shared" si="309"/>
        <v>0</v>
      </c>
      <c r="M2889" s="21" t="s">
        <v>4936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2887</v>
      </c>
      <c r="B2890" s="21" t="s">
        <v>3678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4122</v>
      </c>
      <c r="J2890" s="21">
        <v>1</v>
      </c>
      <c r="K2890" s="21">
        <v>1</v>
      </c>
      <c r="L2890" s="21">
        <f t="shared" si="309"/>
        <v>0</v>
      </c>
      <c r="M2890" s="21" t="s">
        <v>3704</v>
      </c>
      <c r="N2890" s="30">
        <v>45924</v>
      </c>
      <c r="O2890" s="48">
        <v>8452.5</v>
      </c>
      <c r="P2890" s="21" t="s">
        <v>3677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2888</v>
      </c>
      <c r="B2891" s="21" t="s">
        <v>3670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3672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4941</v>
      </c>
      <c r="N2891" s="30">
        <v>45923</v>
      </c>
      <c r="O2891" s="48">
        <v>123250</v>
      </c>
      <c r="P2891" s="21" t="s">
        <v>3673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2889</v>
      </c>
      <c r="B2892" s="21" t="s">
        <v>3671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3674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4952</v>
      </c>
      <c r="N2892" s="30">
        <v>45934</v>
      </c>
      <c r="O2892" s="48">
        <v>39243</v>
      </c>
      <c r="P2892" s="21" t="s">
        <v>1094</v>
      </c>
      <c r="Q2892" s="21" t="s">
        <v>4725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2890</v>
      </c>
      <c r="B2893" s="21" t="s">
        <v>3690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3691</v>
      </c>
      <c r="I2893" s="21" t="s">
        <v>4219</v>
      </c>
      <c r="J2893" s="21">
        <v>1</v>
      </c>
      <c r="K2893" s="21">
        <v>1</v>
      </c>
      <c r="L2893" s="21">
        <f t="shared" si="309"/>
        <v>0</v>
      </c>
      <c r="M2893" s="21" t="s">
        <v>4886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2891</v>
      </c>
      <c r="B2894" s="21" t="s">
        <v>3690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3692</v>
      </c>
      <c r="I2894" s="21" t="s">
        <v>4220</v>
      </c>
      <c r="J2894" s="21">
        <v>1</v>
      </c>
      <c r="K2894" s="21">
        <v>1</v>
      </c>
      <c r="L2894" s="21">
        <f t="shared" si="309"/>
        <v>0</v>
      </c>
      <c r="M2894" s="21" t="s">
        <v>4889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x14ac:dyDescent="0.25">
      <c r="A2895" s="21">
        <v>2892</v>
      </c>
      <c r="B2895" s="21" t="s">
        <v>3690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4124</v>
      </c>
      <c r="J2895" s="21">
        <v>1</v>
      </c>
      <c r="K2895" s="21">
        <v>1</v>
      </c>
      <c r="L2895" s="21">
        <f t="shared" si="309"/>
        <v>0</v>
      </c>
      <c r="M2895" s="21" t="s">
        <v>4889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x14ac:dyDescent="0.25">
      <c r="A2896" s="21">
        <v>2893</v>
      </c>
      <c r="B2896" s="21" t="s">
        <v>3690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3693</v>
      </c>
      <c r="I2896" s="21" t="s">
        <v>4221</v>
      </c>
      <c r="J2896" s="21">
        <v>1</v>
      </c>
      <c r="K2896" s="21">
        <v>1</v>
      </c>
      <c r="L2896" s="21">
        <f t="shared" si="309"/>
        <v>0</v>
      </c>
      <c r="M2896" s="21" t="s">
        <v>4926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2894</v>
      </c>
      <c r="B2897" s="21" t="s">
        <v>3690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3694</v>
      </c>
      <c r="I2897" s="21" t="s">
        <v>4222</v>
      </c>
      <c r="J2897" s="21">
        <v>1</v>
      </c>
      <c r="K2897" s="21">
        <v>1</v>
      </c>
      <c r="L2897" s="21">
        <f t="shared" si="309"/>
        <v>0</v>
      </c>
      <c r="M2897" s="21" t="s">
        <v>4933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2895</v>
      </c>
      <c r="B2898" s="21" t="s">
        <v>3690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3695</v>
      </c>
      <c r="I2898" s="21" t="s">
        <v>4223</v>
      </c>
      <c r="J2898" s="21">
        <v>1</v>
      </c>
      <c r="K2898" s="21">
        <v>1</v>
      </c>
      <c r="L2898" s="21">
        <f t="shared" si="309"/>
        <v>0</v>
      </c>
      <c r="M2898" s="21" t="s">
        <v>4933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2896</v>
      </c>
      <c r="B2899" s="21" t="s">
        <v>3690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3696</v>
      </c>
      <c r="I2899" s="21" t="s">
        <v>4224</v>
      </c>
      <c r="J2899" s="21">
        <v>1</v>
      </c>
      <c r="K2899" s="21">
        <v>1</v>
      </c>
      <c r="L2899" s="21">
        <f t="shared" si="309"/>
        <v>0</v>
      </c>
      <c r="M2899" s="21" t="s">
        <v>4933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2897</v>
      </c>
      <c r="B2900" s="21" t="s">
        <v>3690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4124</v>
      </c>
      <c r="J2900" s="21">
        <v>1</v>
      </c>
      <c r="K2900" s="21">
        <v>1</v>
      </c>
      <c r="L2900" s="21">
        <f t="shared" si="309"/>
        <v>0</v>
      </c>
      <c r="M2900" s="21" t="s">
        <v>3717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2898</v>
      </c>
      <c r="B2901" s="21" t="s">
        <v>3690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4128</v>
      </c>
      <c r="J2901" s="21">
        <v>1</v>
      </c>
      <c r="K2901" s="21">
        <v>1</v>
      </c>
      <c r="L2901" s="21">
        <f t="shared" si="309"/>
        <v>0</v>
      </c>
      <c r="M2901" s="21" t="s">
        <v>3717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2899</v>
      </c>
      <c r="B2902" s="21" t="s">
        <v>3690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4129</v>
      </c>
      <c r="J2902" s="21">
        <v>1</v>
      </c>
      <c r="K2902" s="21">
        <v>1</v>
      </c>
      <c r="L2902" s="21">
        <f t="shared" si="309"/>
        <v>0</v>
      </c>
      <c r="M2902" s="21" t="s">
        <v>3717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2900</v>
      </c>
      <c r="B2903" s="21" t="s">
        <v>3690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3697</v>
      </c>
      <c r="I2903" s="21" t="s">
        <v>4225</v>
      </c>
      <c r="J2903" s="21">
        <v>1</v>
      </c>
      <c r="K2903" s="21">
        <v>1</v>
      </c>
      <c r="L2903" s="21">
        <f t="shared" si="309"/>
        <v>0</v>
      </c>
      <c r="M2903" s="21" t="s">
        <v>4900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x14ac:dyDescent="0.25">
      <c r="A2904" s="21">
        <v>2901</v>
      </c>
      <c r="B2904" s="21" t="s">
        <v>3690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3698</v>
      </c>
      <c r="I2904" s="21" t="s">
        <v>4226</v>
      </c>
      <c r="J2904" s="21">
        <v>1</v>
      </c>
      <c r="K2904" s="21">
        <v>1</v>
      </c>
      <c r="L2904" s="21">
        <f t="shared" si="309"/>
        <v>0</v>
      </c>
      <c r="M2904" s="21" t="s">
        <v>4900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x14ac:dyDescent="0.25">
      <c r="A2905" s="21">
        <v>2902</v>
      </c>
      <c r="B2905" s="21" t="s">
        <v>3690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3699</v>
      </c>
      <c r="I2905" s="21" t="s">
        <v>4227</v>
      </c>
      <c r="J2905" s="21">
        <v>1</v>
      </c>
      <c r="K2905" s="21">
        <v>1</v>
      </c>
      <c r="L2905" s="21">
        <f t="shared" si="309"/>
        <v>0</v>
      </c>
      <c r="M2905" s="21" t="s">
        <v>4900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2903</v>
      </c>
      <c r="B2906" s="21" t="s">
        <v>3690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3700</v>
      </c>
      <c r="I2906" s="21" t="s">
        <v>4228</v>
      </c>
      <c r="J2906" s="21">
        <v>1</v>
      </c>
      <c r="K2906" s="21">
        <v>1</v>
      </c>
      <c r="L2906" s="21">
        <f t="shared" si="309"/>
        <v>0</v>
      </c>
      <c r="M2906" s="21" t="s">
        <v>4900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2904</v>
      </c>
      <c r="B2907" s="21" t="s">
        <v>3690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3701</v>
      </c>
      <c r="I2907" s="21" t="s">
        <v>4229</v>
      </c>
      <c r="J2907" s="21">
        <v>1</v>
      </c>
      <c r="K2907" s="21">
        <v>1</v>
      </c>
      <c r="L2907" s="21">
        <f t="shared" si="309"/>
        <v>0</v>
      </c>
      <c r="M2907" s="21" t="s">
        <v>4872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2905</v>
      </c>
      <c r="B2908" s="21" t="s">
        <v>3690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3702</v>
      </c>
      <c r="I2908" s="21" t="s">
        <v>4230</v>
      </c>
      <c r="J2908" s="21">
        <v>1</v>
      </c>
      <c r="K2908" s="21">
        <v>1</v>
      </c>
      <c r="L2908" s="21">
        <f t="shared" si="309"/>
        <v>0</v>
      </c>
      <c r="M2908" s="21" t="s">
        <v>4872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2906</v>
      </c>
      <c r="B2909" s="21" t="s">
        <v>3690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4133</v>
      </c>
      <c r="J2909" s="21">
        <v>1</v>
      </c>
      <c r="K2909" s="21">
        <v>1</v>
      </c>
      <c r="L2909" s="21">
        <f t="shared" si="309"/>
        <v>0</v>
      </c>
      <c r="M2909" s="21" t="s">
        <v>4889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x14ac:dyDescent="0.25">
      <c r="A2910" s="21">
        <v>2907</v>
      </c>
      <c r="B2910" s="21" t="s">
        <v>3690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3579</v>
      </c>
      <c r="I2910" s="21" t="s">
        <v>4207</v>
      </c>
      <c r="J2910" s="21">
        <v>1</v>
      </c>
      <c r="K2910" s="21">
        <v>1</v>
      </c>
      <c r="L2910" s="21">
        <f t="shared" si="309"/>
        <v>0</v>
      </c>
      <c r="M2910" s="21" t="s">
        <v>4889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2908</v>
      </c>
      <c r="B2911" s="21" t="s">
        <v>3703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x14ac:dyDescent="0.25">
      <c r="A2912" s="21">
        <v>2909</v>
      </c>
      <c r="B2912" s="21" t="s">
        <v>3703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5688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x14ac:dyDescent="0.25">
      <c r="A2913" s="21">
        <v>2910</v>
      </c>
      <c r="B2913" s="21" t="s">
        <v>5646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2025</v>
      </c>
      <c r="Q2913" s="56"/>
      <c r="R2913" s="21"/>
      <c r="S2913" s="3" t="s">
        <v>299</v>
      </c>
      <c r="T2913" s="37"/>
      <c r="U2913" s="21" t="s">
        <v>5304</v>
      </c>
      <c r="V2913" s="21" t="str">
        <f>VLOOKUP(P2913,'Customer List'!B:C,2,)</f>
        <v>STOCK</v>
      </c>
      <c r="W2913" s="38" t="s">
        <v>1145</v>
      </c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2911</v>
      </c>
      <c r="B2914" s="21" t="s">
        <v>5646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2025</v>
      </c>
      <c r="Q2914" s="56"/>
      <c r="R2914" s="21"/>
      <c r="S2914" s="3">
        <v>4</v>
      </c>
      <c r="T2914" s="37"/>
      <c r="U2914" s="21" t="s">
        <v>5304</v>
      </c>
      <c r="V2914" s="21" t="str">
        <f>VLOOKUP(P2914,'Customer List'!B:C,2,)</f>
        <v>STOCK</v>
      </c>
      <c r="W2914" s="38" t="s">
        <v>1145</v>
      </c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2912</v>
      </c>
      <c r="B2915" s="21" t="s">
        <v>5646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5534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2025</v>
      </c>
      <c r="Q2915" s="56"/>
      <c r="R2915" s="21"/>
      <c r="S2915" s="3" t="s">
        <v>299</v>
      </c>
      <c r="T2915" s="37"/>
      <c r="U2915" s="21" t="s">
        <v>5304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2913</v>
      </c>
      <c r="B2916" s="21" t="s">
        <v>5646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5534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5648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5304</v>
      </c>
      <c r="V2916" s="21" t="str">
        <f>VLOOKUP(P2916,'Customer List'!B:C,2,)</f>
        <v>Delhi</v>
      </c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x14ac:dyDescent="0.25">
      <c r="A2917" s="21">
        <v>2914</v>
      </c>
      <c r="B2917" s="21" t="s">
        <v>5647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2025</v>
      </c>
      <c r="Q2917" s="56"/>
      <c r="R2917" s="21"/>
      <c r="S2917" s="3">
        <v>4</v>
      </c>
      <c r="T2917" s="37"/>
      <c r="U2917" s="21" t="s">
        <v>5304</v>
      </c>
      <c r="V2917" s="21" t="str">
        <f>VLOOKUP(P2917,'Customer List'!B:C,2,)</f>
        <v>STOCK</v>
      </c>
      <c r="W2917" s="38" t="s">
        <v>1145</v>
      </c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3712</v>
      </c>
      <c r="I2918" s="21" t="s">
        <v>4231</v>
      </c>
      <c r="J2918" s="21">
        <v>1</v>
      </c>
      <c r="K2918" s="21">
        <v>1</v>
      </c>
      <c r="L2918" s="21">
        <f t="shared" si="309"/>
        <v>0</v>
      </c>
      <c r="M2918" s="21" t="s">
        <v>4942</v>
      </c>
      <c r="N2918" s="30">
        <v>45927</v>
      </c>
      <c r="O2918" s="48">
        <v>51502.5</v>
      </c>
      <c r="P2918" s="21" t="s">
        <v>3563</v>
      </c>
      <c r="Q2918" s="21">
        <v>58156233936</v>
      </c>
      <c r="R2918" s="21" t="s">
        <v>40</v>
      </c>
      <c r="S2918" s="3">
        <v>4</v>
      </c>
      <c r="T2918" s="37"/>
      <c r="U2918" s="21" t="s">
        <v>3590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x14ac:dyDescent="0.25">
      <c r="A2919" s="21">
        <v>2916</v>
      </c>
      <c r="B2919" s="21" t="s">
        <v>3727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4721</v>
      </c>
      <c r="J2919" s="21">
        <v>2</v>
      </c>
      <c r="K2919" s="21">
        <v>2</v>
      </c>
      <c r="L2919" s="21">
        <f t="shared" si="309"/>
        <v>0</v>
      </c>
      <c r="M2919" s="21" t="s">
        <v>4882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x14ac:dyDescent="0.25">
      <c r="A2920" s="21">
        <v>2917</v>
      </c>
      <c r="B2920" s="21" t="s">
        <v>3722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4232</v>
      </c>
      <c r="J2920" s="21">
        <v>1</v>
      </c>
      <c r="K2920" s="21">
        <v>1</v>
      </c>
      <c r="L2920" s="21">
        <f t="shared" si="309"/>
        <v>0</v>
      </c>
      <c r="M2920" s="21" t="s">
        <v>4937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x14ac:dyDescent="0.25">
      <c r="A2921" s="21">
        <v>2918</v>
      </c>
      <c r="B2921" s="21" t="s">
        <v>3722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4233</v>
      </c>
      <c r="J2921" s="21">
        <v>1</v>
      </c>
      <c r="K2921" s="21">
        <v>1</v>
      </c>
      <c r="L2921" s="21">
        <f t="shared" si="309"/>
        <v>0</v>
      </c>
      <c r="M2921" s="21" t="s">
        <v>4929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2919</v>
      </c>
      <c r="B2922" s="21" t="s">
        <v>3722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4234</v>
      </c>
      <c r="J2922" s="21">
        <v>2</v>
      </c>
      <c r="K2922" s="21">
        <v>2</v>
      </c>
      <c r="L2922" s="21">
        <f t="shared" si="309"/>
        <v>0</v>
      </c>
      <c r="M2922" s="21" t="s">
        <v>4939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2920</v>
      </c>
      <c r="B2923" s="21" t="s">
        <v>3722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4235</v>
      </c>
      <c r="J2923" s="21">
        <v>1</v>
      </c>
      <c r="K2923" s="21">
        <v>1</v>
      </c>
      <c r="L2923" s="21">
        <f t="shared" si="309"/>
        <v>0</v>
      </c>
      <c r="M2923" s="21" t="s">
        <v>4858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2921</v>
      </c>
      <c r="B2924" s="21" t="s">
        <v>3722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4047</v>
      </c>
      <c r="J2924" s="21">
        <v>1</v>
      </c>
      <c r="K2924" s="21">
        <v>1</v>
      </c>
      <c r="L2924" s="21">
        <f t="shared" si="309"/>
        <v>0</v>
      </c>
      <c r="M2924" s="21" t="s">
        <v>4873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2922</v>
      </c>
      <c r="B2925" s="21" t="s">
        <v>3722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4236</v>
      </c>
      <c r="J2925" s="21">
        <v>1</v>
      </c>
      <c r="K2925" s="21">
        <v>1</v>
      </c>
      <c r="L2925" s="21">
        <f t="shared" si="309"/>
        <v>0</v>
      </c>
      <c r="M2925" s="21" t="s">
        <v>4881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2923</v>
      </c>
      <c r="B2926" s="21" t="s">
        <v>3722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4237</v>
      </c>
      <c r="J2926" s="21">
        <v>1</v>
      </c>
      <c r="K2926" s="21">
        <v>1</v>
      </c>
      <c r="L2926" s="21">
        <f t="shared" si="309"/>
        <v>0</v>
      </c>
      <c r="M2926" s="21" t="s">
        <v>4937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2924</v>
      </c>
      <c r="B2927" s="21" t="s">
        <v>3722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4238</v>
      </c>
      <c r="J2927" s="21">
        <v>1</v>
      </c>
      <c r="K2927" s="21">
        <v>1</v>
      </c>
      <c r="L2927" s="21">
        <f t="shared" si="309"/>
        <v>0</v>
      </c>
      <c r="M2927" s="21" t="s">
        <v>4937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2925</v>
      </c>
      <c r="B2928" s="21" t="s">
        <v>3722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4239</v>
      </c>
      <c r="J2928" s="21">
        <v>1</v>
      </c>
      <c r="K2928" s="21">
        <v>1</v>
      </c>
      <c r="L2928" s="21">
        <f t="shared" si="309"/>
        <v>0</v>
      </c>
      <c r="M2928" s="21" t="s">
        <v>4914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x14ac:dyDescent="0.25">
      <c r="A2929" s="21">
        <v>2926</v>
      </c>
      <c r="B2929" s="21" t="s">
        <v>3722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4240</v>
      </c>
      <c r="J2929" s="21">
        <v>1</v>
      </c>
      <c r="K2929" s="21">
        <v>1</v>
      </c>
      <c r="L2929" s="21">
        <f t="shared" si="309"/>
        <v>0</v>
      </c>
      <c r="M2929" s="21" t="s">
        <v>4921</v>
      </c>
      <c r="N2929" s="30">
        <v>45927</v>
      </c>
      <c r="O2929" s="48">
        <v>40157.4</v>
      </c>
      <c r="P2929" s="21" t="s">
        <v>191</v>
      </c>
      <c r="Q2929" s="21" t="s">
        <v>3719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2927</v>
      </c>
      <c r="B2930" s="21" t="s">
        <v>3722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4241</v>
      </c>
      <c r="J2930" s="21">
        <v>1</v>
      </c>
      <c r="K2930" s="21">
        <v>1</v>
      </c>
      <c r="L2930" s="21">
        <f t="shared" si="309"/>
        <v>0</v>
      </c>
      <c r="M2930" s="21" t="s">
        <v>4859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2928</v>
      </c>
      <c r="B2931" s="21" t="s">
        <v>3722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3946</v>
      </c>
      <c r="J2931" s="21">
        <v>2</v>
      </c>
      <c r="K2931" s="21">
        <v>2</v>
      </c>
      <c r="L2931" s="21">
        <f t="shared" si="309"/>
        <v>0</v>
      </c>
      <c r="M2931" s="21" t="s">
        <v>4921</v>
      </c>
      <c r="N2931" s="30">
        <v>45927</v>
      </c>
      <c r="O2931" s="48">
        <v>13912.8</v>
      </c>
      <c r="P2931" s="21" t="s">
        <v>191</v>
      </c>
      <c r="Q2931" s="21" t="s">
        <v>3719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2929</v>
      </c>
      <c r="B2932" s="21" t="s">
        <v>3722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4242</v>
      </c>
      <c r="J2932" s="21">
        <v>1</v>
      </c>
      <c r="K2932" s="21">
        <v>1</v>
      </c>
      <c r="L2932" s="21">
        <f t="shared" si="309"/>
        <v>0</v>
      </c>
      <c r="M2932" s="21" t="s">
        <v>4922</v>
      </c>
      <c r="N2932" s="30">
        <v>45927</v>
      </c>
      <c r="O2932" s="48">
        <v>11067</v>
      </c>
      <c r="P2932" s="21" t="s">
        <v>191</v>
      </c>
      <c r="Q2932" s="21" t="s">
        <v>3719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2930</v>
      </c>
      <c r="B2933" s="21" t="s">
        <v>3722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4243</v>
      </c>
      <c r="J2933" s="21">
        <v>1</v>
      </c>
      <c r="K2933" s="21">
        <v>1</v>
      </c>
      <c r="L2933" s="21">
        <f t="shared" si="309"/>
        <v>0</v>
      </c>
      <c r="M2933" s="21" t="s">
        <v>4913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x14ac:dyDescent="0.25">
      <c r="A2934" s="21">
        <v>2931</v>
      </c>
      <c r="B2934" s="21" t="s">
        <v>3722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4244</v>
      </c>
      <c r="J2934" s="21">
        <v>1</v>
      </c>
      <c r="K2934" s="21">
        <v>1</v>
      </c>
      <c r="L2934" s="21">
        <f t="shared" si="309"/>
        <v>0</v>
      </c>
      <c r="M2934" s="21" t="s">
        <v>4888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x14ac:dyDescent="0.25">
      <c r="A2935" s="21">
        <v>2932</v>
      </c>
      <c r="B2935" s="21" t="s">
        <v>3722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4245</v>
      </c>
      <c r="J2935" s="21">
        <v>1</v>
      </c>
      <c r="K2935" s="21">
        <v>1</v>
      </c>
      <c r="L2935" s="21">
        <f t="shared" si="309"/>
        <v>0</v>
      </c>
      <c r="M2935" s="21" t="s">
        <v>4858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2933</v>
      </c>
      <c r="B2936" s="21" t="s">
        <v>3722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4246</v>
      </c>
      <c r="J2936" s="21">
        <v>1</v>
      </c>
      <c r="K2936" s="21">
        <v>1</v>
      </c>
      <c r="L2936" s="21">
        <f t="shared" si="309"/>
        <v>0</v>
      </c>
      <c r="M2936" s="21" t="s">
        <v>4859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2934</v>
      </c>
      <c r="B2937" s="21" t="s">
        <v>3722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4247</v>
      </c>
      <c r="J2937" s="21">
        <v>2</v>
      </c>
      <c r="K2937" s="21">
        <v>2</v>
      </c>
      <c r="L2937" s="21">
        <f t="shared" si="309"/>
        <v>0</v>
      </c>
      <c r="M2937" s="21" t="s">
        <v>4921</v>
      </c>
      <c r="N2937" s="30">
        <v>45927</v>
      </c>
      <c r="O2937" s="48">
        <v>13912.8</v>
      </c>
      <c r="P2937" s="21" t="s">
        <v>191</v>
      </c>
      <c r="Q2937" s="21" t="s">
        <v>3719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2935</v>
      </c>
      <c r="B2938" s="21" t="s">
        <v>3722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4248</v>
      </c>
      <c r="J2938" s="21">
        <v>1</v>
      </c>
      <c r="K2938" s="21">
        <v>1</v>
      </c>
      <c r="L2938" s="21">
        <f t="shared" si="309"/>
        <v>0</v>
      </c>
      <c r="M2938" s="21" t="s">
        <v>4935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2936</v>
      </c>
      <c r="B2939" s="21" t="s">
        <v>3722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4249</v>
      </c>
      <c r="J2939" s="21">
        <v>1</v>
      </c>
      <c r="K2939" s="21">
        <v>1</v>
      </c>
      <c r="L2939" s="21">
        <f t="shared" si="309"/>
        <v>0</v>
      </c>
      <c r="M2939" s="21" t="s">
        <v>4881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2937</v>
      </c>
      <c r="B2940" s="21" t="s">
        <v>3722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4250</v>
      </c>
      <c r="J2940" s="21">
        <v>1</v>
      </c>
      <c r="K2940" s="21">
        <v>1</v>
      </c>
      <c r="L2940" s="21">
        <f t="shared" si="309"/>
        <v>0</v>
      </c>
      <c r="M2940" s="21" t="s">
        <v>4922</v>
      </c>
      <c r="N2940" s="30">
        <v>45927</v>
      </c>
      <c r="O2940" s="48">
        <v>11067</v>
      </c>
      <c r="P2940" s="21" t="s">
        <v>191</v>
      </c>
      <c r="Q2940" s="21" t="s">
        <v>3719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2938</v>
      </c>
      <c r="B2941" s="21" t="s">
        <v>3722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4251</v>
      </c>
      <c r="J2941" s="21">
        <v>1</v>
      </c>
      <c r="K2941" s="21">
        <v>1</v>
      </c>
      <c r="L2941" s="21">
        <f t="shared" si="309"/>
        <v>0</v>
      </c>
      <c r="M2941" s="21" t="s">
        <v>4914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x14ac:dyDescent="0.25">
      <c r="A2942" s="21">
        <v>2939</v>
      </c>
      <c r="B2942" s="21" t="s">
        <v>3722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4079</v>
      </c>
      <c r="J2942" s="21">
        <v>1</v>
      </c>
      <c r="K2942" s="21">
        <v>1</v>
      </c>
      <c r="L2942" s="21">
        <f t="shared" si="309"/>
        <v>0</v>
      </c>
      <c r="M2942" s="21" t="s">
        <v>4906</v>
      </c>
      <c r="N2942" s="30">
        <v>45927</v>
      </c>
      <c r="O2942" s="48">
        <v>34526</v>
      </c>
      <c r="P2942" s="21" t="s">
        <v>3707</v>
      </c>
      <c r="Q2942" s="21" t="s">
        <v>3720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2940</v>
      </c>
      <c r="B2943" s="21" t="s">
        <v>3722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4252</v>
      </c>
      <c r="J2943" s="21">
        <v>1</v>
      </c>
      <c r="K2943" s="21">
        <v>1</v>
      </c>
      <c r="L2943" s="21">
        <f t="shared" si="309"/>
        <v>0</v>
      </c>
      <c r="M2943" s="21" t="s">
        <v>4907</v>
      </c>
      <c r="N2943" s="30">
        <v>45929</v>
      </c>
      <c r="O2943" s="48">
        <v>29574</v>
      </c>
      <c r="P2943" s="21" t="s">
        <v>3708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x14ac:dyDescent="0.25">
      <c r="A2944" s="21">
        <v>2941</v>
      </c>
      <c r="B2944" s="21" t="s">
        <v>3722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4253</v>
      </c>
      <c r="J2944" s="21">
        <v>1</v>
      </c>
      <c r="K2944" s="21">
        <v>1</v>
      </c>
      <c r="L2944" s="21">
        <f t="shared" si="309"/>
        <v>0</v>
      </c>
      <c r="M2944" s="21" t="s">
        <v>4922</v>
      </c>
      <c r="N2944" s="30">
        <v>45927</v>
      </c>
      <c r="O2944" s="48">
        <v>40157.4</v>
      </c>
      <c r="P2944" s="21" t="s">
        <v>191</v>
      </c>
      <c r="Q2944" s="21" t="s">
        <v>3719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2942</v>
      </c>
      <c r="B2945" s="21" t="s">
        <v>3722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4254</v>
      </c>
      <c r="J2945" s="21">
        <v>1</v>
      </c>
      <c r="K2945" s="21">
        <v>1</v>
      </c>
      <c r="L2945" s="21">
        <f t="shared" si="309"/>
        <v>0</v>
      </c>
      <c r="M2945" s="21" t="s">
        <v>4858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2943</v>
      </c>
      <c r="B2946" s="21" t="s">
        <v>3722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4255</v>
      </c>
      <c r="J2946" s="21">
        <v>1</v>
      </c>
      <c r="K2946" s="21">
        <v>1</v>
      </c>
      <c r="L2946" s="21">
        <f t="shared" si="309"/>
        <v>0</v>
      </c>
      <c r="M2946" s="21" t="s">
        <v>4935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x14ac:dyDescent="0.25">
      <c r="A2947" s="21">
        <v>2944</v>
      </c>
      <c r="B2947" s="21" t="s">
        <v>3722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3950</v>
      </c>
      <c r="J2947" s="21">
        <v>1</v>
      </c>
      <c r="K2947" s="21">
        <v>1</v>
      </c>
      <c r="L2947" s="21">
        <f t="shared" si="309"/>
        <v>0</v>
      </c>
      <c r="M2947" s="21" t="s">
        <v>4937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2945</v>
      </c>
      <c r="B2948" s="21" t="s">
        <v>3722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4256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4888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x14ac:dyDescent="0.25">
      <c r="A2949" s="21">
        <v>2946</v>
      </c>
      <c r="B2949" s="21" t="s">
        <v>3722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4257</v>
      </c>
      <c r="J2949" s="21">
        <v>1</v>
      </c>
      <c r="K2949" s="21">
        <v>1</v>
      </c>
      <c r="L2949" s="21">
        <f t="shared" si="316"/>
        <v>0</v>
      </c>
      <c r="M2949" s="21" t="s">
        <v>4907</v>
      </c>
      <c r="N2949" s="30">
        <v>45929</v>
      </c>
      <c r="O2949" s="48">
        <v>32364</v>
      </c>
      <c r="P2949" s="21" t="s">
        <v>3708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2947</v>
      </c>
      <c r="B2950" s="21" t="s">
        <v>3722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4258</v>
      </c>
      <c r="J2950" s="21">
        <v>1</v>
      </c>
      <c r="K2950" s="21">
        <v>1</v>
      </c>
      <c r="L2950" s="21">
        <f t="shared" si="316"/>
        <v>0</v>
      </c>
      <c r="M2950" s="21" t="s">
        <v>4881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x14ac:dyDescent="0.25">
      <c r="A2951" s="21">
        <v>2948</v>
      </c>
      <c r="B2951" s="21" t="s">
        <v>3722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4259</v>
      </c>
      <c r="J2951" s="21">
        <v>1</v>
      </c>
      <c r="K2951" s="21">
        <v>1</v>
      </c>
      <c r="L2951" s="21">
        <f t="shared" si="316"/>
        <v>0</v>
      </c>
      <c r="M2951" s="21" t="s">
        <v>4922</v>
      </c>
      <c r="N2951" s="30">
        <v>45927</v>
      </c>
      <c r="O2951" s="48">
        <v>40052</v>
      </c>
      <c r="P2951" s="21" t="s">
        <v>191</v>
      </c>
      <c r="Q2951" s="21" t="s">
        <v>3719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2949</v>
      </c>
      <c r="B2952" s="21" t="s">
        <v>3722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4260</v>
      </c>
      <c r="J2952" s="21">
        <v>1</v>
      </c>
      <c r="K2952" s="21">
        <v>1</v>
      </c>
      <c r="L2952" s="21">
        <f t="shared" si="316"/>
        <v>0</v>
      </c>
      <c r="M2952" s="21" t="s">
        <v>4908</v>
      </c>
      <c r="N2952" s="30">
        <v>45929</v>
      </c>
      <c r="O2952" s="48">
        <v>11857.5</v>
      </c>
      <c r="P2952" s="21" t="s">
        <v>3708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2950</v>
      </c>
      <c r="B2953" s="21" t="s">
        <v>3722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4261</v>
      </c>
      <c r="J2953" s="21">
        <v>1</v>
      </c>
      <c r="K2953" s="21">
        <v>1</v>
      </c>
      <c r="L2953" s="21">
        <f t="shared" si="316"/>
        <v>0</v>
      </c>
      <c r="M2953" s="21" t="s">
        <v>4858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2951</v>
      </c>
      <c r="B2954" s="21" t="s">
        <v>3722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4262</v>
      </c>
      <c r="J2954" s="21">
        <v>1</v>
      </c>
      <c r="K2954" s="21">
        <v>1</v>
      </c>
      <c r="L2954" s="21">
        <f t="shared" si="316"/>
        <v>0</v>
      </c>
      <c r="M2954" s="21" t="s">
        <v>4888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x14ac:dyDescent="0.25">
      <c r="A2955" s="21">
        <v>2952</v>
      </c>
      <c r="B2955" s="21" t="s">
        <v>3722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4263</v>
      </c>
      <c r="J2955" s="21">
        <v>1</v>
      </c>
      <c r="K2955" s="21">
        <v>1</v>
      </c>
      <c r="L2955" s="21">
        <f t="shared" si="316"/>
        <v>0</v>
      </c>
      <c r="M2955" s="21" t="s">
        <v>4859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2953</v>
      </c>
      <c r="B2956" s="21" t="s">
        <v>3722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4264</v>
      </c>
      <c r="J2956" s="21">
        <v>1</v>
      </c>
      <c r="K2956" s="21">
        <v>1</v>
      </c>
      <c r="L2956" s="21">
        <f t="shared" si="316"/>
        <v>0</v>
      </c>
      <c r="M2956" s="21" t="s">
        <v>4913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2954</v>
      </c>
      <c r="B2957" s="21" t="s">
        <v>3722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4265</v>
      </c>
      <c r="J2957" s="21">
        <v>2</v>
      </c>
      <c r="K2957" s="21">
        <v>2</v>
      </c>
      <c r="L2957" s="21">
        <f t="shared" si="316"/>
        <v>0</v>
      </c>
      <c r="M2957" s="21" t="s">
        <v>4859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2955</v>
      </c>
      <c r="B2958" s="21" t="s">
        <v>3722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4266</v>
      </c>
      <c r="J2958" s="21">
        <v>1</v>
      </c>
      <c r="K2958" s="21">
        <v>1</v>
      </c>
      <c r="L2958" s="21">
        <f t="shared" si="316"/>
        <v>0</v>
      </c>
      <c r="M2958" s="21" t="s">
        <v>4888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2956</v>
      </c>
      <c r="B2959" s="21" t="s">
        <v>3722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4267</v>
      </c>
      <c r="J2959" s="21">
        <v>1</v>
      </c>
      <c r="K2959" s="21">
        <v>1</v>
      </c>
      <c r="L2959" s="21">
        <f t="shared" si="316"/>
        <v>0</v>
      </c>
      <c r="M2959" s="21" t="s">
        <v>4922</v>
      </c>
      <c r="N2959" s="30">
        <v>45927</v>
      </c>
      <c r="O2959" s="48">
        <v>40262.800000000003</v>
      </c>
      <c r="P2959" s="21" t="s">
        <v>191</v>
      </c>
      <c r="Q2959" s="21" t="s">
        <v>3719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2957</v>
      </c>
      <c r="B2960" s="21" t="s">
        <v>3722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4268</v>
      </c>
      <c r="J2960" s="21">
        <v>1</v>
      </c>
      <c r="K2960" s="21">
        <v>1</v>
      </c>
      <c r="L2960" s="21">
        <f t="shared" si="316"/>
        <v>0</v>
      </c>
      <c r="M2960" s="21" t="s">
        <v>4881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2958</v>
      </c>
      <c r="B2961" s="21" t="s">
        <v>3722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4269</v>
      </c>
      <c r="J2961" s="21">
        <v>1</v>
      </c>
      <c r="K2961" s="21">
        <v>1</v>
      </c>
      <c r="L2961" s="21">
        <f t="shared" si="316"/>
        <v>0</v>
      </c>
      <c r="M2961" s="21" t="s">
        <v>4935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x14ac:dyDescent="0.25">
      <c r="A2962" s="21">
        <v>2959</v>
      </c>
      <c r="B2962" s="21" t="s">
        <v>3722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4270</v>
      </c>
      <c r="J2962" s="21">
        <v>1</v>
      </c>
      <c r="K2962" s="21">
        <v>1</v>
      </c>
      <c r="L2962" s="21">
        <f t="shared" si="316"/>
        <v>0</v>
      </c>
      <c r="M2962" s="21" t="s">
        <v>4888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2960</v>
      </c>
      <c r="B2963" s="21" t="s">
        <v>3722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4271</v>
      </c>
      <c r="J2963" s="21">
        <v>1</v>
      </c>
      <c r="K2963" s="21">
        <v>1</v>
      </c>
      <c r="L2963" s="21">
        <f t="shared" si="316"/>
        <v>0</v>
      </c>
      <c r="M2963" s="21" t="s">
        <v>4858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2961</v>
      </c>
      <c r="B2964" s="21" t="s">
        <v>3722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4272</v>
      </c>
      <c r="J2964" s="21">
        <v>1</v>
      </c>
      <c r="K2964" s="21">
        <v>1</v>
      </c>
      <c r="L2964" s="21">
        <f t="shared" si="316"/>
        <v>0</v>
      </c>
      <c r="M2964" s="21" t="s">
        <v>4858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2962</v>
      </c>
      <c r="B2965" s="21" t="s">
        <v>3722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4273</v>
      </c>
      <c r="J2965" s="21">
        <v>1</v>
      </c>
      <c r="K2965" s="21">
        <v>1</v>
      </c>
      <c r="L2965" s="21">
        <f t="shared" si="316"/>
        <v>0</v>
      </c>
      <c r="M2965" s="21" t="s">
        <v>4937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2963</v>
      </c>
      <c r="B2966" s="21" t="s">
        <v>3722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4274</v>
      </c>
      <c r="J2966" s="21">
        <v>1</v>
      </c>
      <c r="K2966" s="21">
        <v>1</v>
      </c>
      <c r="L2966" s="21">
        <f t="shared" si="316"/>
        <v>0</v>
      </c>
      <c r="M2966" s="21" t="s">
        <v>4907</v>
      </c>
      <c r="N2966" s="30">
        <v>45929</v>
      </c>
      <c r="O2966" s="48">
        <v>27900</v>
      </c>
      <c r="P2966" s="21" t="s">
        <v>3708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x14ac:dyDescent="0.25">
      <c r="A2967" s="21">
        <v>2964</v>
      </c>
      <c r="B2967" s="21" t="s">
        <v>3722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4274</v>
      </c>
      <c r="J2967" s="21">
        <v>1</v>
      </c>
      <c r="K2967" s="21">
        <v>1</v>
      </c>
      <c r="L2967" s="21">
        <f t="shared" si="316"/>
        <v>0</v>
      </c>
      <c r="M2967" s="21" t="s">
        <v>4937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2965</v>
      </c>
      <c r="B2968" s="21" t="s">
        <v>3722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4275</v>
      </c>
      <c r="J2968" s="21">
        <v>1</v>
      </c>
      <c r="K2968" s="21">
        <v>1</v>
      </c>
      <c r="L2968" s="21">
        <f t="shared" si="316"/>
        <v>0</v>
      </c>
      <c r="M2968" s="21" t="s">
        <v>4878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2966</v>
      </c>
      <c r="B2969" s="21" t="s">
        <v>3722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4276</v>
      </c>
      <c r="J2969" s="21">
        <v>1</v>
      </c>
      <c r="K2969" s="21">
        <v>1</v>
      </c>
      <c r="L2969" s="21">
        <f t="shared" si="316"/>
        <v>0</v>
      </c>
      <c r="M2969" s="21" t="s">
        <v>4907</v>
      </c>
      <c r="N2969" s="30">
        <v>45929</v>
      </c>
      <c r="O2969" s="48">
        <v>35042.400000000001</v>
      </c>
      <c r="P2969" s="21" t="s">
        <v>3708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x14ac:dyDescent="0.25">
      <c r="A2970" s="21">
        <v>2967</v>
      </c>
      <c r="B2970" s="21" t="s">
        <v>3722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3960</v>
      </c>
      <c r="J2970" s="21">
        <v>1</v>
      </c>
      <c r="K2970" s="21">
        <v>1</v>
      </c>
      <c r="L2970" s="21">
        <f t="shared" si="316"/>
        <v>0</v>
      </c>
      <c r="M2970" s="21" t="s">
        <v>4881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2968</v>
      </c>
      <c r="B2971" s="21" t="s">
        <v>3722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4277</v>
      </c>
      <c r="J2971" s="21">
        <v>1</v>
      </c>
      <c r="K2971" s="21">
        <v>1</v>
      </c>
      <c r="L2971" s="21">
        <f t="shared" si="316"/>
        <v>0</v>
      </c>
      <c r="M2971" s="21" t="s">
        <v>4859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2969</v>
      </c>
      <c r="B2972" s="21" t="s">
        <v>3722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4278</v>
      </c>
      <c r="J2972" s="21">
        <v>1</v>
      </c>
      <c r="K2972" s="21">
        <v>1</v>
      </c>
      <c r="L2972" s="21">
        <f t="shared" si="316"/>
        <v>0</v>
      </c>
      <c r="M2972" s="21" t="s">
        <v>4859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2970</v>
      </c>
      <c r="B2973" s="21" t="s">
        <v>3722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4279</v>
      </c>
      <c r="J2973" s="21">
        <v>1</v>
      </c>
      <c r="K2973" s="21">
        <v>1</v>
      </c>
      <c r="L2973" s="21">
        <f t="shared" si="316"/>
        <v>0</v>
      </c>
      <c r="M2973" s="21" t="s">
        <v>4888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x14ac:dyDescent="0.25">
      <c r="A2974" s="21">
        <v>2971</v>
      </c>
      <c r="B2974" s="21" t="s">
        <v>3722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4280</v>
      </c>
      <c r="J2974" s="21">
        <v>1</v>
      </c>
      <c r="K2974" s="21">
        <v>1</v>
      </c>
      <c r="L2974" s="21">
        <f t="shared" si="316"/>
        <v>0</v>
      </c>
      <c r="M2974" s="21" t="s">
        <v>4881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2972</v>
      </c>
      <c r="B2975" s="21" t="s">
        <v>3722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4281</v>
      </c>
      <c r="J2975" s="21">
        <v>1</v>
      </c>
      <c r="K2975" s="21">
        <v>1</v>
      </c>
      <c r="L2975" s="21">
        <f t="shared" si="316"/>
        <v>0</v>
      </c>
      <c r="M2975" s="21" t="s">
        <v>4876</v>
      </c>
      <c r="N2975" s="30">
        <v>45927</v>
      </c>
      <c r="O2975" s="48">
        <v>38192</v>
      </c>
      <c r="P2975" s="21" t="s">
        <v>3709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2973</v>
      </c>
      <c r="B2976" s="21" t="s">
        <v>3722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4282</v>
      </c>
      <c r="J2976" s="21">
        <v>1</v>
      </c>
      <c r="K2976" s="21">
        <v>1</v>
      </c>
      <c r="L2976" s="21">
        <f t="shared" si="316"/>
        <v>0</v>
      </c>
      <c r="M2976" s="21" t="s">
        <v>4913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x14ac:dyDescent="0.25">
      <c r="A2977" s="21">
        <v>2974</v>
      </c>
      <c r="B2977" s="21" t="s">
        <v>3722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4283</v>
      </c>
      <c r="J2977" s="21">
        <v>1</v>
      </c>
      <c r="K2977" s="21">
        <v>1</v>
      </c>
      <c r="L2977" s="21">
        <f t="shared" si="316"/>
        <v>0</v>
      </c>
      <c r="M2977" s="21" t="s">
        <v>4858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2975</v>
      </c>
      <c r="B2978" s="21" t="s">
        <v>3722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4284</v>
      </c>
      <c r="J2978" s="21">
        <v>1</v>
      </c>
      <c r="K2978" s="21">
        <v>1</v>
      </c>
      <c r="L2978" s="21">
        <f t="shared" si="316"/>
        <v>0</v>
      </c>
      <c r="M2978" s="21" t="s">
        <v>4921</v>
      </c>
      <c r="N2978" s="30">
        <v>45927</v>
      </c>
      <c r="O2978" s="48">
        <v>15072.2</v>
      </c>
      <c r="P2978" s="21" t="s">
        <v>191</v>
      </c>
      <c r="Q2978" s="21" t="s">
        <v>3719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2976</v>
      </c>
      <c r="B2979" s="21" t="s">
        <v>3722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4285</v>
      </c>
      <c r="J2979" s="21">
        <v>1</v>
      </c>
      <c r="K2979" s="21">
        <v>1</v>
      </c>
      <c r="L2979" s="21">
        <f t="shared" si="316"/>
        <v>0</v>
      </c>
      <c r="M2979" s="21" t="s">
        <v>3725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x14ac:dyDescent="0.25">
      <c r="A2980" s="21">
        <v>2977</v>
      </c>
      <c r="B2980" s="21" t="s">
        <v>3722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4286</v>
      </c>
      <c r="J2980" s="21">
        <v>1</v>
      </c>
      <c r="K2980" s="21">
        <v>1</v>
      </c>
      <c r="L2980" s="21">
        <f t="shared" si="316"/>
        <v>0</v>
      </c>
      <c r="M2980" s="21" t="s">
        <v>4858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2978</v>
      </c>
      <c r="B2981" s="21" t="s">
        <v>3722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4347</v>
      </c>
      <c r="J2981" s="21">
        <v>1</v>
      </c>
      <c r="K2981" s="21">
        <v>1</v>
      </c>
      <c r="L2981" s="21">
        <f t="shared" si="316"/>
        <v>0</v>
      </c>
      <c r="M2981" s="21" t="s">
        <v>4881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2979</v>
      </c>
      <c r="B2982" s="21" t="s">
        <v>3722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4287</v>
      </c>
      <c r="J2982" s="21">
        <v>1</v>
      </c>
      <c r="K2982" s="21">
        <v>1</v>
      </c>
      <c r="L2982" s="21">
        <f t="shared" si="316"/>
        <v>0</v>
      </c>
      <c r="M2982" s="21" t="s">
        <v>4901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2980</v>
      </c>
      <c r="B2983" s="21" t="s">
        <v>3722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4288</v>
      </c>
      <c r="J2983" s="21">
        <v>1</v>
      </c>
      <c r="K2983" s="21">
        <v>1</v>
      </c>
      <c r="L2983" s="21">
        <f t="shared" si="316"/>
        <v>0</v>
      </c>
      <c r="M2983" s="21" t="s">
        <v>4875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x14ac:dyDescent="0.25">
      <c r="A2984" s="21">
        <v>2981</v>
      </c>
      <c r="B2984" s="21" t="s">
        <v>3722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4289</v>
      </c>
      <c r="J2984" s="21">
        <v>1</v>
      </c>
      <c r="K2984" s="21">
        <v>1</v>
      </c>
      <c r="L2984" s="21">
        <f t="shared" si="316"/>
        <v>0</v>
      </c>
      <c r="M2984" s="21" t="s">
        <v>4931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2982</v>
      </c>
      <c r="B2985" s="21" t="s">
        <v>3722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4290</v>
      </c>
      <c r="J2985" s="21">
        <v>3</v>
      </c>
      <c r="K2985" s="21">
        <v>3</v>
      </c>
      <c r="L2985" s="21">
        <f t="shared" si="316"/>
        <v>0</v>
      </c>
      <c r="M2985" s="21" t="s">
        <v>4859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2983</v>
      </c>
      <c r="B2986" s="21" t="s">
        <v>3722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3741</v>
      </c>
      <c r="J2986" s="21">
        <v>1</v>
      </c>
      <c r="K2986" s="21">
        <v>1</v>
      </c>
      <c r="L2986" s="21">
        <f t="shared" si="316"/>
        <v>0</v>
      </c>
      <c r="M2986" s="21" t="s">
        <v>4858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2984</v>
      </c>
      <c r="B2987" s="21" t="s">
        <v>3722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4291</v>
      </c>
      <c r="J2987" s="21">
        <v>3</v>
      </c>
      <c r="K2987" s="21">
        <v>3</v>
      </c>
      <c r="L2987" s="21">
        <f t="shared" si="316"/>
        <v>0</v>
      </c>
      <c r="M2987" s="21" t="s">
        <v>4905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2985</v>
      </c>
      <c r="B2988" s="21" t="s">
        <v>3722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4061</v>
      </c>
      <c r="J2988" s="21">
        <v>1</v>
      </c>
      <c r="K2988" s="21">
        <v>1</v>
      </c>
      <c r="L2988" s="21">
        <f t="shared" si="316"/>
        <v>0</v>
      </c>
      <c r="M2988" s="21" t="s">
        <v>4858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2986</v>
      </c>
      <c r="B2989" s="21" t="s">
        <v>3722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4292</v>
      </c>
      <c r="J2989" s="21">
        <v>3</v>
      </c>
      <c r="K2989" s="21">
        <v>3</v>
      </c>
      <c r="L2989" s="21">
        <f t="shared" si="316"/>
        <v>0</v>
      </c>
      <c r="M2989" s="21" t="s">
        <v>4881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2987</v>
      </c>
      <c r="B2990" s="21" t="s">
        <v>3722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4293</v>
      </c>
      <c r="J2990" s="21">
        <v>1</v>
      </c>
      <c r="K2990" s="21">
        <v>1</v>
      </c>
      <c r="L2990" s="21">
        <f t="shared" si="316"/>
        <v>0</v>
      </c>
      <c r="M2990" s="21" t="s">
        <v>4888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x14ac:dyDescent="0.25">
      <c r="A2991" s="21">
        <v>2988</v>
      </c>
      <c r="B2991" s="21" t="s">
        <v>3722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4294</v>
      </c>
      <c r="J2991" s="21">
        <v>1</v>
      </c>
      <c r="K2991" s="21">
        <v>1</v>
      </c>
      <c r="L2991" s="21">
        <f t="shared" si="316"/>
        <v>0</v>
      </c>
      <c r="M2991" s="21" t="s">
        <v>4857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2989</v>
      </c>
      <c r="B2992" s="21" t="s">
        <v>3722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4295</v>
      </c>
      <c r="J2992" s="21">
        <v>1</v>
      </c>
      <c r="K2992" s="21">
        <v>1</v>
      </c>
      <c r="L2992" s="21">
        <f t="shared" si="316"/>
        <v>0</v>
      </c>
      <c r="M2992" s="21" t="s">
        <v>4888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x14ac:dyDescent="0.25">
      <c r="A2993" s="21">
        <v>2990</v>
      </c>
      <c r="B2993" s="21" t="s">
        <v>3722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4296</v>
      </c>
      <c r="J2993" s="21">
        <v>1</v>
      </c>
      <c r="K2993" s="21">
        <v>1</v>
      </c>
      <c r="L2993" s="21">
        <f t="shared" si="316"/>
        <v>0</v>
      </c>
      <c r="M2993" s="21" t="s">
        <v>4888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2991</v>
      </c>
      <c r="B2994" s="21" t="s">
        <v>3722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4297</v>
      </c>
      <c r="J2994" s="21">
        <v>1</v>
      </c>
      <c r="K2994" s="21">
        <v>1</v>
      </c>
      <c r="L2994" s="21">
        <f t="shared" si="316"/>
        <v>0</v>
      </c>
      <c r="M2994" s="21" t="s">
        <v>4859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x14ac:dyDescent="0.25">
      <c r="A2995" s="21">
        <v>2992</v>
      </c>
      <c r="B2995" s="21" t="s">
        <v>3722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4091</v>
      </c>
      <c r="J2995" s="21">
        <v>1</v>
      </c>
      <c r="K2995" s="21">
        <v>1</v>
      </c>
      <c r="L2995" s="21">
        <f t="shared" si="316"/>
        <v>0</v>
      </c>
      <c r="M2995" s="21" t="s">
        <v>4858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2993</v>
      </c>
      <c r="B2996" s="21" t="s">
        <v>3722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4298</v>
      </c>
      <c r="J2996" s="21">
        <v>1</v>
      </c>
      <c r="K2996" s="21">
        <v>1</v>
      </c>
      <c r="L2996" s="21">
        <f t="shared" si="316"/>
        <v>0</v>
      </c>
      <c r="M2996" s="21" t="s">
        <v>4913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2994</v>
      </c>
      <c r="B2997" s="21" t="s">
        <v>3722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3950</v>
      </c>
      <c r="J2997" s="21">
        <v>1</v>
      </c>
      <c r="K2997" s="21">
        <v>1</v>
      </c>
      <c r="L2997" s="21">
        <f t="shared" si="316"/>
        <v>0</v>
      </c>
      <c r="M2997" s="21" t="s">
        <v>4857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2995</v>
      </c>
      <c r="B2998" s="21" t="s">
        <v>3722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4299</v>
      </c>
      <c r="J2998" s="21">
        <v>1</v>
      </c>
      <c r="K2998" s="21">
        <v>1</v>
      </c>
      <c r="L2998" s="21">
        <f t="shared" si="316"/>
        <v>0</v>
      </c>
      <c r="M2998" s="21" t="s">
        <v>4857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2996</v>
      </c>
      <c r="B2999" s="21" t="s">
        <v>3722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4300</v>
      </c>
      <c r="J2999" s="21">
        <v>1</v>
      </c>
      <c r="K2999" s="21">
        <v>1</v>
      </c>
      <c r="L2999" s="21">
        <f t="shared" si="316"/>
        <v>0</v>
      </c>
      <c r="M2999" s="21" t="s">
        <v>4881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2997</v>
      </c>
      <c r="B3000" s="21" t="s">
        <v>3722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4301</v>
      </c>
      <c r="J3000" s="21">
        <v>1</v>
      </c>
      <c r="K3000" s="21">
        <v>1</v>
      </c>
      <c r="L3000" s="21">
        <f t="shared" si="316"/>
        <v>0</v>
      </c>
      <c r="M3000" s="21" t="s">
        <v>4858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2998</v>
      </c>
      <c r="B3001" s="21" t="s">
        <v>3722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4302</v>
      </c>
      <c r="J3001" s="21">
        <v>1</v>
      </c>
      <c r="K3001" s="21">
        <v>1</v>
      </c>
      <c r="L3001" s="21">
        <f t="shared" si="316"/>
        <v>0</v>
      </c>
      <c r="M3001" s="21" t="s">
        <v>3724</v>
      </c>
      <c r="N3001" s="30">
        <v>45929</v>
      </c>
      <c r="O3001" s="48">
        <v>35045.5</v>
      </c>
      <c r="P3001" s="21" t="s">
        <v>3723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x14ac:dyDescent="0.25">
      <c r="A3002" s="21">
        <v>2999</v>
      </c>
      <c r="B3002" s="21" t="s">
        <v>3722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4303</v>
      </c>
      <c r="J3002" s="21">
        <v>1</v>
      </c>
      <c r="K3002" s="21">
        <v>1</v>
      </c>
      <c r="L3002" s="21">
        <f t="shared" si="316"/>
        <v>0</v>
      </c>
      <c r="M3002" s="21" t="s">
        <v>4858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3000</v>
      </c>
      <c r="B3003" s="21" t="s">
        <v>3722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3976</v>
      </c>
      <c r="J3003" s="21">
        <v>1</v>
      </c>
      <c r="K3003" s="21">
        <v>1</v>
      </c>
      <c r="L3003" s="21">
        <f t="shared" si="316"/>
        <v>0</v>
      </c>
      <c r="M3003" s="21" t="s">
        <v>4935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x14ac:dyDescent="0.25">
      <c r="A3004" s="21">
        <v>3001</v>
      </c>
      <c r="B3004" s="21" t="s">
        <v>3722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4304</v>
      </c>
      <c r="J3004" s="21">
        <v>1</v>
      </c>
      <c r="K3004" s="21">
        <v>1</v>
      </c>
      <c r="L3004" s="21">
        <f t="shared" si="316"/>
        <v>0</v>
      </c>
      <c r="M3004" s="21" t="s">
        <v>4881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3002</v>
      </c>
      <c r="B3005" s="21" t="s">
        <v>3722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4305</v>
      </c>
      <c r="J3005" s="21">
        <v>1</v>
      </c>
      <c r="K3005" s="21">
        <v>1</v>
      </c>
      <c r="L3005" s="21">
        <f t="shared" si="316"/>
        <v>0</v>
      </c>
      <c r="M3005" s="21" t="s">
        <v>4858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3003</v>
      </c>
      <c r="B3006" s="21" t="s">
        <v>3722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3805</v>
      </c>
      <c r="J3006" s="21">
        <v>3</v>
      </c>
      <c r="K3006" s="21">
        <v>3</v>
      </c>
      <c r="L3006" s="21">
        <f t="shared" si="316"/>
        <v>0</v>
      </c>
      <c r="M3006" s="21" t="s">
        <v>4881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3004</v>
      </c>
      <c r="B3007" s="21" t="s">
        <v>3722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4306</v>
      </c>
      <c r="J3007" s="21">
        <v>2</v>
      </c>
      <c r="K3007" s="21">
        <v>2</v>
      </c>
      <c r="L3007" s="21">
        <f t="shared" si="316"/>
        <v>0</v>
      </c>
      <c r="M3007" s="21" t="s">
        <v>4881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3005</v>
      </c>
      <c r="B3008" s="21" t="s">
        <v>3722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4307</v>
      </c>
      <c r="J3008" s="21">
        <v>1</v>
      </c>
      <c r="K3008" s="21">
        <v>1</v>
      </c>
      <c r="L3008" s="21">
        <f t="shared" si="316"/>
        <v>0</v>
      </c>
      <c r="M3008" s="21" t="s">
        <v>4937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3006</v>
      </c>
      <c r="B3009" s="21" t="s">
        <v>3722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4308</v>
      </c>
      <c r="J3009" s="21">
        <v>1</v>
      </c>
      <c r="K3009" s="21">
        <v>1</v>
      </c>
      <c r="L3009" s="21">
        <f t="shared" si="316"/>
        <v>0</v>
      </c>
      <c r="M3009" s="21" t="s">
        <v>3725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x14ac:dyDescent="0.25">
      <c r="A3010" s="21">
        <v>3007</v>
      </c>
      <c r="B3010" s="21" t="s">
        <v>3722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4309</v>
      </c>
      <c r="J3010" s="21">
        <v>1</v>
      </c>
      <c r="K3010" s="21">
        <v>1</v>
      </c>
      <c r="L3010" s="21">
        <f t="shared" si="316"/>
        <v>0</v>
      </c>
      <c r="M3010" s="21" t="s">
        <v>4937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3008</v>
      </c>
      <c r="B3011" s="21" t="s">
        <v>3722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4310</v>
      </c>
      <c r="J3011" s="21">
        <v>1</v>
      </c>
      <c r="K3011" s="21">
        <v>1</v>
      </c>
      <c r="L3011" s="21">
        <f t="shared" si="316"/>
        <v>0</v>
      </c>
      <c r="M3011" s="21" t="s">
        <v>4937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3009</v>
      </c>
      <c r="B3012" s="21" t="s">
        <v>3722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4311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4864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3010</v>
      </c>
      <c r="B3013" s="21" t="s">
        <v>3722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3749</v>
      </c>
      <c r="J3013" s="21">
        <v>2</v>
      </c>
      <c r="K3013" s="21">
        <v>2</v>
      </c>
      <c r="L3013" s="21">
        <f t="shared" si="322"/>
        <v>0</v>
      </c>
      <c r="M3013" s="21" t="s">
        <v>4904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3011</v>
      </c>
      <c r="B3014" s="21" t="s">
        <v>3722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3813</v>
      </c>
      <c r="J3014" s="21">
        <v>2</v>
      </c>
      <c r="K3014" s="21">
        <v>2</v>
      </c>
      <c r="L3014" s="21">
        <f t="shared" si="322"/>
        <v>0</v>
      </c>
      <c r="M3014" s="21" t="s">
        <v>4865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3012</v>
      </c>
      <c r="B3015" s="21" t="s">
        <v>3722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4312</v>
      </c>
      <c r="J3015" s="21">
        <v>1</v>
      </c>
      <c r="K3015" s="21">
        <v>1</v>
      </c>
      <c r="L3015" s="21">
        <f t="shared" si="322"/>
        <v>0</v>
      </c>
      <c r="M3015" s="21" t="s">
        <v>4873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3013</v>
      </c>
      <c r="B3016" s="21" t="s">
        <v>3722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4313</v>
      </c>
      <c r="J3016" s="21">
        <v>1</v>
      </c>
      <c r="K3016" s="21">
        <v>1</v>
      </c>
      <c r="L3016" s="21">
        <f t="shared" si="322"/>
        <v>0</v>
      </c>
      <c r="M3016" s="21" t="s">
        <v>4897</v>
      </c>
      <c r="N3016" s="30">
        <v>45936</v>
      </c>
      <c r="O3016" s="48">
        <v>4557</v>
      </c>
      <c r="P3016" s="21" t="s">
        <v>2513</v>
      </c>
      <c r="Q3016" s="21" t="s">
        <v>4749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3014</v>
      </c>
      <c r="B3017" s="21" t="s">
        <v>3722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4314</v>
      </c>
      <c r="J3017" s="21">
        <v>1</v>
      </c>
      <c r="K3017" s="21">
        <v>1</v>
      </c>
      <c r="L3017" s="21">
        <f t="shared" si="322"/>
        <v>0</v>
      </c>
      <c r="M3017" s="21" t="s">
        <v>4881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3015</v>
      </c>
      <c r="B3018" s="21" t="s">
        <v>3722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4315</v>
      </c>
      <c r="J3018" s="21">
        <v>1</v>
      </c>
      <c r="K3018" s="21">
        <v>1</v>
      </c>
      <c r="L3018" s="21">
        <f t="shared" si="322"/>
        <v>0</v>
      </c>
      <c r="M3018" s="21" t="s">
        <v>4859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3016</v>
      </c>
      <c r="B3019" s="21" t="s">
        <v>3722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4316</v>
      </c>
      <c r="J3019" s="21">
        <v>1</v>
      </c>
      <c r="K3019" s="21">
        <v>1</v>
      </c>
      <c r="L3019" s="21">
        <f t="shared" si="322"/>
        <v>0</v>
      </c>
      <c r="M3019" s="21" t="s">
        <v>4914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x14ac:dyDescent="0.25">
      <c r="A3020" s="21">
        <v>3017</v>
      </c>
      <c r="B3020" s="21" t="s">
        <v>3722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4317</v>
      </c>
      <c r="J3020" s="21">
        <v>1</v>
      </c>
      <c r="K3020" s="21">
        <v>1</v>
      </c>
      <c r="L3020" s="21">
        <f t="shared" si="322"/>
        <v>0</v>
      </c>
      <c r="M3020" s="21" t="s">
        <v>4859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3018</v>
      </c>
      <c r="B3021" s="21" t="s">
        <v>3722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4318</v>
      </c>
      <c r="J3021" s="21">
        <v>1</v>
      </c>
      <c r="K3021" s="21">
        <v>1</v>
      </c>
      <c r="L3021" s="21">
        <f t="shared" si="322"/>
        <v>0</v>
      </c>
      <c r="M3021" s="21" t="s">
        <v>4935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x14ac:dyDescent="0.25">
      <c r="A3022" s="21">
        <v>3019</v>
      </c>
      <c r="B3022" s="21" t="s">
        <v>3722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4319</v>
      </c>
      <c r="J3022" s="21">
        <v>1</v>
      </c>
      <c r="K3022" s="21">
        <v>1</v>
      </c>
      <c r="L3022" s="21">
        <f t="shared" si="322"/>
        <v>0</v>
      </c>
      <c r="M3022" s="21" t="s">
        <v>4858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3020</v>
      </c>
      <c r="B3023" s="21" t="s">
        <v>3722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4320</v>
      </c>
      <c r="J3023" s="21">
        <v>1</v>
      </c>
      <c r="K3023" s="21">
        <v>1</v>
      </c>
      <c r="L3023" s="21">
        <f t="shared" si="322"/>
        <v>0</v>
      </c>
      <c r="M3023" s="21" t="s">
        <v>4858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3021</v>
      </c>
      <c r="B3024" s="21" t="s">
        <v>3722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4321</v>
      </c>
      <c r="J3024" s="21">
        <v>1</v>
      </c>
      <c r="K3024" s="21">
        <v>1</v>
      </c>
      <c r="L3024" s="21">
        <f t="shared" si="322"/>
        <v>0</v>
      </c>
      <c r="M3024" s="21" t="s">
        <v>4901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3022</v>
      </c>
      <c r="B3025" s="21" t="s">
        <v>3722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4322</v>
      </c>
      <c r="J3025" s="21">
        <v>1</v>
      </c>
      <c r="K3025" s="21">
        <v>1</v>
      </c>
      <c r="L3025" s="21">
        <f t="shared" si="322"/>
        <v>0</v>
      </c>
      <c r="M3025" s="21" t="s">
        <v>4914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x14ac:dyDescent="0.25">
      <c r="A3026" s="21">
        <v>3023</v>
      </c>
      <c r="B3026" s="21" t="s">
        <v>3722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4323</v>
      </c>
      <c r="J3026" s="21">
        <v>1</v>
      </c>
      <c r="K3026" s="21">
        <v>1</v>
      </c>
      <c r="L3026" s="21">
        <f t="shared" si="322"/>
        <v>0</v>
      </c>
      <c r="M3026" s="21" t="s">
        <v>4859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3024</v>
      </c>
      <c r="B3027" s="21" t="s">
        <v>3722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4324</v>
      </c>
      <c r="J3027" s="21">
        <v>1</v>
      </c>
      <c r="K3027" s="21">
        <v>1</v>
      </c>
      <c r="L3027" s="21">
        <f t="shared" si="322"/>
        <v>0</v>
      </c>
      <c r="M3027" s="21" t="s">
        <v>4875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x14ac:dyDescent="0.25">
      <c r="A3028" s="21">
        <v>3025</v>
      </c>
      <c r="B3028" s="21" t="s">
        <v>3722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3904</v>
      </c>
      <c r="J3028" s="21">
        <v>1</v>
      </c>
      <c r="K3028" s="21">
        <v>1</v>
      </c>
      <c r="L3028" s="21">
        <f t="shared" si="322"/>
        <v>0</v>
      </c>
      <c r="M3028" s="21" t="s">
        <v>4940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3026</v>
      </c>
      <c r="B3029" s="21" t="s">
        <v>3722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3960</v>
      </c>
      <c r="J3029" s="21">
        <v>1</v>
      </c>
      <c r="K3029" s="21">
        <v>1</v>
      </c>
      <c r="L3029" s="21">
        <f t="shared" si="322"/>
        <v>0</v>
      </c>
      <c r="M3029" s="21" t="s">
        <v>4865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3027</v>
      </c>
      <c r="B3030" s="21" t="s">
        <v>3722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4325</v>
      </c>
      <c r="J3030" s="21">
        <v>1</v>
      </c>
      <c r="K3030" s="21">
        <v>1</v>
      </c>
      <c r="L3030" s="21">
        <f t="shared" si="322"/>
        <v>0</v>
      </c>
      <c r="M3030" s="21" t="s">
        <v>4958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3726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x14ac:dyDescent="0.25">
      <c r="A3031" s="21">
        <v>3028</v>
      </c>
      <c r="B3031" s="21" t="s">
        <v>3722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4104</v>
      </c>
      <c r="J3031" s="21">
        <v>2</v>
      </c>
      <c r="K3031" s="21">
        <v>2</v>
      </c>
      <c r="L3031" s="21">
        <f t="shared" si="322"/>
        <v>0</v>
      </c>
      <c r="M3031" s="21" t="s">
        <v>4865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3029</v>
      </c>
      <c r="B3032" s="21" t="s">
        <v>3722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4326</v>
      </c>
      <c r="J3032" s="21">
        <v>1</v>
      </c>
      <c r="K3032" s="21">
        <v>1</v>
      </c>
      <c r="L3032" s="21">
        <f t="shared" si="322"/>
        <v>0</v>
      </c>
      <c r="M3032" s="21" t="s">
        <v>4948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3030</v>
      </c>
      <c r="B3033" s="21" t="s">
        <v>3722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4327</v>
      </c>
      <c r="J3033" s="21">
        <v>1</v>
      </c>
      <c r="K3033" s="21">
        <v>1</v>
      </c>
      <c r="L3033" s="21">
        <f t="shared" si="322"/>
        <v>0</v>
      </c>
      <c r="M3033" s="21" t="s">
        <v>4858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3031</v>
      </c>
      <c r="B3034" s="21" t="s">
        <v>3722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4328</v>
      </c>
      <c r="J3034" s="21">
        <v>1</v>
      </c>
      <c r="K3034" s="21">
        <v>1</v>
      </c>
      <c r="L3034" s="21">
        <f t="shared" si="322"/>
        <v>0</v>
      </c>
      <c r="M3034" s="21" t="s">
        <v>4937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3032</v>
      </c>
      <c r="B3035" s="21" t="s">
        <v>3722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4329</v>
      </c>
      <c r="J3035" s="21">
        <v>2</v>
      </c>
      <c r="K3035" s="21">
        <v>2</v>
      </c>
      <c r="L3035" s="21">
        <f t="shared" si="322"/>
        <v>0</v>
      </c>
      <c r="M3035" s="21" t="s">
        <v>4930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3033</v>
      </c>
      <c r="B3036" s="21" t="s">
        <v>3722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4330</v>
      </c>
      <c r="J3036" s="21">
        <v>2</v>
      </c>
      <c r="K3036" s="21">
        <v>2</v>
      </c>
      <c r="L3036" s="21">
        <f t="shared" si="322"/>
        <v>0</v>
      </c>
      <c r="M3036" s="21" t="s">
        <v>4930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3034</v>
      </c>
      <c r="B3037" s="21" t="s">
        <v>3722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4331</v>
      </c>
      <c r="J3037" s="21">
        <v>2</v>
      </c>
      <c r="K3037" s="21">
        <v>2</v>
      </c>
      <c r="L3037" s="21">
        <f t="shared" si="322"/>
        <v>0</v>
      </c>
      <c r="M3037" s="21" t="s">
        <v>4930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3035</v>
      </c>
      <c r="B3038" s="21" t="s">
        <v>3722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4332</v>
      </c>
      <c r="J3038" s="21">
        <v>2</v>
      </c>
      <c r="K3038" s="21">
        <v>2</v>
      </c>
      <c r="L3038" s="21">
        <f t="shared" si="322"/>
        <v>0</v>
      </c>
      <c r="M3038" s="21" t="s">
        <v>4930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3036</v>
      </c>
      <c r="B3039" s="21" t="s">
        <v>3722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4333</v>
      </c>
      <c r="J3039" s="21">
        <v>1</v>
      </c>
      <c r="K3039" s="21">
        <v>1</v>
      </c>
      <c r="L3039" s="21">
        <f t="shared" si="322"/>
        <v>0</v>
      </c>
      <c r="M3039" s="21" t="s">
        <v>4950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x14ac:dyDescent="0.25">
      <c r="A3040" s="21">
        <v>3037</v>
      </c>
      <c r="B3040" s="21" t="s">
        <v>3713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3714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4867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3038</v>
      </c>
      <c r="B3041" s="21" t="s">
        <v>3716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4134</v>
      </c>
      <c r="J3041" s="21">
        <v>2</v>
      </c>
      <c r="K3041" s="21">
        <v>2</v>
      </c>
      <c r="L3041" s="21">
        <f t="shared" si="322"/>
        <v>0</v>
      </c>
      <c r="M3041" s="21" t="s">
        <v>4924</v>
      </c>
      <c r="N3041" s="30">
        <v>45934</v>
      </c>
      <c r="O3041" s="48">
        <v>16776</v>
      </c>
      <c r="P3041" s="21" t="s">
        <v>3715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3039</v>
      </c>
      <c r="B3042" s="21" t="s">
        <v>4336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5246</v>
      </c>
      <c r="J3042" s="21">
        <v>1</v>
      </c>
      <c r="K3042" s="21">
        <v>1</v>
      </c>
      <c r="L3042" s="21">
        <f t="shared" si="322"/>
        <v>0</v>
      </c>
      <c r="M3042" s="21" t="s">
        <v>4932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x14ac:dyDescent="0.25">
      <c r="A3043" s="21">
        <v>3040</v>
      </c>
      <c r="B3043" s="21" t="s">
        <v>4336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5247</v>
      </c>
      <c r="J3043" s="21">
        <v>1</v>
      </c>
      <c r="K3043" s="21">
        <v>1</v>
      </c>
      <c r="L3043" s="21">
        <f t="shared" si="322"/>
        <v>0</v>
      </c>
      <c r="M3043" s="21" t="s">
        <v>3725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4430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4334</v>
      </c>
      <c r="J3044" s="21">
        <v>1</v>
      </c>
      <c r="K3044" s="21">
        <v>1</v>
      </c>
      <c r="L3044" s="21">
        <f t="shared" si="322"/>
        <v>0</v>
      </c>
      <c r="M3044" s="21" t="s">
        <v>4724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4123</v>
      </c>
      <c r="J3045" s="21">
        <v>1</v>
      </c>
      <c r="K3045" s="21">
        <v>1</v>
      </c>
      <c r="L3045" s="21">
        <f t="shared" si="322"/>
        <v>0</v>
      </c>
      <c r="M3045" s="21" t="s">
        <v>4724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3721</v>
      </c>
      <c r="I3046" s="21" t="s">
        <v>4335</v>
      </c>
      <c r="J3046" s="21">
        <v>1</v>
      </c>
      <c r="K3046" s="21">
        <v>1</v>
      </c>
      <c r="L3046" s="21">
        <f t="shared" si="322"/>
        <v>0</v>
      </c>
      <c r="M3046" s="21" t="s">
        <v>4918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4339</v>
      </c>
      <c r="I3047" s="21" t="s">
        <v>4723</v>
      </c>
      <c r="J3047" s="21">
        <v>1</v>
      </c>
      <c r="K3047" s="21">
        <v>1</v>
      </c>
      <c r="L3047" s="21">
        <f t="shared" si="322"/>
        <v>0</v>
      </c>
      <c r="M3047" s="21" t="s">
        <v>4909</v>
      </c>
      <c r="N3047" s="30">
        <v>45938</v>
      </c>
      <c r="O3047" s="48">
        <v>70927.5</v>
      </c>
      <c r="P3047" s="21" t="s">
        <v>4340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3045</v>
      </c>
      <c r="B3048" s="21" t="s">
        <v>4342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4343</v>
      </c>
      <c r="I3048" s="21" t="s">
        <v>4345</v>
      </c>
      <c r="J3048" s="21">
        <v>2</v>
      </c>
      <c r="K3048" s="21">
        <v>2</v>
      </c>
      <c r="L3048" s="21">
        <f t="shared" si="322"/>
        <v>0</v>
      </c>
      <c r="M3048" s="21" t="s">
        <v>4968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4344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4337</v>
      </c>
      <c r="I3049" s="21" t="s">
        <v>4722</v>
      </c>
      <c r="J3049" s="21">
        <v>1</v>
      </c>
      <c r="K3049" s="21">
        <v>1</v>
      </c>
      <c r="L3049" s="21">
        <f t="shared" si="322"/>
        <v>0</v>
      </c>
      <c r="M3049" s="21" t="s">
        <v>4949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4338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x14ac:dyDescent="0.25">
      <c r="A3050" s="21">
        <v>3047</v>
      </c>
      <c r="B3050" s="21" t="s">
        <v>4423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4425</v>
      </c>
      <c r="I3050" s="21" t="s">
        <v>4426</v>
      </c>
      <c r="J3050" s="21">
        <v>1</v>
      </c>
      <c r="K3050" s="21">
        <v>1</v>
      </c>
      <c r="L3050" s="21">
        <f t="shared" si="322"/>
        <v>0</v>
      </c>
      <c r="M3050" s="21" t="s">
        <v>4938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3048</v>
      </c>
      <c r="B3051" s="21" t="s">
        <v>4423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4427</v>
      </c>
      <c r="J3051" s="21">
        <v>1</v>
      </c>
      <c r="K3051" s="21">
        <v>1</v>
      </c>
      <c r="L3051" s="21">
        <f t="shared" si="322"/>
        <v>0</v>
      </c>
      <c r="M3051" s="21" t="s">
        <v>4938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3049</v>
      </c>
      <c r="B3052" s="21" t="s">
        <v>4423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4428</v>
      </c>
      <c r="J3052" s="21">
        <v>1</v>
      </c>
      <c r="K3052" s="21">
        <v>1</v>
      </c>
      <c r="L3052" s="21">
        <f t="shared" si="322"/>
        <v>0</v>
      </c>
      <c r="M3052" s="21" t="s">
        <v>4879</v>
      </c>
      <c r="N3052" s="30">
        <v>45939</v>
      </c>
      <c r="O3052" s="48">
        <v>20212.5</v>
      </c>
      <c r="P3052" s="21" t="s">
        <v>4424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x14ac:dyDescent="0.25">
      <c r="A3053" s="21">
        <v>3050</v>
      </c>
      <c r="B3053" s="21" t="s">
        <v>4688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4679</v>
      </c>
      <c r="I3053" s="21" t="s">
        <v>4692</v>
      </c>
      <c r="J3053" s="21">
        <v>1</v>
      </c>
      <c r="K3053" s="21">
        <v>1</v>
      </c>
      <c r="L3053" s="21">
        <f t="shared" si="322"/>
        <v>0</v>
      </c>
      <c r="M3053" s="21" t="s">
        <v>4924</v>
      </c>
      <c r="N3053" s="30">
        <v>45934</v>
      </c>
      <c r="O3053" s="48">
        <v>11875.5</v>
      </c>
      <c r="P3053" s="21" t="s">
        <v>3715</v>
      </c>
      <c r="Q3053" s="21">
        <v>58156475322</v>
      </c>
      <c r="R3053" s="21" t="s">
        <v>40</v>
      </c>
      <c r="S3053" s="3">
        <v>-20</v>
      </c>
      <c r="T3053" s="37"/>
      <c r="U3053" s="21" t="s">
        <v>4691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3051</v>
      </c>
      <c r="B3054" s="21" t="s">
        <v>4688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4680</v>
      </c>
      <c r="I3054" s="21" t="s">
        <v>4693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4691</v>
      </c>
      <c r="V3054" s="21" t="str">
        <f>VLOOKUP(P3054,'Customer List'!B:C,2,)</f>
        <v>Banglore</v>
      </c>
      <c r="W3054" s="38" t="s">
        <v>5524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3052</v>
      </c>
      <c r="B3055" s="21" t="s">
        <v>4688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4681</v>
      </c>
      <c r="I3055" s="21" t="s">
        <v>4694</v>
      </c>
      <c r="J3055" s="21">
        <v>1</v>
      </c>
      <c r="K3055" s="21">
        <v>1</v>
      </c>
      <c r="L3055" s="21">
        <f t="shared" si="322"/>
        <v>0</v>
      </c>
      <c r="M3055" s="21" t="s">
        <v>4924</v>
      </c>
      <c r="N3055" s="30">
        <v>45934</v>
      </c>
      <c r="O3055" s="48">
        <v>4712.5</v>
      </c>
      <c r="P3055" s="21" t="s">
        <v>3715</v>
      </c>
      <c r="Q3055" s="21">
        <v>58156475322</v>
      </c>
      <c r="R3055" s="21" t="s">
        <v>40</v>
      </c>
      <c r="S3055" s="3">
        <v>-20</v>
      </c>
      <c r="T3055" s="37"/>
      <c r="U3055" s="21" t="s">
        <v>4691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3053</v>
      </c>
      <c r="B3056" s="21" t="s">
        <v>4688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4682</v>
      </c>
      <c r="I3056" s="21" t="s">
        <v>4695</v>
      </c>
      <c r="J3056" s="21">
        <v>1</v>
      </c>
      <c r="K3056" s="21">
        <v>1</v>
      </c>
      <c r="L3056" s="21">
        <f t="shared" si="322"/>
        <v>0</v>
      </c>
      <c r="M3056" s="21" t="s">
        <v>4924</v>
      </c>
      <c r="N3056" s="30">
        <v>45934</v>
      </c>
      <c r="O3056" s="48">
        <v>9236.5</v>
      </c>
      <c r="P3056" s="21" t="s">
        <v>3715</v>
      </c>
      <c r="Q3056" s="21">
        <v>58156475322</v>
      </c>
      <c r="R3056" s="21" t="s">
        <v>40</v>
      </c>
      <c r="S3056" s="3">
        <v>-20</v>
      </c>
      <c r="T3056" s="37"/>
      <c r="U3056" s="21" t="s">
        <v>4691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3054</v>
      </c>
      <c r="B3057" s="21" t="s">
        <v>4688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4683</v>
      </c>
      <c r="I3057" s="21" t="s">
        <v>4696</v>
      </c>
      <c r="J3057" s="21">
        <v>1</v>
      </c>
      <c r="K3057" s="21">
        <v>1</v>
      </c>
      <c r="L3057" s="21">
        <f t="shared" si="322"/>
        <v>0</v>
      </c>
      <c r="M3057" s="21" t="s">
        <v>4924</v>
      </c>
      <c r="N3057" s="30">
        <v>45934</v>
      </c>
      <c r="O3057" s="48">
        <v>14703</v>
      </c>
      <c r="P3057" s="21" t="s">
        <v>3715</v>
      </c>
      <c r="Q3057" s="21">
        <v>58156475322</v>
      </c>
      <c r="R3057" s="21" t="s">
        <v>40</v>
      </c>
      <c r="S3057" s="3">
        <v>-20</v>
      </c>
      <c r="T3057" s="37"/>
      <c r="U3057" s="21" t="s">
        <v>4691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3055</v>
      </c>
      <c r="B3058" s="21" t="s">
        <v>4688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4684</v>
      </c>
      <c r="I3058" s="21" t="s">
        <v>4697</v>
      </c>
      <c r="J3058" s="21">
        <v>1</v>
      </c>
      <c r="K3058" s="21">
        <v>1</v>
      </c>
      <c r="L3058" s="21">
        <f t="shared" si="322"/>
        <v>0</v>
      </c>
      <c r="M3058" s="21" t="s">
        <v>4924</v>
      </c>
      <c r="N3058" s="30">
        <v>45934</v>
      </c>
      <c r="O3058" s="48">
        <v>4712.5</v>
      </c>
      <c r="P3058" s="21" t="s">
        <v>3715</v>
      </c>
      <c r="Q3058" s="21">
        <v>58156475322</v>
      </c>
      <c r="R3058" s="21" t="s">
        <v>40</v>
      </c>
      <c r="S3058" s="3">
        <v>-20</v>
      </c>
      <c r="T3058" s="37"/>
      <c r="U3058" s="21" t="s">
        <v>4691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3056</v>
      </c>
      <c r="B3059" s="21" t="s">
        <v>4688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4685</v>
      </c>
      <c r="I3059" s="21" t="s">
        <v>4698</v>
      </c>
      <c r="J3059" s="21">
        <v>1</v>
      </c>
      <c r="K3059" s="21">
        <v>1</v>
      </c>
      <c r="L3059" s="21">
        <f t="shared" si="322"/>
        <v>0</v>
      </c>
      <c r="M3059" s="21" t="s">
        <v>4953</v>
      </c>
      <c r="N3059" s="30">
        <v>45936</v>
      </c>
      <c r="O3059" s="48">
        <v>60119</v>
      </c>
      <c r="P3059" s="21" t="s">
        <v>4689</v>
      </c>
      <c r="Q3059" s="21">
        <v>58156535312</v>
      </c>
      <c r="R3059" s="21" t="s">
        <v>40</v>
      </c>
      <c r="S3059" s="3">
        <v>-20</v>
      </c>
      <c r="T3059" s="37"/>
      <c r="U3059" s="21" t="s">
        <v>4691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3057</v>
      </c>
      <c r="B3060" s="21" t="s">
        <v>4688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4686</v>
      </c>
      <c r="I3060" s="21" t="s">
        <v>4699</v>
      </c>
      <c r="J3060" s="21">
        <v>1</v>
      </c>
      <c r="K3060" s="21">
        <v>1</v>
      </c>
      <c r="L3060" s="21">
        <f t="shared" si="322"/>
        <v>0</v>
      </c>
      <c r="M3060" s="21" t="s">
        <v>4953</v>
      </c>
      <c r="N3060" s="30">
        <v>45936</v>
      </c>
      <c r="O3060" s="48">
        <v>3016</v>
      </c>
      <c r="P3060" s="21" t="s">
        <v>4689</v>
      </c>
      <c r="Q3060" s="21">
        <v>58156535312</v>
      </c>
      <c r="R3060" s="21" t="s">
        <v>40</v>
      </c>
      <c r="S3060" s="3">
        <v>-20</v>
      </c>
      <c r="T3060" s="37"/>
      <c r="U3060" s="21" t="s">
        <v>4691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3058</v>
      </c>
      <c r="B3061" s="21" t="s">
        <v>4688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4687</v>
      </c>
      <c r="I3061" s="21" t="s">
        <v>4700</v>
      </c>
      <c r="J3061" s="21">
        <v>2</v>
      </c>
      <c r="K3061" s="21">
        <v>2</v>
      </c>
      <c r="L3061" s="21">
        <f t="shared" si="322"/>
        <v>0</v>
      </c>
      <c r="M3061" s="21" t="s">
        <v>4887</v>
      </c>
      <c r="N3061" s="30">
        <v>45934</v>
      </c>
      <c r="O3061" s="48">
        <v>6902</v>
      </c>
      <c r="P3061" s="21" t="s">
        <v>4690</v>
      </c>
      <c r="Q3061" s="21">
        <v>58156477724</v>
      </c>
      <c r="R3061" s="21" t="s">
        <v>40</v>
      </c>
      <c r="S3061" s="3">
        <v>-20</v>
      </c>
      <c r="T3061" s="37"/>
      <c r="U3061" s="21" t="s">
        <v>4691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3059</v>
      </c>
      <c r="B3062" s="49" t="s">
        <v>4707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4702</v>
      </c>
      <c r="I3062" s="21" t="s">
        <v>4703</v>
      </c>
      <c r="J3062" s="21">
        <v>1</v>
      </c>
      <c r="K3062" s="21">
        <v>1</v>
      </c>
      <c r="L3062" s="21">
        <f t="shared" si="322"/>
        <v>0</v>
      </c>
      <c r="M3062" s="21" t="s">
        <v>5681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x14ac:dyDescent="0.25">
      <c r="A3063" s="21">
        <v>3060</v>
      </c>
      <c r="B3063" s="49" t="s">
        <v>4707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4704</v>
      </c>
      <c r="J3063" s="21">
        <v>1</v>
      </c>
      <c r="K3063" s="21">
        <v>1</v>
      </c>
      <c r="L3063" s="21">
        <f t="shared" si="322"/>
        <v>0</v>
      </c>
      <c r="M3063" s="21" t="s">
        <v>4969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4344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x14ac:dyDescent="0.25">
      <c r="A3064" s="21">
        <v>3061</v>
      </c>
      <c r="B3064" s="49" t="s">
        <v>4707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4705</v>
      </c>
      <c r="I3064" s="21" t="s">
        <v>4706</v>
      </c>
      <c r="J3064" s="21">
        <v>1</v>
      </c>
      <c r="K3064" s="21">
        <v>1</v>
      </c>
      <c r="L3064" s="21">
        <f t="shared" si="322"/>
        <v>0</v>
      </c>
      <c r="M3064" s="21" t="s">
        <v>5681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x14ac:dyDescent="0.25">
      <c r="A3065" s="21">
        <v>3062</v>
      </c>
      <c r="B3065" s="21" t="s">
        <v>4726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4561</v>
      </c>
      <c r="J3065" s="21">
        <v>2</v>
      </c>
      <c r="K3065" s="21">
        <v>2</v>
      </c>
      <c r="L3065" s="21">
        <f t="shared" si="322"/>
        <v>0</v>
      </c>
      <c r="M3065" s="21" t="s">
        <v>4928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x14ac:dyDescent="0.25">
      <c r="A3066" s="21">
        <v>3063</v>
      </c>
      <c r="B3066" s="21" t="s">
        <v>4726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4521</v>
      </c>
      <c r="J3066" s="21">
        <v>1</v>
      </c>
      <c r="K3066" s="21">
        <v>1</v>
      </c>
      <c r="L3066" s="21">
        <f t="shared" si="322"/>
        <v>0</v>
      </c>
      <c r="M3066" s="21" t="s">
        <v>5028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x14ac:dyDescent="0.25">
      <c r="A3067" s="21">
        <v>3064</v>
      </c>
      <c r="B3067" s="21" t="s">
        <v>4726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4232</v>
      </c>
      <c r="J3067" s="21">
        <v>1</v>
      </c>
      <c r="K3067" s="21">
        <v>1</v>
      </c>
      <c r="L3067" s="21">
        <f t="shared" si="322"/>
        <v>0</v>
      </c>
      <c r="M3067" s="21" t="s">
        <v>5028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3065</v>
      </c>
      <c r="B3068" s="21" t="s">
        <v>4726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4522</v>
      </c>
      <c r="J3068" s="21">
        <v>1</v>
      </c>
      <c r="K3068" s="21">
        <v>1</v>
      </c>
      <c r="L3068" s="21">
        <f t="shared" si="322"/>
        <v>0</v>
      </c>
      <c r="M3068" s="21" t="s">
        <v>4869</v>
      </c>
      <c r="N3068" s="30">
        <v>45937</v>
      </c>
      <c r="O3068" s="48">
        <v>9532</v>
      </c>
      <c r="P3068" s="21" t="s">
        <v>4659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3066</v>
      </c>
      <c r="B3069" s="21" t="s">
        <v>4726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4523</v>
      </c>
      <c r="J3069" s="21">
        <v>1</v>
      </c>
      <c r="K3069" s="21">
        <v>1</v>
      </c>
      <c r="L3069" s="21">
        <f t="shared" si="322"/>
        <v>0</v>
      </c>
      <c r="M3069" s="21" t="s">
        <v>4917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3067</v>
      </c>
      <c r="B3070" s="21" t="s">
        <v>4726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4524</v>
      </c>
      <c r="J3070" s="21">
        <v>1</v>
      </c>
      <c r="K3070" s="21">
        <v>1</v>
      </c>
      <c r="L3070" s="21">
        <f t="shared" si="322"/>
        <v>0</v>
      </c>
      <c r="M3070" s="21" t="s">
        <v>4917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3068</v>
      </c>
      <c r="B3071" s="21" t="s">
        <v>4726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3913</v>
      </c>
      <c r="J3071" s="21">
        <v>1</v>
      </c>
      <c r="K3071" s="21">
        <v>1</v>
      </c>
      <c r="L3071" s="21">
        <f t="shared" si="322"/>
        <v>0</v>
      </c>
      <c r="M3071" s="21" t="s">
        <v>4917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3069</v>
      </c>
      <c r="B3072" s="21" t="s">
        <v>4726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4525</v>
      </c>
      <c r="J3072" s="21">
        <v>1</v>
      </c>
      <c r="K3072" s="21">
        <v>1</v>
      </c>
      <c r="L3072" s="21">
        <f t="shared" si="322"/>
        <v>0</v>
      </c>
      <c r="M3072" s="21" t="s">
        <v>4860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3070</v>
      </c>
      <c r="B3073" s="21" t="s">
        <v>4726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4526</v>
      </c>
      <c r="J3073" s="21">
        <v>1</v>
      </c>
      <c r="K3073" s="21">
        <v>1</v>
      </c>
      <c r="L3073" s="21">
        <f t="shared" si="322"/>
        <v>0</v>
      </c>
      <c r="M3073" s="21" t="s">
        <v>5309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3071</v>
      </c>
      <c r="B3074" s="21" t="s">
        <v>4726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4527</v>
      </c>
      <c r="J3074" s="21">
        <v>1</v>
      </c>
      <c r="K3074" s="21">
        <v>1</v>
      </c>
      <c r="L3074" s="21">
        <f t="shared" si="322"/>
        <v>0</v>
      </c>
      <c r="M3074" s="21" t="s">
        <v>4917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3072</v>
      </c>
      <c r="B3075" s="21" t="s">
        <v>4726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4528</v>
      </c>
      <c r="J3075" s="21">
        <v>1</v>
      </c>
      <c r="K3075" s="21">
        <v>1</v>
      </c>
      <c r="L3075" s="21">
        <f t="shared" si="322"/>
        <v>0</v>
      </c>
      <c r="M3075" s="21" t="s">
        <v>4917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3073</v>
      </c>
      <c r="B3076" s="21" t="s">
        <v>4726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4529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4869</v>
      </c>
      <c r="N3076" s="30">
        <v>45937</v>
      </c>
      <c r="O3076" s="48">
        <v>10927</v>
      </c>
      <c r="P3076" s="21" t="s">
        <v>4659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3074</v>
      </c>
      <c r="B3077" s="21" t="s">
        <v>4726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4530</v>
      </c>
      <c r="J3077" s="21">
        <v>1</v>
      </c>
      <c r="K3077" s="21">
        <v>1</v>
      </c>
      <c r="L3077" s="21">
        <f t="shared" si="328"/>
        <v>0</v>
      </c>
      <c r="M3077" s="21" t="s">
        <v>4917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3075</v>
      </c>
      <c r="B3078" s="21" t="s">
        <v>4726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4531</v>
      </c>
      <c r="J3078" s="21">
        <v>1</v>
      </c>
      <c r="K3078" s="21">
        <v>1</v>
      </c>
      <c r="L3078" s="21">
        <f t="shared" si="328"/>
        <v>0</v>
      </c>
      <c r="M3078" s="21" t="s">
        <v>4917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3076</v>
      </c>
      <c r="B3079" s="21" t="s">
        <v>4726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4532</v>
      </c>
      <c r="J3079" s="21">
        <v>2</v>
      </c>
      <c r="K3079" s="21">
        <v>2</v>
      </c>
      <c r="L3079" s="21">
        <f t="shared" si="328"/>
        <v>0</v>
      </c>
      <c r="M3079" s="21" t="s">
        <v>5028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3077</v>
      </c>
      <c r="B3080" s="21" t="s">
        <v>4726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4533</v>
      </c>
      <c r="J3080" s="21">
        <v>1</v>
      </c>
      <c r="K3080" s="21">
        <v>1</v>
      </c>
      <c r="L3080" s="21">
        <f t="shared" si="328"/>
        <v>0</v>
      </c>
      <c r="M3080" s="21" t="s">
        <v>4925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3078</v>
      </c>
      <c r="B3081" s="21" t="s">
        <v>4726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4534</v>
      </c>
      <c r="J3081" s="21">
        <v>1</v>
      </c>
      <c r="K3081" s="21">
        <v>1</v>
      </c>
      <c r="L3081" s="21">
        <f t="shared" si="328"/>
        <v>0</v>
      </c>
      <c r="M3081" s="21" t="s">
        <v>4925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3079</v>
      </c>
      <c r="B3082" s="21" t="s">
        <v>4726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4535</v>
      </c>
      <c r="J3082" s="21">
        <v>1</v>
      </c>
      <c r="K3082" s="21">
        <v>1</v>
      </c>
      <c r="L3082" s="21">
        <f t="shared" si="328"/>
        <v>0</v>
      </c>
      <c r="M3082" s="21" t="s">
        <v>4917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3080</v>
      </c>
      <c r="B3083" s="21" t="s">
        <v>4726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4536</v>
      </c>
      <c r="J3083" s="21">
        <v>1</v>
      </c>
      <c r="K3083" s="21">
        <v>1</v>
      </c>
      <c r="L3083" s="21">
        <f t="shared" si="328"/>
        <v>0</v>
      </c>
      <c r="M3083" s="21" t="s">
        <v>4956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x14ac:dyDescent="0.25">
      <c r="A3084" s="21">
        <v>3081</v>
      </c>
      <c r="B3084" s="21" t="s">
        <v>4726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4537</v>
      </c>
      <c r="J3084" s="21">
        <v>1</v>
      </c>
      <c r="K3084" s="21">
        <v>1</v>
      </c>
      <c r="L3084" s="21">
        <f t="shared" si="328"/>
        <v>0</v>
      </c>
      <c r="M3084" s="21" t="s">
        <v>4919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3082</v>
      </c>
      <c r="B3085" s="21" t="s">
        <v>4726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4538</v>
      </c>
      <c r="J3085" s="21">
        <v>1</v>
      </c>
      <c r="K3085" s="21">
        <v>1</v>
      </c>
      <c r="L3085" s="21">
        <f t="shared" si="328"/>
        <v>0</v>
      </c>
      <c r="M3085" s="21" t="s">
        <v>4917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3083</v>
      </c>
      <c r="B3086" s="21" t="s">
        <v>4726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4539</v>
      </c>
      <c r="J3086" s="21">
        <v>1</v>
      </c>
      <c r="K3086" s="21">
        <v>1</v>
      </c>
      <c r="L3086" s="21">
        <f t="shared" si="328"/>
        <v>0</v>
      </c>
      <c r="M3086" s="21" t="s">
        <v>5028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3084</v>
      </c>
      <c r="B3087" s="21" t="s">
        <v>4726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4540</v>
      </c>
      <c r="J3087" s="21">
        <v>1</v>
      </c>
      <c r="K3087" s="21">
        <v>1</v>
      </c>
      <c r="L3087" s="21">
        <f t="shared" si="328"/>
        <v>0</v>
      </c>
      <c r="M3087" s="21" t="s">
        <v>5028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3085</v>
      </c>
      <c r="B3088" s="21" t="s">
        <v>4726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4541</v>
      </c>
      <c r="J3088" s="21">
        <v>1</v>
      </c>
      <c r="K3088" s="21">
        <v>1</v>
      </c>
      <c r="L3088" s="21">
        <f t="shared" si="328"/>
        <v>0</v>
      </c>
      <c r="M3088" s="21" t="s">
        <v>4925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3086</v>
      </c>
      <c r="B3089" s="21" t="s">
        <v>4726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4542</v>
      </c>
      <c r="J3089" s="21">
        <v>1</v>
      </c>
      <c r="K3089" s="21">
        <v>1</v>
      </c>
      <c r="L3089" s="21">
        <f t="shared" si="328"/>
        <v>0</v>
      </c>
      <c r="M3089" s="21" t="s">
        <v>5028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3087</v>
      </c>
      <c r="B3090" s="21" t="s">
        <v>4726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4543</v>
      </c>
      <c r="J3090" s="21">
        <v>1</v>
      </c>
      <c r="K3090" s="21">
        <v>1</v>
      </c>
      <c r="L3090" s="21">
        <f t="shared" si="328"/>
        <v>0</v>
      </c>
      <c r="M3090" s="21" t="s">
        <v>4871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3088</v>
      </c>
      <c r="B3091" s="21" t="s">
        <v>4726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4544</v>
      </c>
      <c r="J3091" s="21">
        <v>1</v>
      </c>
      <c r="K3091" s="21">
        <v>1</v>
      </c>
      <c r="L3091" s="21">
        <f t="shared" si="328"/>
        <v>0</v>
      </c>
      <c r="M3091" s="21" t="s">
        <v>4917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3089</v>
      </c>
      <c r="B3092" s="21" t="s">
        <v>4726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4545</v>
      </c>
      <c r="J3092" s="21">
        <v>1</v>
      </c>
      <c r="K3092" s="21">
        <v>1</v>
      </c>
      <c r="L3092" s="21">
        <f t="shared" si="328"/>
        <v>0</v>
      </c>
      <c r="M3092" s="21" t="s">
        <v>5028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3090</v>
      </c>
      <c r="B3093" s="21" t="s">
        <v>4726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4546</v>
      </c>
      <c r="J3093" s="21">
        <v>1</v>
      </c>
      <c r="K3093" s="21">
        <v>1</v>
      </c>
      <c r="L3093" s="21">
        <f t="shared" si="328"/>
        <v>0</v>
      </c>
      <c r="M3093" s="21" t="s">
        <v>5028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3091</v>
      </c>
      <c r="B3094" s="21" t="s">
        <v>4726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4547</v>
      </c>
      <c r="J3094" s="21">
        <v>1</v>
      </c>
      <c r="K3094" s="21">
        <v>1</v>
      </c>
      <c r="L3094" s="21">
        <f t="shared" si="328"/>
        <v>0</v>
      </c>
      <c r="M3094" s="21" t="s">
        <v>4917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3092</v>
      </c>
      <c r="B3095" s="21" t="s">
        <v>4726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4548</v>
      </c>
      <c r="J3095" s="21">
        <v>1</v>
      </c>
      <c r="K3095" s="21">
        <v>1</v>
      </c>
      <c r="L3095" s="21">
        <f t="shared" si="328"/>
        <v>0</v>
      </c>
      <c r="M3095" s="21" t="s">
        <v>4917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3093</v>
      </c>
      <c r="B3096" s="21" t="s">
        <v>4726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4549</v>
      </c>
      <c r="J3096" s="21">
        <v>1</v>
      </c>
      <c r="K3096" s="21">
        <v>1</v>
      </c>
      <c r="L3096" s="21">
        <f t="shared" si="328"/>
        <v>0</v>
      </c>
      <c r="M3096" s="21" t="s">
        <v>5028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3094</v>
      </c>
      <c r="B3097" s="21" t="s">
        <v>4726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4550</v>
      </c>
      <c r="J3097" s="21">
        <v>1</v>
      </c>
      <c r="K3097" s="21">
        <v>1</v>
      </c>
      <c r="L3097" s="21">
        <f t="shared" si="328"/>
        <v>0</v>
      </c>
      <c r="M3097" s="21" t="s">
        <v>5028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3095</v>
      </c>
      <c r="B3098" s="21" t="s">
        <v>4726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4551</v>
      </c>
      <c r="J3098" s="21">
        <v>1</v>
      </c>
      <c r="K3098" s="21">
        <v>1</v>
      </c>
      <c r="L3098" s="21">
        <f t="shared" si="328"/>
        <v>0</v>
      </c>
      <c r="M3098" s="21" t="s">
        <v>5028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3096</v>
      </c>
      <c r="B3099" s="21" t="s">
        <v>4726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4552</v>
      </c>
      <c r="J3099" s="21">
        <v>1</v>
      </c>
      <c r="K3099" s="21">
        <v>1</v>
      </c>
      <c r="L3099" s="21">
        <f t="shared" si="328"/>
        <v>0</v>
      </c>
      <c r="M3099" s="21" t="s">
        <v>5028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3097</v>
      </c>
      <c r="B3100" s="21" t="s">
        <v>4726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4553</v>
      </c>
      <c r="J3100" s="21">
        <v>1</v>
      </c>
      <c r="K3100" s="21">
        <v>1</v>
      </c>
      <c r="L3100" s="21">
        <f t="shared" si="328"/>
        <v>0</v>
      </c>
      <c r="M3100" s="21" t="s">
        <v>4917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3098</v>
      </c>
      <c r="B3101" s="21" t="s">
        <v>4726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4554</v>
      </c>
      <c r="I3101" s="21" t="s">
        <v>4668</v>
      </c>
      <c r="J3101" s="21">
        <v>1</v>
      </c>
      <c r="K3101" s="21">
        <v>1</v>
      </c>
      <c r="L3101" s="21">
        <f t="shared" si="328"/>
        <v>0</v>
      </c>
      <c r="M3101" s="21" t="s">
        <v>5309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3099</v>
      </c>
      <c r="B3102" s="21" t="s">
        <v>4726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3937</v>
      </c>
      <c r="J3102" s="21">
        <v>1</v>
      </c>
      <c r="K3102" s="21">
        <v>1</v>
      </c>
      <c r="L3102" s="21">
        <f t="shared" si="328"/>
        <v>0</v>
      </c>
      <c r="M3102" s="21" t="s">
        <v>4871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3100</v>
      </c>
      <c r="B3103" s="21" t="s">
        <v>4726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4555</v>
      </c>
      <c r="J3103" s="21">
        <v>1</v>
      </c>
      <c r="K3103" s="21">
        <v>1</v>
      </c>
      <c r="L3103" s="21">
        <f t="shared" si="328"/>
        <v>0</v>
      </c>
      <c r="M3103" s="21" t="s">
        <v>5028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3101</v>
      </c>
      <c r="B3104" s="21" t="s">
        <v>4726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4556</v>
      </c>
      <c r="J3104" s="21">
        <v>1</v>
      </c>
      <c r="K3104" s="21">
        <v>1</v>
      </c>
      <c r="L3104" s="21">
        <f t="shared" si="328"/>
        <v>0</v>
      </c>
      <c r="M3104" s="21" t="s">
        <v>4917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3102</v>
      </c>
      <c r="B3105" s="21" t="s">
        <v>4726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4557</v>
      </c>
      <c r="J3105" s="21">
        <v>1</v>
      </c>
      <c r="K3105" s="21">
        <v>1</v>
      </c>
      <c r="L3105" s="21">
        <f t="shared" si="328"/>
        <v>0</v>
      </c>
      <c r="M3105" s="21" t="s">
        <v>5028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3103</v>
      </c>
      <c r="B3106" s="21" t="s">
        <v>4726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4558</v>
      </c>
      <c r="J3106" s="21">
        <v>1</v>
      </c>
      <c r="K3106" s="21">
        <v>1</v>
      </c>
      <c r="L3106" s="21">
        <f t="shared" si="328"/>
        <v>0</v>
      </c>
      <c r="M3106" s="21" t="s">
        <v>4917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3104</v>
      </c>
      <c r="B3107" s="21" t="s">
        <v>4726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4559</v>
      </c>
      <c r="J3107" s="21">
        <v>1</v>
      </c>
      <c r="K3107" s="21">
        <v>1</v>
      </c>
      <c r="L3107" s="21">
        <f t="shared" si="328"/>
        <v>0</v>
      </c>
      <c r="M3107" s="21" t="s">
        <v>4925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3105</v>
      </c>
      <c r="B3108" s="21" t="s">
        <v>4726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4560</v>
      </c>
      <c r="J3108" s="21">
        <v>1</v>
      </c>
      <c r="K3108" s="21">
        <v>1</v>
      </c>
      <c r="L3108" s="21">
        <f t="shared" si="328"/>
        <v>0</v>
      </c>
      <c r="M3108" s="21" t="s">
        <v>4925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3106</v>
      </c>
      <c r="B3109" s="21" t="s">
        <v>4726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3945</v>
      </c>
      <c r="J3109" s="21">
        <v>1</v>
      </c>
      <c r="K3109" s="21">
        <v>1</v>
      </c>
      <c r="L3109" s="21">
        <f t="shared" si="328"/>
        <v>0</v>
      </c>
      <c r="M3109" s="21" t="s">
        <v>4967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3107</v>
      </c>
      <c r="B3110" s="21" t="s">
        <v>4726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4265</v>
      </c>
      <c r="J3110" s="21">
        <v>2</v>
      </c>
      <c r="K3110" s="21">
        <v>2</v>
      </c>
      <c r="L3110" s="21">
        <f t="shared" si="328"/>
        <v>0</v>
      </c>
      <c r="M3110" s="21" t="s">
        <v>4860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3108</v>
      </c>
      <c r="B3111" s="21" t="s">
        <v>4726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4562</v>
      </c>
      <c r="J3111" s="21">
        <v>1</v>
      </c>
      <c r="K3111" s="21">
        <v>1</v>
      </c>
      <c r="L3111" s="21">
        <f t="shared" si="328"/>
        <v>0</v>
      </c>
      <c r="M3111" s="21" t="s">
        <v>4910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3109</v>
      </c>
      <c r="B3112" s="21" t="s">
        <v>4726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4563</v>
      </c>
      <c r="J3112" s="21">
        <v>1</v>
      </c>
      <c r="K3112" s="21">
        <v>1</v>
      </c>
      <c r="L3112" s="21">
        <f t="shared" si="328"/>
        <v>0</v>
      </c>
      <c r="M3112" s="21" t="s">
        <v>4860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3110</v>
      </c>
      <c r="B3113" s="21" t="s">
        <v>4726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4564</v>
      </c>
      <c r="J3113" s="21">
        <v>1</v>
      </c>
      <c r="K3113" s="21">
        <v>1</v>
      </c>
      <c r="L3113" s="21">
        <f t="shared" si="328"/>
        <v>0</v>
      </c>
      <c r="M3113" s="21" t="s">
        <v>5720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3111</v>
      </c>
      <c r="B3114" s="21" t="s">
        <v>4726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4564</v>
      </c>
      <c r="J3114" s="21">
        <v>1</v>
      </c>
      <c r="K3114" s="21">
        <v>1</v>
      </c>
      <c r="L3114" s="21">
        <f t="shared" si="328"/>
        <v>0</v>
      </c>
      <c r="M3114" s="21" t="s">
        <v>5719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3112</v>
      </c>
      <c r="B3115" s="21" t="s">
        <v>4726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4565</v>
      </c>
      <c r="J3115" s="21">
        <v>1</v>
      </c>
      <c r="K3115" s="21">
        <v>1</v>
      </c>
      <c r="L3115" s="21">
        <f t="shared" si="328"/>
        <v>0</v>
      </c>
      <c r="M3115" s="21" t="s">
        <v>5719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3113</v>
      </c>
      <c r="B3116" s="21" t="s">
        <v>4726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4566</v>
      </c>
      <c r="J3116" s="21">
        <v>1</v>
      </c>
      <c r="K3116" s="21">
        <v>1</v>
      </c>
      <c r="L3116" s="21">
        <f t="shared" si="328"/>
        <v>0</v>
      </c>
      <c r="M3116" s="21" t="s">
        <v>4883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3114</v>
      </c>
      <c r="B3117" s="21" t="s">
        <v>4726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4567</v>
      </c>
      <c r="J3117" s="21">
        <v>1</v>
      </c>
      <c r="K3117" s="21">
        <v>1</v>
      </c>
      <c r="L3117" s="21">
        <f t="shared" si="328"/>
        <v>0</v>
      </c>
      <c r="M3117" s="21" t="s">
        <v>5719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3115</v>
      </c>
      <c r="B3118" s="21" t="s">
        <v>4726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4263</v>
      </c>
      <c r="J3118" s="21">
        <v>1</v>
      </c>
      <c r="K3118" s="21">
        <v>1</v>
      </c>
      <c r="L3118" s="21">
        <f t="shared" si="328"/>
        <v>0</v>
      </c>
      <c r="M3118" s="21" t="s">
        <v>4860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3116</v>
      </c>
      <c r="B3119" s="21" t="s">
        <v>4726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4588</v>
      </c>
      <c r="J3119" s="21">
        <v>2</v>
      </c>
      <c r="K3119" s="21">
        <v>2</v>
      </c>
      <c r="L3119" s="21">
        <f t="shared" si="328"/>
        <v>0</v>
      </c>
      <c r="M3119" s="21" t="s">
        <v>4923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3117</v>
      </c>
      <c r="B3120" s="21" t="s">
        <v>4726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4569</v>
      </c>
      <c r="J3120" s="21">
        <v>1</v>
      </c>
      <c r="K3120" s="21">
        <v>1</v>
      </c>
      <c r="L3120" s="21">
        <f t="shared" si="328"/>
        <v>0</v>
      </c>
      <c r="M3120" s="21" t="s">
        <v>4860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3118</v>
      </c>
      <c r="B3121" s="21" t="s">
        <v>4726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4570</v>
      </c>
      <c r="J3121" s="21">
        <v>1</v>
      </c>
      <c r="K3121" s="21">
        <v>1</v>
      </c>
      <c r="L3121" s="21">
        <f t="shared" si="328"/>
        <v>0</v>
      </c>
      <c r="M3121" s="21" t="s">
        <v>4883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3119</v>
      </c>
      <c r="B3122" s="21" t="s">
        <v>4726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4571</v>
      </c>
      <c r="J3122" s="21">
        <v>1</v>
      </c>
      <c r="K3122" s="21">
        <v>1</v>
      </c>
      <c r="L3122" s="21">
        <f t="shared" si="328"/>
        <v>0</v>
      </c>
      <c r="M3122" s="21" t="s">
        <v>4883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3120</v>
      </c>
      <c r="B3123" s="21" t="s">
        <v>4726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4599</v>
      </c>
      <c r="J3123" s="21">
        <v>2</v>
      </c>
      <c r="K3123" s="21">
        <v>2</v>
      </c>
      <c r="L3123" s="21">
        <f t="shared" si="328"/>
        <v>0</v>
      </c>
      <c r="M3123" s="21" t="s">
        <v>4899</v>
      </c>
      <c r="N3123" s="30">
        <v>45937</v>
      </c>
      <c r="O3123" s="48">
        <v>76973</v>
      </c>
      <c r="P3123" s="21" t="s">
        <v>4435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3121</v>
      </c>
      <c r="B3124" s="21" t="s">
        <v>4726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4604</v>
      </c>
      <c r="J3124" s="21">
        <v>2</v>
      </c>
      <c r="K3124" s="21">
        <v>2</v>
      </c>
      <c r="L3124" s="21">
        <f t="shared" si="328"/>
        <v>0</v>
      </c>
      <c r="M3124" s="21" t="s">
        <v>4870</v>
      </c>
      <c r="N3124" s="30">
        <v>45937</v>
      </c>
      <c r="O3124" s="48">
        <v>6975</v>
      </c>
      <c r="P3124" s="21" t="s">
        <v>3580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3122</v>
      </c>
      <c r="B3125" s="21" t="s">
        <v>4726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4572</v>
      </c>
      <c r="J3125" s="21">
        <v>1</v>
      </c>
      <c r="K3125" s="21">
        <v>1</v>
      </c>
      <c r="L3125" s="21">
        <f t="shared" si="328"/>
        <v>0</v>
      </c>
      <c r="M3125" s="21" t="s">
        <v>4910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3123</v>
      </c>
      <c r="B3126" s="21" t="s">
        <v>4726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4572</v>
      </c>
      <c r="J3126" s="21">
        <v>20</v>
      </c>
      <c r="K3126" s="21">
        <v>20</v>
      </c>
      <c r="L3126" s="21">
        <f t="shared" si="328"/>
        <v>0</v>
      </c>
      <c r="M3126" s="21" t="s">
        <v>4860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3124</v>
      </c>
      <c r="B3127" s="21" t="s">
        <v>4726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4573</v>
      </c>
      <c r="J3127" s="21">
        <v>1</v>
      </c>
      <c r="K3127" s="21">
        <v>1</v>
      </c>
      <c r="L3127" s="21">
        <f t="shared" si="328"/>
        <v>0</v>
      </c>
      <c r="M3127" s="21" t="s">
        <v>5719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3125</v>
      </c>
      <c r="B3128" s="21" t="s">
        <v>4726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4574</v>
      </c>
      <c r="J3128" s="21">
        <v>1</v>
      </c>
      <c r="K3128" s="21">
        <v>1</v>
      </c>
      <c r="L3128" s="21">
        <f t="shared" si="328"/>
        <v>0</v>
      </c>
      <c r="M3128" s="21" t="s">
        <v>5719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3126</v>
      </c>
      <c r="B3129" s="21" t="s">
        <v>4726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4575</v>
      </c>
      <c r="J3129" s="21">
        <v>1</v>
      </c>
      <c r="K3129" s="21">
        <v>1</v>
      </c>
      <c r="L3129" s="21">
        <f t="shared" si="328"/>
        <v>0</v>
      </c>
      <c r="M3129" s="21" t="s">
        <v>5719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3127</v>
      </c>
      <c r="B3130" s="21" t="s">
        <v>4726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4623</v>
      </c>
      <c r="J3130" s="21">
        <v>2</v>
      </c>
      <c r="K3130" s="21">
        <v>2</v>
      </c>
      <c r="L3130" s="21">
        <f t="shared" si="328"/>
        <v>0</v>
      </c>
      <c r="M3130" s="21" t="s">
        <v>4927</v>
      </c>
      <c r="N3130" s="30">
        <v>45937</v>
      </c>
      <c r="O3130" s="48">
        <v>57253.9</v>
      </c>
      <c r="P3130" s="21" t="s">
        <v>491</v>
      </c>
      <c r="Q3130" s="48" t="s">
        <v>4748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3128</v>
      </c>
      <c r="B3131" s="21" t="s">
        <v>4726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4576</v>
      </c>
      <c r="J3131" s="21">
        <v>1</v>
      </c>
      <c r="K3131" s="21">
        <v>1</v>
      </c>
      <c r="L3131" s="21">
        <f t="shared" si="328"/>
        <v>0</v>
      </c>
      <c r="M3131" s="21" t="s">
        <v>4928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3129</v>
      </c>
      <c r="B3132" s="21" t="s">
        <v>4726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4577</v>
      </c>
      <c r="J3132" s="21">
        <v>1</v>
      </c>
      <c r="K3132" s="21">
        <v>1</v>
      </c>
      <c r="L3132" s="21">
        <f t="shared" si="328"/>
        <v>0</v>
      </c>
      <c r="M3132" s="21" t="s">
        <v>4882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3130</v>
      </c>
      <c r="B3133" s="21" t="s">
        <v>4726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4578</v>
      </c>
      <c r="J3133" s="21">
        <v>1</v>
      </c>
      <c r="K3133" s="21">
        <v>1</v>
      </c>
      <c r="L3133" s="21">
        <f t="shared" si="328"/>
        <v>0</v>
      </c>
      <c r="M3133" s="21" t="s">
        <v>4917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3131</v>
      </c>
      <c r="B3134" s="21" t="s">
        <v>4726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4240</v>
      </c>
      <c r="J3134" s="21">
        <v>1</v>
      </c>
      <c r="K3134" s="21">
        <v>1</v>
      </c>
      <c r="L3134" s="21">
        <f t="shared" si="328"/>
        <v>0</v>
      </c>
      <c r="M3134" s="21" t="s">
        <v>4862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3132</v>
      </c>
      <c r="B3135" s="21" t="s">
        <v>4726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4579</v>
      </c>
      <c r="J3135" s="21">
        <v>1</v>
      </c>
      <c r="K3135" s="21">
        <v>1</v>
      </c>
      <c r="L3135" s="21">
        <f t="shared" si="328"/>
        <v>0</v>
      </c>
      <c r="M3135" s="21" t="s">
        <v>4957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x14ac:dyDescent="0.25">
      <c r="A3136" s="21">
        <v>3133</v>
      </c>
      <c r="B3136" s="21" t="s">
        <v>4726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3754</v>
      </c>
      <c r="J3136" s="21">
        <v>2</v>
      </c>
      <c r="K3136" s="21">
        <v>2</v>
      </c>
      <c r="L3136" s="21">
        <f t="shared" si="328"/>
        <v>0</v>
      </c>
      <c r="M3136" s="21" t="s">
        <v>4947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3134</v>
      </c>
      <c r="B3137" s="21" t="s">
        <v>4726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4580</v>
      </c>
      <c r="J3137" s="21">
        <v>1</v>
      </c>
      <c r="K3137" s="21">
        <v>1</v>
      </c>
      <c r="L3137" s="21">
        <f t="shared" si="328"/>
        <v>0</v>
      </c>
      <c r="M3137" s="21" t="s">
        <v>4956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x14ac:dyDescent="0.25">
      <c r="A3138" s="21">
        <v>3135</v>
      </c>
      <c r="B3138" s="21" t="s">
        <v>4726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4581</v>
      </c>
      <c r="J3138" s="21">
        <v>1</v>
      </c>
      <c r="K3138" s="21">
        <v>1</v>
      </c>
      <c r="L3138" s="21">
        <f t="shared" si="328"/>
        <v>0</v>
      </c>
      <c r="M3138" s="21" t="s">
        <v>4882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3136</v>
      </c>
      <c r="B3139" s="21" t="s">
        <v>4726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4582</v>
      </c>
      <c r="J3139" s="21">
        <v>1</v>
      </c>
      <c r="K3139" s="21">
        <v>1</v>
      </c>
      <c r="L3139" s="21">
        <f t="shared" si="328"/>
        <v>0</v>
      </c>
      <c r="M3139" s="21" t="s">
        <v>4882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3137</v>
      </c>
      <c r="B3140" s="21" t="s">
        <v>4726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4583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4882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3138</v>
      </c>
      <c r="B3141" s="21" t="s">
        <v>4726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4584</v>
      </c>
      <c r="J3141" s="21">
        <v>1</v>
      </c>
      <c r="K3141" s="21">
        <v>1</v>
      </c>
      <c r="L3141" s="21">
        <f t="shared" si="334"/>
        <v>0</v>
      </c>
      <c r="M3141" s="21" t="s">
        <v>4945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3139</v>
      </c>
      <c r="B3142" s="21" t="s">
        <v>4726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4585</v>
      </c>
      <c r="J3142" s="21">
        <v>1</v>
      </c>
      <c r="K3142" s="21">
        <v>1</v>
      </c>
      <c r="L3142" s="21">
        <f t="shared" si="334"/>
        <v>0</v>
      </c>
      <c r="M3142" s="21" t="s">
        <v>4970</v>
      </c>
      <c r="N3142" s="30">
        <v>45937</v>
      </c>
      <c r="O3142" s="48">
        <v>35495</v>
      </c>
      <c r="P3142" s="21" t="s">
        <v>4433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3140</v>
      </c>
      <c r="B3143" s="21" t="s">
        <v>4726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4586</v>
      </c>
      <c r="J3143" s="21">
        <v>1</v>
      </c>
      <c r="K3143" s="21">
        <v>1</v>
      </c>
      <c r="L3143" s="21">
        <f t="shared" si="334"/>
        <v>0</v>
      </c>
      <c r="M3143" s="21" t="s">
        <v>4955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x14ac:dyDescent="0.25">
      <c r="A3144" s="21">
        <v>3141</v>
      </c>
      <c r="B3144" s="21" t="s">
        <v>4726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4587</v>
      </c>
      <c r="J3144" s="21">
        <v>1</v>
      </c>
      <c r="K3144" s="21">
        <v>1</v>
      </c>
      <c r="L3144" s="21">
        <f t="shared" si="334"/>
        <v>0</v>
      </c>
      <c r="M3144" s="21" t="s">
        <v>4956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x14ac:dyDescent="0.25">
      <c r="A3145" s="21">
        <v>3142</v>
      </c>
      <c r="B3145" s="21" t="s">
        <v>4726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4587</v>
      </c>
      <c r="J3145" s="21">
        <v>1</v>
      </c>
      <c r="K3145" s="21">
        <v>1</v>
      </c>
      <c r="L3145" s="21">
        <f t="shared" si="334"/>
        <v>0</v>
      </c>
      <c r="M3145" s="21" t="s">
        <v>4882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3143</v>
      </c>
      <c r="B3146" s="21" t="s">
        <v>4726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4589</v>
      </c>
      <c r="J3146" s="21">
        <v>1</v>
      </c>
      <c r="K3146" s="21">
        <v>1</v>
      </c>
      <c r="L3146" s="21">
        <f t="shared" si="334"/>
        <v>0</v>
      </c>
      <c r="M3146" s="21" t="s">
        <v>4972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3144</v>
      </c>
      <c r="B3147" s="21" t="s">
        <v>4726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4590</v>
      </c>
      <c r="J3147" s="21">
        <v>1</v>
      </c>
      <c r="K3147" s="21">
        <v>1</v>
      </c>
      <c r="L3147" s="21">
        <f t="shared" si="334"/>
        <v>0</v>
      </c>
      <c r="M3147" s="21" t="s">
        <v>4972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3145</v>
      </c>
      <c r="B3148" s="21" t="s">
        <v>4726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4591</v>
      </c>
      <c r="J3148" s="21">
        <v>1</v>
      </c>
      <c r="K3148" s="21">
        <v>1</v>
      </c>
      <c r="L3148" s="21">
        <f t="shared" si="334"/>
        <v>0</v>
      </c>
      <c r="M3148" s="21" t="s">
        <v>4877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x14ac:dyDescent="0.25">
      <c r="A3149" s="21">
        <v>3146</v>
      </c>
      <c r="B3149" s="21" t="s">
        <v>4726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4592</v>
      </c>
      <c r="J3149" s="21">
        <v>1</v>
      </c>
      <c r="K3149" s="21">
        <v>1</v>
      </c>
      <c r="L3149" s="21">
        <f t="shared" si="334"/>
        <v>0</v>
      </c>
      <c r="M3149" s="21" t="s">
        <v>4955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3147</v>
      </c>
      <c r="B3150" s="21" t="s">
        <v>4726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4593</v>
      </c>
      <c r="J3150" s="21">
        <v>1</v>
      </c>
      <c r="K3150" s="21">
        <v>1</v>
      </c>
      <c r="L3150" s="21">
        <f t="shared" si="334"/>
        <v>0</v>
      </c>
      <c r="M3150" s="21" t="s">
        <v>4868</v>
      </c>
      <c r="N3150" s="30">
        <v>45937</v>
      </c>
      <c r="O3150" s="48">
        <v>389453</v>
      </c>
      <c r="P3150" s="21" t="s">
        <v>4434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x14ac:dyDescent="0.25">
      <c r="A3151" s="21">
        <v>3148</v>
      </c>
      <c r="B3151" s="21" t="s">
        <v>4726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4594</v>
      </c>
      <c r="J3151" s="21">
        <v>1</v>
      </c>
      <c r="K3151" s="21">
        <v>1</v>
      </c>
      <c r="L3151" s="21">
        <f t="shared" si="334"/>
        <v>0</v>
      </c>
      <c r="M3151" s="21" t="s">
        <v>4883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3149</v>
      </c>
      <c r="B3152" s="21" t="s">
        <v>4726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4289</v>
      </c>
      <c r="J3152" s="21">
        <v>1</v>
      </c>
      <c r="K3152" s="21">
        <v>1</v>
      </c>
      <c r="L3152" s="21">
        <f t="shared" si="334"/>
        <v>0</v>
      </c>
      <c r="M3152" s="21" t="s">
        <v>4860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3150</v>
      </c>
      <c r="B3153" s="21" t="s">
        <v>4726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4290</v>
      </c>
      <c r="J3153" s="21">
        <v>1</v>
      </c>
      <c r="K3153" s="21">
        <v>1</v>
      </c>
      <c r="L3153" s="21">
        <f t="shared" si="334"/>
        <v>0</v>
      </c>
      <c r="M3153" s="21" t="s">
        <v>4860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3151</v>
      </c>
      <c r="B3154" s="21" t="s">
        <v>4726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4595</v>
      </c>
      <c r="J3154" s="21">
        <v>1</v>
      </c>
      <c r="K3154" s="21">
        <v>1</v>
      </c>
      <c r="L3154" s="21">
        <f t="shared" si="334"/>
        <v>0</v>
      </c>
      <c r="M3154" s="21" t="s">
        <v>4964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3152</v>
      </c>
      <c r="B3155" s="21" t="s">
        <v>4726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4564</v>
      </c>
      <c r="J3155" s="21">
        <v>1</v>
      </c>
      <c r="K3155" s="21">
        <v>1</v>
      </c>
      <c r="L3155" s="21">
        <f t="shared" si="334"/>
        <v>0</v>
      </c>
      <c r="M3155" s="21" t="s">
        <v>4960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3153</v>
      </c>
      <c r="B3156" s="21" t="s">
        <v>4726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4596</v>
      </c>
      <c r="J3156" s="21">
        <v>1</v>
      </c>
      <c r="K3156" s="21">
        <v>1</v>
      </c>
      <c r="L3156" s="21">
        <f t="shared" si="334"/>
        <v>0</v>
      </c>
      <c r="M3156" s="21" t="s">
        <v>4945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3154</v>
      </c>
      <c r="B3157" s="21" t="s">
        <v>4726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4597</v>
      </c>
      <c r="J3157" s="21">
        <v>1</v>
      </c>
      <c r="K3157" s="21">
        <v>1</v>
      </c>
      <c r="L3157" s="21">
        <f t="shared" si="334"/>
        <v>0</v>
      </c>
      <c r="M3157" s="21" t="s">
        <v>5719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3155</v>
      </c>
      <c r="B3158" s="21" t="s">
        <v>4726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4598</v>
      </c>
      <c r="J3158" s="21">
        <v>1</v>
      </c>
      <c r="K3158" s="21">
        <v>1</v>
      </c>
      <c r="L3158" s="21">
        <f t="shared" si="334"/>
        <v>0</v>
      </c>
      <c r="M3158" s="21" t="s">
        <v>4863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3156</v>
      </c>
      <c r="B3159" s="21" t="s">
        <v>4726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4600</v>
      </c>
      <c r="J3159" s="21">
        <v>1</v>
      </c>
      <c r="K3159" s="21">
        <v>1</v>
      </c>
      <c r="L3159" s="21">
        <f t="shared" si="334"/>
        <v>0</v>
      </c>
      <c r="M3159" s="21" t="s">
        <v>4955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x14ac:dyDescent="0.25">
      <c r="A3160" s="21">
        <v>3157</v>
      </c>
      <c r="B3160" s="21" t="s">
        <v>4726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4601</v>
      </c>
      <c r="J3160" s="21">
        <v>1</v>
      </c>
      <c r="K3160" s="21">
        <v>1</v>
      </c>
      <c r="L3160" s="21">
        <f t="shared" si="334"/>
        <v>0</v>
      </c>
      <c r="M3160" s="21" t="s">
        <v>4956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x14ac:dyDescent="0.25">
      <c r="A3161" s="21">
        <v>3158</v>
      </c>
      <c r="B3161" s="21" t="s">
        <v>4726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4602</v>
      </c>
      <c r="J3161" s="21">
        <v>1</v>
      </c>
      <c r="K3161" s="21">
        <v>1</v>
      </c>
      <c r="L3161" s="21">
        <f t="shared" si="334"/>
        <v>0</v>
      </c>
      <c r="M3161" s="21" t="s">
        <v>4917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3159</v>
      </c>
      <c r="B3162" s="21" t="s">
        <v>4726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4603</v>
      </c>
      <c r="J3162" s="21">
        <v>1</v>
      </c>
      <c r="K3162" s="21">
        <v>1</v>
      </c>
      <c r="L3162" s="21">
        <f t="shared" si="334"/>
        <v>0</v>
      </c>
      <c r="M3162" s="21" t="s">
        <v>4860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3160</v>
      </c>
      <c r="B3163" s="21" t="s">
        <v>4726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3799</v>
      </c>
      <c r="J3163" s="21">
        <v>1</v>
      </c>
      <c r="K3163" s="21">
        <v>1</v>
      </c>
      <c r="L3163" s="21">
        <f t="shared" si="334"/>
        <v>0</v>
      </c>
      <c r="M3163" s="21" t="s">
        <v>4970</v>
      </c>
      <c r="N3163" s="30">
        <v>45937</v>
      </c>
      <c r="O3163" s="48">
        <v>16430</v>
      </c>
      <c r="P3163" s="21" t="s">
        <v>4433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3161</v>
      </c>
      <c r="B3164" s="21" t="s">
        <v>4726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4605</v>
      </c>
      <c r="J3164" s="21">
        <v>1</v>
      </c>
      <c r="K3164" s="21">
        <v>1</v>
      </c>
      <c r="L3164" s="21">
        <f t="shared" si="334"/>
        <v>0</v>
      </c>
      <c r="M3164" s="21" t="s">
        <v>4862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3162</v>
      </c>
      <c r="B3165" s="21" t="s">
        <v>4726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4606</v>
      </c>
      <c r="J3165" s="21">
        <v>1</v>
      </c>
      <c r="K3165" s="21">
        <v>1</v>
      </c>
      <c r="L3165" s="21">
        <f t="shared" si="334"/>
        <v>0</v>
      </c>
      <c r="M3165" s="21" t="s">
        <v>4863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3163</v>
      </c>
      <c r="B3166" s="21" t="s">
        <v>4726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4607</v>
      </c>
      <c r="J3166" s="21">
        <v>1</v>
      </c>
      <c r="K3166" s="21">
        <v>1</v>
      </c>
      <c r="L3166" s="21">
        <f t="shared" si="334"/>
        <v>0</v>
      </c>
      <c r="M3166" s="21" t="s">
        <v>4956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x14ac:dyDescent="0.25">
      <c r="A3167" s="21">
        <v>3164</v>
      </c>
      <c r="B3167" s="21" t="s">
        <v>4726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4608</v>
      </c>
      <c r="J3167" s="21">
        <v>1</v>
      </c>
      <c r="K3167" s="21">
        <v>1</v>
      </c>
      <c r="L3167" s="21">
        <f t="shared" si="334"/>
        <v>0</v>
      </c>
      <c r="M3167" s="21" t="s">
        <v>4956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x14ac:dyDescent="0.25">
      <c r="A3168" s="21">
        <v>3165</v>
      </c>
      <c r="B3168" s="21" t="s">
        <v>4726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4609</v>
      </c>
      <c r="J3168" s="21">
        <v>1</v>
      </c>
      <c r="K3168" s="21">
        <v>1</v>
      </c>
      <c r="L3168" s="21">
        <f t="shared" si="334"/>
        <v>0</v>
      </c>
      <c r="M3168" s="21" t="s">
        <v>4884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3166</v>
      </c>
      <c r="B3169" s="21" t="s">
        <v>4726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4610</v>
      </c>
      <c r="J3169" s="21">
        <v>1</v>
      </c>
      <c r="K3169" s="21">
        <v>1</v>
      </c>
      <c r="L3169" s="21">
        <f t="shared" si="334"/>
        <v>0</v>
      </c>
      <c r="M3169" s="21" t="s">
        <v>4917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3167</v>
      </c>
      <c r="B3170" s="21" t="s">
        <v>4726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4611</v>
      </c>
      <c r="J3170" s="21">
        <v>1</v>
      </c>
      <c r="K3170" s="21">
        <v>1</v>
      </c>
      <c r="L3170" s="21">
        <f t="shared" si="334"/>
        <v>0</v>
      </c>
      <c r="M3170" s="21" t="s">
        <v>4925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3168</v>
      </c>
      <c r="B3171" s="21" t="s">
        <v>4726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3895</v>
      </c>
      <c r="J3171" s="21">
        <v>1</v>
      </c>
      <c r="K3171" s="21">
        <v>1</v>
      </c>
      <c r="L3171" s="21">
        <f t="shared" si="334"/>
        <v>0</v>
      </c>
      <c r="M3171" s="21" t="s">
        <v>4868</v>
      </c>
      <c r="N3171" s="30">
        <v>45937</v>
      </c>
      <c r="O3171" s="48">
        <v>9380</v>
      </c>
      <c r="P3171" s="21" t="s">
        <v>4434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3169</v>
      </c>
      <c r="B3172" s="21" t="s">
        <v>4726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4612</v>
      </c>
      <c r="J3172" s="21">
        <v>1</v>
      </c>
      <c r="K3172" s="21">
        <v>1</v>
      </c>
      <c r="L3172" s="21">
        <f t="shared" si="334"/>
        <v>0</v>
      </c>
      <c r="M3172" s="21" t="s">
        <v>4966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3170</v>
      </c>
      <c r="B3173" s="21" t="s">
        <v>4726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4312</v>
      </c>
      <c r="J3173" s="21">
        <v>1</v>
      </c>
      <c r="K3173" s="21">
        <v>1</v>
      </c>
      <c r="L3173" s="21">
        <f t="shared" si="334"/>
        <v>0</v>
      </c>
      <c r="M3173" s="21" t="s">
        <v>5028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3171</v>
      </c>
      <c r="B3174" s="21" t="s">
        <v>4726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3815</v>
      </c>
      <c r="J3174" s="21">
        <v>1</v>
      </c>
      <c r="K3174" s="21">
        <v>1</v>
      </c>
      <c r="L3174" s="21">
        <f t="shared" si="334"/>
        <v>0</v>
      </c>
      <c r="M3174" s="21" t="s">
        <v>4916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3172</v>
      </c>
      <c r="B3175" s="21" t="s">
        <v>4726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3815</v>
      </c>
      <c r="J3175" s="21">
        <v>1</v>
      </c>
      <c r="K3175" s="21">
        <v>1</v>
      </c>
      <c r="L3175" s="21">
        <f t="shared" si="334"/>
        <v>0</v>
      </c>
      <c r="M3175" s="21" t="s">
        <v>4973</v>
      </c>
      <c r="N3175" s="30">
        <v>45939</v>
      </c>
      <c r="O3175" s="48">
        <v>11028.5</v>
      </c>
      <c r="P3175" s="21" t="s">
        <v>4974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x14ac:dyDescent="0.25">
      <c r="A3176" s="21">
        <v>3173</v>
      </c>
      <c r="B3176" s="21" t="s">
        <v>4726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4613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3174</v>
      </c>
      <c r="B3177" s="21" t="s">
        <v>4726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4613</v>
      </c>
      <c r="J3177" s="21">
        <v>1</v>
      </c>
      <c r="K3177" s="21">
        <v>1</v>
      </c>
      <c r="L3177" s="21">
        <f t="shared" si="334"/>
        <v>0</v>
      </c>
      <c r="M3177" s="21" t="s">
        <v>4880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3175</v>
      </c>
      <c r="B3178" s="21" t="s">
        <v>4726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4614</v>
      </c>
      <c r="J3178" s="21">
        <v>1</v>
      </c>
      <c r="K3178" s="21">
        <v>1</v>
      </c>
      <c r="L3178" s="21">
        <f t="shared" si="334"/>
        <v>0</v>
      </c>
      <c r="M3178" s="21" t="s">
        <v>4954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3176</v>
      </c>
      <c r="B3179" s="21" t="s">
        <v>4726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4615</v>
      </c>
      <c r="J3179" s="21">
        <v>1</v>
      </c>
      <c r="K3179" s="21">
        <v>1</v>
      </c>
      <c r="L3179" s="21">
        <f t="shared" si="334"/>
        <v>0</v>
      </c>
      <c r="M3179" s="21" t="s">
        <v>4956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3177</v>
      </c>
      <c r="B3180" s="21" t="s">
        <v>4726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4616</v>
      </c>
      <c r="J3180" s="21">
        <v>1</v>
      </c>
      <c r="K3180" s="21">
        <v>1</v>
      </c>
      <c r="L3180" s="21">
        <f t="shared" si="334"/>
        <v>0</v>
      </c>
      <c r="M3180" s="21" t="s">
        <v>4917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x14ac:dyDescent="0.25">
      <c r="A3181" s="21">
        <v>3178</v>
      </c>
      <c r="B3181" s="21" t="s">
        <v>4726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4617</v>
      </c>
      <c r="J3181" s="21">
        <v>1</v>
      </c>
      <c r="K3181" s="21">
        <v>1</v>
      </c>
      <c r="L3181" s="21">
        <f t="shared" si="334"/>
        <v>0</v>
      </c>
      <c r="M3181" s="21" t="s">
        <v>4917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x14ac:dyDescent="0.25">
      <c r="A3182" s="21">
        <v>3179</v>
      </c>
      <c r="B3182" s="21" t="s">
        <v>4726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4618</v>
      </c>
      <c r="J3182" s="21">
        <v>1</v>
      </c>
      <c r="K3182" s="21">
        <v>1</v>
      </c>
      <c r="L3182" s="21">
        <f t="shared" si="334"/>
        <v>0</v>
      </c>
      <c r="M3182" s="21" t="s">
        <v>4960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3180</v>
      </c>
      <c r="B3183" s="21" t="s">
        <v>4726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4619</v>
      </c>
      <c r="J3183" s="21">
        <v>1</v>
      </c>
      <c r="K3183" s="21">
        <v>1</v>
      </c>
      <c r="L3183" s="21">
        <f t="shared" si="334"/>
        <v>0</v>
      </c>
      <c r="M3183" s="21" t="s">
        <v>4943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3181</v>
      </c>
      <c r="B3184" s="21" t="s">
        <v>4726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4013</v>
      </c>
      <c r="J3184" s="21">
        <v>1</v>
      </c>
      <c r="K3184" s="21">
        <v>1</v>
      </c>
      <c r="L3184" s="21">
        <f t="shared" si="334"/>
        <v>0</v>
      </c>
      <c r="M3184" s="21" t="s">
        <v>4869</v>
      </c>
      <c r="N3184" s="30">
        <v>45937</v>
      </c>
      <c r="O3184" s="48">
        <v>5115</v>
      </c>
      <c r="P3184" s="21" t="s">
        <v>4659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3182</v>
      </c>
      <c r="B3185" s="21" t="s">
        <v>4726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4620</v>
      </c>
      <c r="J3185" s="21">
        <v>1</v>
      </c>
      <c r="K3185" s="21">
        <v>1</v>
      </c>
      <c r="L3185" s="21">
        <f t="shared" si="334"/>
        <v>0</v>
      </c>
      <c r="M3185" s="21" t="s">
        <v>4925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3183</v>
      </c>
      <c r="B3186" s="21" t="s">
        <v>4726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4621</v>
      </c>
      <c r="J3186" s="21">
        <v>1</v>
      </c>
      <c r="K3186" s="21">
        <v>1</v>
      </c>
      <c r="L3186" s="21">
        <f t="shared" si="334"/>
        <v>0</v>
      </c>
      <c r="M3186" s="21" t="s">
        <v>4925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3184</v>
      </c>
      <c r="B3187" s="21" t="s">
        <v>4726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4622</v>
      </c>
      <c r="J3187" s="21">
        <v>1</v>
      </c>
      <c r="K3187" s="21">
        <v>1</v>
      </c>
      <c r="L3187" s="21">
        <f t="shared" si="334"/>
        <v>0</v>
      </c>
      <c r="M3187" s="21" t="s">
        <v>4925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3185</v>
      </c>
      <c r="B3188" s="21" t="s">
        <v>4726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4624</v>
      </c>
      <c r="J3188" s="21">
        <v>1</v>
      </c>
      <c r="K3188" s="21">
        <v>1</v>
      </c>
      <c r="L3188" s="21">
        <f t="shared" si="334"/>
        <v>0</v>
      </c>
      <c r="M3188" s="21" t="s">
        <v>4871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3186</v>
      </c>
      <c r="B3189" s="21" t="s">
        <v>4726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4625</v>
      </c>
      <c r="J3189" s="21">
        <v>1</v>
      </c>
      <c r="K3189" s="21">
        <v>1</v>
      </c>
      <c r="L3189" s="21">
        <f t="shared" si="334"/>
        <v>0</v>
      </c>
      <c r="M3189" s="21" t="s">
        <v>4920</v>
      </c>
      <c r="N3189" s="30">
        <v>45937</v>
      </c>
      <c r="O3189" s="48">
        <v>30882.2</v>
      </c>
      <c r="P3189" s="21" t="s">
        <v>191</v>
      </c>
      <c r="Q3189" s="48" t="s">
        <v>4747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3187</v>
      </c>
      <c r="B3190" s="21" t="s">
        <v>4726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4626</v>
      </c>
      <c r="J3190" s="21">
        <v>1</v>
      </c>
      <c r="K3190" s="21">
        <v>1</v>
      </c>
      <c r="L3190" s="21">
        <f t="shared" si="334"/>
        <v>0</v>
      </c>
      <c r="M3190" s="21" t="s">
        <v>4960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3188</v>
      </c>
      <c r="B3191" s="21" t="s">
        <v>4726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4627</v>
      </c>
      <c r="J3191" s="21">
        <v>1</v>
      </c>
      <c r="K3191" s="21">
        <v>1</v>
      </c>
      <c r="L3191" s="21">
        <f t="shared" si="334"/>
        <v>0</v>
      </c>
      <c r="M3191" s="21" t="s">
        <v>4917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3189</v>
      </c>
      <c r="B3192" s="21" t="s">
        <v>4726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4628</v>
      </c>
      <c r="J3192" s="21">
        <v>1</v>
      </c>
      <c r="K3192" s="21">
        <v>1</v>
      </c>
      <c r="L3192" s="21">
        <f t="shared" si="334"/>
        <v>0</v>
      </c>
      <c r="M3192" s="21" t="s">
        <v>4960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3190</v>
      </c>
      <c r="B3193" s="21" t="s">
        <v>4726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4629</v>
      </c>
      <c r="J3193" s="21">
        <v>1</v>
      </c>
      <c r="K3193" s="21">
        <v>1</v>
      </c>
      <c r="L3193" s="21">
        <f t="shared" si="334"/>
        <v>0</v>
      </c>
      <c r="M3193" s="21" t="s">
        <v>4925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3191</v>
      </c>
      <c r="B3194" s="21" t="s">
        <v>4726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4630</v>
      </c>
      <c r="J3194" s="21">
        <v>1</v>
      </c>
      <c r="K3194" s="21">
        <v>1</v>
      </c>
      <c r="L3194" s="21">
        <f t="shared" si="334"/>
        <v>0</v>
      </c>
      <c r="M3194" s="21" t="s">
        <v>4880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x14ac:dyDescent="0.25">
      <c r="A3195" s="21">
        <v>3192</v>
      </c>
      <c r="B3195" s="21" t="s">
        <v>4726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4631</v>
      </c>
      <c r="J3195" s="21">
        <v>1</v>
      </c>
      <c r="K3195" s="21">
        <v>1</v>
      </c>
      <c r="L3195" s="21">
        <f t="shared" si="334"/>
        <v>0</v>
      </c>
      <c r="M3195" s="21" t="s">
        <v>4917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3193</v>
      </c>
      <c r="B3196" s="21" t="s">
        <v>4726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4632</v>
      </c>
      <c r="J3196" s="21">
        <v>1</v>
      </c>
      <c r="K3196" s="21">
        <v>1</v>
      </c>
      <c r="L3196" s="21">
        <f t="shared" si="334"/>
        <v>0</v>
      </c>
      <c r="M3196" s="21" t="s">
        <v>5028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3194</v>
      </c>
      <c r="B3197" s="21" t="s">
        <v>4726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4633</v>
      </c>
      <c r="J3197" s="21">
        <v>1</v>
      </c>
      <c r="K3197" s="21">
        <v>1</v>
      </c>
      <c r="L3197" s="21">
        <f t="shared" si="334"/>
        <v>0</v>
      </c>
      <c r="M3197" s="21" t="s">
        <v>4947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3195</v>
      </c>
      <c r="B3198" s="21" t="s">
        <v>4726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4634</v>
      </c>
      <c r="J3198" s="21">
        <v>1</v>
      </c>
      <c r="K3198" s="21">
        <v>1</v>
      </c>
      <c r="L3198" s="21">
        <f t="shared" si="334"/>
        <v>0</v>
      </c>
      <c r="M3198" s="21" t="s">
        <v>4947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3196</v>
      </c>
      <c r="B3199" s="21" t="s">
        <v>4726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4635</v>
      </c>
      <c r="J3199" s="21">
        <v>1</v>
      </c>
      <c r="K3199" s="21">
        <v>1</v>
      </c>
      <c r="L3199" s="21">
        <f t="shared" si="334"/>
        <v>0</v>
      </c>
      <c r="M3199" s="21" t="s">
        <v>4947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3197</v>
      </c>
      <c r="B3200" s="21" t="s">
        <v>4726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4636</v>
      </c>
      <c r="J3200" s="21">
        <v>1</v>
      </c>
      <c r="K3200" s="21">
        <v>1</v>
      </c>
      <c r="L3200" s="21">
        <f t="shared" si="334"/>
        <v>0</v>
      </c>
      <c r="M3200" s="21" t="s">
        <v>4947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3198</v>
      </c>
      <c r="B3201" s="21" t="s">
        <v>4726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4637</v>
      </c>
      <c r="J3201" s="21">
        <v>1</v>
      </c>
      <c r="K3201" s="21">
        <v>1</v>
      </c>
      <c r="L3201" s="21">
        <f t="shared" si="334"/>
        <v>0</v>
      </c>
      <c r="M3201" s="21" t="s">
        <v>4947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3199</v>
      </c>
      <c r="B3202" s="21" t="s">
        <v>4726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4638</v>
      </c>
      <c r="J3202" s="21">
        <v>1</v>
      </c>
      <c r="K3202" s="21">
        <v>1</v>
      </c>
      <c r="L3202" s="21">
        <f t="shared" si="334"/>
        <v>0</v>
      </c>
      <c r="M3202" s="21" t="s">
        <v>4947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3200</v>
      </c>
      <c r="B3203" s="21" t="s">
        <v>4726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4639</v>
      </c>
      <c r="J3203" s="21">
        <v>1</v>
      </c>
      <c r="K3203" s="21">
        <v>1</v>
      </c>
      <c r="L3203" s="21">
        <f t="shared" si="334"/>
        <v>0</v>
      </c>
      <c r="M3203" s="21" t="s">
        <v>4947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3201</v>
      </c>
      <c r="B3204" s="21" t="s">
        <v>4726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4640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4947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3202</v>
      </c>
      <c r="B3205" s="21" t="s">
        <v>4726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4641</v>
      </c>
      <c r="J3205" s="21">
        <v>1</v>
      </c>
      <c r="K3205" s="21">
        <v>1</v>
      </c>
      <c r="L3205" s="21">
        <f t="shared" si="340"/>
        <v>0</v>
      </c>
      <c r="M3205" s="21" t="s">
        <v>4947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3203</v>
      </c>
      <c r="B3206" s="21" t="s">
        <v>4726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4113</v>
      </c>
      <c r="J3206" s="21">
        <v>1</v>
      </c>
      <c r="K3206" s="21">
        <v>1</v>
      </c>
      <c r="L3206" s="21">
        <f t="shared" si="340"/>
        <v>0</v>
      </c>
      <c r="M3206" s="21" t="s">
        <v>4947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3204</v>
      </c>
      <c r="B3207" s="21" t="s">
        <v>4726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4642</v>
      </c>
      <c r="J3207" s="21">
        <v>1</v>
      </c>
      <c r="K3207" s="21">
        <v>1</v>
      </c>
      <c r="L3207" s="21">
        <f t="shared" si="340"/>
        <v>0</v>
      </c>
      <c r="M3207" s="21" t="s">
        <v>4947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3205</v>
      </c>
      <c r="B3208" s="21" t="s">
        <v>4726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4643</v>
      </c>
      <c r="J3208" s="21">
        <v>1</v>
      </c>
      <c r="K3208" s="21">
        <v>1</v>
      </c>
      <c r="L3208" s="21">
        <f t="shared" si="340"/>
        <v>0</v>
      </c>
      <c r="M3208" s="21" t="s">
        <v>4947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3206</v>
      </c>
      <c r="B3209" s="21" t="s">
        <v>4726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3754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3689</v>
      </c>
      <c r="Q3209" s="21"/>
      <c r="R3209" s="21"/>
      <c r="S3209" s="3" t="s">
        <v>299</v>
      </c>
      <c r="T3209" s="37" t="s">
        <v>4847</v>
      </c>
      <c r="U3209" s="21" t="s">
        <v>18</v>
      </c>
      <c r="V3209" s="21" t="str">
        <f>VLOOKUP(P3209,'Customer List'!B:C,2,)</f>
        <v>Unknown</v>
      </c>
      <c r="W3209" s="37" t="s">
        <v>4848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x14ac:dyDescent="0.25">
      <c r="A3210" s="21">
        <v>3207</v>
      </c>
      <c r="B3210" s="21" t="s">
        <v>4726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4644</v>
      </c>
      <c r="J3210" s="21">
        <v>1</v>
      </c>
      <c r="K3210" s="21">
        <v>1</v>
      </c>
      <c r="L3210" s="21">
        <f t="shared" si="340"/>
        <v>0</v>
      </c>
      <c r="M3210" s="21" t="s">
        <v>4947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3208</v>
      </c>
      <c r="B3211" s="21" t="s">
        <v>4726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4645</v>
      </c>
      <c r="J3211" s="21">
        <v>1</v>
      </c>
      <c r="K3211" s="21">
        <v>1</v>
      </c>
      <c r="L3211" s="21">
        <f t="shared" si="340"/>
        <v>0</v>
      </c>
      <c r="M3211" s="21" t="s">
        <v>4947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3209</v>
      </c>
      <c r="B3212" s="21" t="s">
        <v>4726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4646</v>
      </c>
      <c r="J3212" s="21">
        <v>1</v>
      </c>
      <c r="K3212" s="21">
        <v>1</v>
      </c>
      <c r="L3212" s="21">
        <f t="shared" si="340"/>
        <v>0</v>
      </c>
      <c r="M3212" s="21" t="s">
        <v>4947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3210</v>
      </c>
      <c r="B3213" s="21" t="s">
        <v>4726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4647</v>
      </c>
      <c r="J3213" s="21">
        <v>1</v>
      </c>
      <c r="K3213" s="21">
        <v>1</v>
      </c>
      <c r="L3213" s="21">
        <f t="shared" si="340"/>
        <v>0</v>
      </c>
      <c r="M3213" s="21" t="s">
        <v>4947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3211</v>
      </c>
      <c r="B3214" s="21" t="s">
        <v>4726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4648</v>
      </c>
      <c r="J3214" s="21">
        <v>1</v>
      </c>
      <c r="K3214" s="21">
        <v>1</v>
      </c>
      <c r="L3214" s="21">
        <f t="shared" si="340"/>
        <v>0</v>
      </c>
      <c r="M3214" s="21" t="s">
        <v>4947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3212</v>
      </c>
      <c r="B3215" s="21" t="s">
        <v>4726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4649</v>
      </c>
      <c r="J3215" s="21">
        <v>1</v>
      </c>
      <c r="K3215" s="21">
        <v>1</v>
      </c>
      <c r="L3215" s="21">
        <f t="shared" si="340"/>
        <v>0</v>
      </c>
      <c r="M3215" s="21" t="s">
        <v>4947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3213</v>
      </c>
      <c r="B3216" s="21" t="s">
        <v>4726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4650</v>
      </c>
      <c r="J3216" s="21">
        <v>1</v>
      </c>
      <c r="K3216" s="21">
        <v>1</v>
      </c>
      <c r="L3216" s="21">
        <f t="shared" si="340"/>
        <v>0</v>
      </c>
      <c r="M3216" s="21" t="s">
        <v>4947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3214</v>
      </c>
      <c r="B3217" s="21" t="s">
        <v>4726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4651</v>
      </c>
      <c r="J3217" s="21">
        <v>1</v>
      </c>
      <c r="K3217" s="21">
        <v>1</v>
      </c>
      <c r="L3217" s="21">
        <f t="shared" si="340"/>
        <v>0</v>
      </c>
      <c r="M3217" s="21" t="s">
        <v>4947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3215</v>
      </c>
      <c r="B3218" s="21" t="s">
        <v>4726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4652</v>
      </c>
      <c r="J3218" s="21">
        <v>1</v>
      </c>
      <c r="K3218" s="21">
        <v>1</v>
      </c>
      <c r="L3218" s="21">
        <f t="shared" si="340"/>
        <v>0</v>
      </c>
      <c r="M3218" s="21" t="s">
        <v>4947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3216</v>
      </c>
      <c r="B3219" s="21" t="s">
        <v>4726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4653</v>
      </c>
      <c r="J3219" s="21">
        <v>1</v>
      </c>
      <c r="K3219" s="21">
        <v>1</v>
      </c>
      <c r="L3219" s="21">
        <f t="shared" si="340"/>
        <v>0</v>
      </c>
      <c r="M3219" s="21" t="s">
        <v>4947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3217</v>
      </c>
      <c r="B3220" s="21" t="s">
        <v>4726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4654</v>
      </c>
      <c r="J3220" s="21">
        <v>1</v>
      </c>
      <c r="K3220" s="21">
        <v>1</v>
      </c>
      <c r="L3220" s="21">
        <f t="shared" si="340"/>
        <v>0</v>
      </c>
      <c r="M3220" s="21" t="s">
        <v>4944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3218</v>
      </c>
      <c r="B3221" s="21" t="s">
        <v>4726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3767</v>
      </c>
      <c r="J3221" s="21">
        <v>1</v>
      </c>
      <c r="K3221" s="21">
        <v>1</v>
      </c>
      <c r="L3221" s="21">
        <f t="shared" si="340"/>
        <v>0</v>
      </c>
      <c r="M3221" s="21" t="s">
        <v>4863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3219</v>
      </c>
      <c r="B3222" s="21" t="s">
        <v>4726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4655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3689</v>
      </c>
      <c r="Q3222" s="21"/>
      <c r="R3222" s="21"/>
      <c r="S3222" s="3">
        <v>4</v>
      </c>
      <c r="T3222" s="37" t="s">
        <v>4847</v>
      </c>
      <c r="U3222" s="21" t="s">
        <v>18</v>
      </c>
      <c r="V3222" s="21" t="str">
        <f>VLOOKUP(P3222,'Customer List'!B:C,2,)</f>
        <v>Unknown</v>
      </c>
      <c r="W3222" s="37" t="s">
        <v>4848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x14ac:dyDescent="0.25">
      <c r="A3223" s="21">
        <v>3220</v>
      </c>
      <c r="B3223" s="21" t="s">
        <v>4726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4656</v>
      </c>
      <c r="J3223" s="21">
        <v>1</v>
      </c>
      <c r="K3223" s="21">
        <v>1</v>
      </c>
      <c r="L3223" s="21">
        <f t="shared" si="340"/>
        <v>0</v>
      </c>
      <c r="M3223" s="21" t="s">
        <v>4925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3221</v>
      </c>
      <c r="B3224" s="21" t="s">
        <v>4726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4657</v>
      </c>
      <c r="J3224" s="21">
        <v>1</v>
      </c>
      <c r="K3224" s="21">
        <v>1</v>
      </c>
      <c r="L3224" s="21">
        <f t="shared" si="340"/>
        <v>0</v>
      </c>
      <c r="M3224" s="21" t="s">
        <v>4925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3222</v>
      </c>
      <c r="B3225" s="21" t="s">
        <v>4726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4658</v>
      </c>
      <c r="J3225" s="21">
        <v>1</v>
      </c>
      <c r="K3225" s="21">
        <v>1</v>
      </c>
      <c r="L3225" s="21">
        <f t="shared" si="340"/>
        <v>0</v>
      </c>
      <c r="M3225" s="21" t="s">
        <v>5719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3223</v>
      </c>
      <c r="B3226" s="21" t="s">
        <v>4726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4572</v>
      </c>
      <c r="J3226" s="21">
        <v>3</v>
      </c>
      <c r="K3226" s="21">
        <v>3</v>
      </c>
      <c r="L3226" s="21">
        <f t="shared" si="340"/>
        <v>0</v>
      </c>
      <c r="M3226" s="21" t="s">
        <v>4928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3224</v>
      </c>
      <c r="B3227" s="21" t="s">
        <v>4726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3875</v>
      </c>
      <c r="J3227" s="21">
        <v>3</v>
      </c>
      <c r="K3227" s="21">
        <v>3</v>
      </c>
      <c r="L3227" s="21">
        <f t="shared" si="340"/>
        <v>0</v>
      </c>
      <c r="M3227" s="21" t="s">
        <v>4928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3225</v>
      </c>
      <c r="B3228" s="21" t="s">
        <v>4726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3880</v>
      </c>
      <c r="J3228" s="21">
        <v>3</v>
      </c>
      <c r="K3228" s="21">
        <v>3</v>
      </c>
      <c r="L3228" s="21">
        <f t="shared" si="340"/>
        <v>0</v>
      </c>
      <c r="M3228" s="21" t="s">
        <v>4860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3226</v>
      </c>
      <c r="B3229" s="21" t="s">
        <v>4726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4568</v>
      </c>
      <c r="J3229" s="21">
        <v>4</v>
      </c>
      <c r="K3229" s="21">
        <v>4</v>
      </c>
      <c r="L3229" s="21">
        <f t="shared" si="340"/>
        <v>0</v>
      </c>
      <c r="M3229" s="21" t="s">
        <v>4860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3227</v>
      </c>
      <c r="B3230" s="21" t="s">
        <v>4726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3785</v>
      </c>
      <c r="J3230" s="21">
        <v>7</v>
      </c>
      <c r="K3230" s="21">
        <v>7</v>
      </c>
      <c r="L3230" s="21">
        <f t="shared" si="340"/>
        <v>0</v>
      </c>
      <c r="M3230" s="21" t="s">
        <v>4860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3228</v>
      </c>
      <c r="B3231" s="21" t="s">
        <v>4746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4728</v>
      </c>
      <c r="I3231" s="21" t="s">
        <v>4729</v>
      </c>
      <c r="J3231" s="21">
        <v>2</v>
      </c>
      <c r="K3231" s="21">
        <v>2</v>
      </c>
      <c r="L3231" s="21">
        <f t="shared" si="340"/>
        <v>0</v>
      </c>
      <c r="M3231" s="21" t="s">
        <v>4946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3229</v>
      </c>
      <c r="B3232" s="21" t="s">
        <v>4746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4730</v>
      </c>
      <c r="J3232" s="21">
        <v>2</v>
      </c>
      <c r="K3232" s="21">
        <v>2</v>
      </c>
      <c r="L3232" s="21">
        <f t="shared" si="340"/>
        <v>0</v>
      </c>
      <c r="M3232" s="21" t="s">
        <v>4946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3230</v>
      </c>
      <c r="B3233" s="21" t="s">
        <v>4746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4731</v>
      </c>
      <c r="I3233" s="21" t="s">
        <v>4732</v>
      </c>
      <c r="J3233" s="21">
        <v>2</v>
      </c>
      <c r="K3233" s="21">
        <v>2</v>
      </c>
      <c r="L3233" s="21">
        <f t="shared" si="340"/>
        <v>0</v>
      </c>
      <c r="M3233" s="21" t="s">
        <v>4946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3231</v>
      </c>
      <c r="B3234" s="21" t="s">
        <v>4746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4733</v>
      </c>
      <c r="I3234" s="21" t="s">
        <v>4734</v>
      </c>
      <c r="J3234" s="21">
        <v>2</v>
      </c>
      <c r="K3234" s="21">
        <v>2</v>
      </c>
      <c r="L3234" s="21">
        <f t="shared" si="340"/>
        <v>0</v>
      </c>
      <c r="M3234" s="21" t="s">
        <v>4946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3232</v>
      </c>
      <c r="B3235" s="21" t="s">
        <v>4746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4735</v>
      </c>
      <c r="J3235" s="21">
        <v>2</v>
      </c>
      <c r="K3235" s="21">
        <v>2</v>
      </c>
      <c r="L3235" s="21">
        <f t="shared" si="340"/>
        <v>0</v>
      </c>
      <c r="M3235" s="21" t="s">
        <v>4946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3233</v>
      </c>
      <c r="B3236" s="21" t="s">
        <v>4746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4736</v>
      </c>
      <c r="I3236" s="21" t="s">
        <v>4737</v>
      </c>
      <c r="J3236" s="21">
        <v>2</v>
      </c>
      <c r="K3236" s="21">
        <v>2</v>
      </c>
      <c r="L3236" s="21">
        <f t="shared" si="340"/>
        <v>0</v>
      </c>
      <c r="M3236" s="21" t="s">
        <v>4946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3234</v>
      </c>
      <c r="B3237" s="21" t="s">
        <v>4746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4738</v>
      </c>
      <c r="J3237" s="21">
        <v>2</v>
      </c>
      <c r="K3237" s="21">
        <v>2</v>
      </c>
      <c r="L3237" s="21">
        <f t="shared" si="340"/>
        <v>0</v>
      </c>
      <c r="M3237" s="21" t="s">
        <v>4946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3235</v>
      </c>
      <c r="B3238" s="21" t="s">
        <v>4746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4739</v>
      </c>
      <c r="I3238" s="21" t="s">
        <v>4740</v>
      </c>
      <c r="J3238" s="21">
        <v>2</v>
      </c>
      <c r="K3238" s="21">
        <v>2</v>
      </c>
      <c r="L3238" s="21">
        <f t="shared" si="340"/>
        <v>0</v>
      </c>
      <c r="M3238" s="21" t="s">
        <v>4946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3236</v>
      </c>
      <c r="B3239" s="21" t="s">
        <v>4746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4741</v>
      </c>
      <c r="J3239" s="21">
        <v>2</v>
      </c>
      <c r="K3239" s="21">
        <v>2</v>
      </c>
      <c r="L3239" s="21">
        <f t="shared" si="340"/>
        <v>0</v>
      </c>
      <c r="M3239" s="21" t="s">
        <v>4946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3237</v>
      </c>
      <c r="B3240" s="21" t="s">
        <v>4746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4742</v>
      </c>
      <c r="J3240" s="21">
        <v>2</v>
      </c>
      <c r="K3240" s="21">
        <v>2</v>
      </c>
      <c r="L3240" s="21">
        <f t="shared" si="340"/>
        <v>0</v>
      </c>
      <c r="M3240" s="21" t="s">
        <v>4946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3238</v>
      </c>
      <c r="B3241" s="21" t="s">
        <v>4746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4743</v>
      </c>
      <c r="J3241" s="21">
        <v>1</v>
      </c>
      <c r="K3241" s="21">
        <v>1</v>
      </c>
      <c r="L3241" s="21">
        <f t="shared" si="340"/>
        <v>0</v>
      </c>
      <c r="M3241" s="21" t="s">
        <v>4946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3239</v>
      </c>
      <c r="B3242" s="21" t="s">
        <v>4746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4744</v>
      </c>
      <c r="I3242" s="21" t="s">
        <v>4745</v>
      </c>
      <c r="J3242" s="21">
        <v>1</v>
      </c>
      <c r="K3242" s="21">
        <v>1</v>
      </c>
      <c r="L3242" s="21">
        <f t="shared" si="340"/>
        <v>0</v>
      </c>
      <c r="M3242" s="21" t="s">
        <v>4946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3240</v>
      </c>
      <c r="B3243" s="21" t="s">
        <v>4727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4508</v>
      </c>
      <c r="J3243" s="21">
        <v>2</v>
      </c>
      <c r="K3243" s="21">
        <v>2</v>
      </c>
      <c r="L3243" s="21">
        <f t="shared" si="340"/>
        <v>0</v>
      </c>
      <c r="M3243" s="21" t="s">
        <v>4971</v>
      </c>
      <c r="N3243" s="30">
        <v>45937</v>
      </c>
      <c r="O3243" s="48">
        <v>96120</v>
      </c>
      <c r="P3243" s="21" t="s">
        <v>4432</v>
      </c>
      <c r="Q3243" s="21">
        <v>58156574420</v>
      </c>
      <c r="R3243" s="21" t="s">
        <v>40</v>
      </c>
      <c r="S3243" s="3">
        <v>-20</v>
      </c>
      <c r="T3243" s="37"/>
      <c r="U3243" s="21" t="s">
        <v>3581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3241</v>
      </c>
      <c r="B3244" s="21" t="s">
        <v>4727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4437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3581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x14ac:dyDescent="0.25">
      <c r="A3245" s="21">
        <v>3242</v>
      </c>
      <c r="B3245" s="21" t="s">
        <v>4727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4438</v>
      </c>
      <c r="I3245" s="21" t="s">
        <v>4439</v>
      </c>
      <c r="J3245" s="21">
        <v>1</v>
      </c>
      <c r="K3245" s="21">
        <v>1</v>
      </c>
      <c r="L3245" s="21">
        <f t="shared" si="340"/>
        <v>0</v>
      </c>
      <c r="M3245" s="21" t="s">
        <v>5592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5529</v>
      </c>
      <c r="U3245" s="21" t="s">
        <v>3581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3243</v>
      </c>
      <c r="B3246" s="21" t="s">
        <v>4727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4440</v>
      </c>
      <c r="I3246" s="21" t="s">
        <v>4441</v>
      </c>
      <c r="J3246" s="21">
        <v>1</v>
      </c>
      <c r="K3246" s="21">
        <v>1</v>
      </c>
      <c r="L3246" s="21">
        <f t="shared" si="340"/>
        <v>0</v>
      </c>
      <c r="M3246" s="21" t="s">
        <v>5592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5529</v>
      </c>
      <c r="U3246" s="21" t="s">
        <v>3581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3244</v>
      </c>
      <c r="B3247" s="21" t="s">
        <v>4727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4442</v>
      </c>
      <c r="I3247" s="21" t="s">
        <v>4443</v>
      </c>
      <c r="J3247" s="21">
        <v>1</v>
      </c>
      <c r="K3247" s="21">
        <v>1</v>
      </c>
      <c r="L3247" s="21">
        <f t="shared" si="340"/>
        <v>0</v>
      </c>
      <c r="M3247" s="21" t="s">
        <v>5592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5529</v>
      </c>
      <c r="U3247" s="21" t="s">
        <v>3581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3245</v>
      </c>
      <c r="B3248" s="21" t="s">
        <v>4727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4444</v>
      </c>
      <c r="I3248" s="21" t="s">
        <v>4445</v>
      </c>
      <c r="J3248" s="21">
        <v>1</v>
      </c>
      <c r="K3248" s="21">
        <v>1</v>
      </c>
      <c r="L3248" s="21">
        <f t="shared" si="340"/>
        <v>0</v>
      </c>
      <c r="M3248" s="21" t="s">
        <v>5592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5529</v>
      </c>
      <c r="U3248" s="21" t="s">
        <v>3581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3246</v>
      </c>
      <c r="B3249" s="21" t="s">
        <v>4727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4446</v>
      </c>
      <c r="I3249" s="21" t="s">
        <v>4447</v>
      </c>
      <c r="J3249" s="21">
        <v>1</v>
      </c>
      <c r="K3249" s="21">
        <v>1</v>
      </c>
      <c r="L3249" s="21">
        <f t="shared" si="340"/>
        <v>0</v>
      </c>
      <c r="M3249" s="21" t="s">
        <v>4896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3581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3247</v>
      </c>
      <c r="B3250" s="21" t="s">
        <v>4727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4448</v>
      </c>
      <c r="I3250" s="21" t="s">
        <v>4449</v>
      </c>
      <c r="J3250" s="21">
        <v>1</v>
      </c>
      <c r="K3250" s="21">
        <v>1</v>
      </c>
      <c r="L3250" s="21">
        <f t="shared" si="340"/>
        <v>0</v>
      </c>
      <c r="M3250" s="21" t="s">
        <v>4902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3581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3248</v>
      </c>
      <c r="B3251" s="21" t="s">
        <v>4727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4450</v>
      </c>
      <c r="I3251" s="21" t="s">
        <v>4451</v>
      </c>
      <c r="J3251" s="21">
        <v>1</v>
      </c>
      <c r="K3251" s="21">
        <v>1</v>
      </c>
      <c r="L3251" s="21">
        <f t="shared" si="340"/>
        <v>0</v>
      </c>
      <c r="M3251" s="21" t="s">
        <v>4902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3581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3249</v>
      </c>
      <c r="B3252" s="21" t="s">
        <v>4727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4452</v>
      </c>
      <c r="I3252" s="21" t="s">
        <v>4453</v>
      </c>
      <c r="J3252" s="21">
        <v>1</v>
      </c>
      <c r="K3252" s="21">
        <v>1</v>
      </c>
      <c r="L3252" s="21">
        <f t="shared" si="340"/>
        <v>0</v>
      </c>
      <c r="M3252" s="21" t="s">
        <v>4902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3581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3250</v>
      </c>
      <c r="B3253" s="21" t="s">
        <v>4727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4454</v>
      </c>
      <c r="I3253" s="21" t="s">
        <v>4455</v>
      </c>
      <c r="J3253" s="21">
        <v>1</v>
      </c>
      <c r="K3253" s="21">
        <v>1</v>
      </c>
      <c r="L3253" s="21">
        <f t="shared" si="340"/>
        <v>0</v>
      </c>
      <c r="M3253" s="21" t="s">
        <v>4902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3581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3251</v>
      </c>
      <c r="B3254" s="21" t="s">
        <v>4727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4456</v>
      </c>
      <c r="I3254" s="21" t="s">
        <v>4457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3581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3252</v>
      </c>
      <c r="B3255" s="21" t="s">
        <v>4727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4458</v>
      </c>
      <c r="I3255" s="21" t="s">
        <v>4459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3581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3253</v>
      </c>
      <c r="B3256" s="21" t="s">
        <v>4727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4460</v>
      </c>
      <c r="I3256" s="21" t="s">
        <v>4461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3581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3254</v>
      </c>
      <c r="B3257" s="21" t="s">
        <v>4727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4462</v>
      </c>
      <c r="I3257" s="21" t="s">
        <v>4463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3581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3255</v>
      </c>
      <c r="B3258" s="21" t="s">
        <v>4727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4464</v>
      </c>
      <c r="I3258" s="21" t="s">
        <v>4465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3581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3256</v>
      </c>
      <c r="B3259" s="21" t="s">
        <v>4727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4466</v>
      </c>
      <c r="I3259" s="21" t="s">
        <v>4467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3581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3257</v>
      </c>
      <c r="B3260" s="21" t="s">
        <v>4727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4124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3581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3258</v>
      </c>
      <c r="B3261" s="21" t="s">
        <v>4727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4468</v>
      </c>
      <c r="I3261" s="21" t="s">
        <v>4469</v>
      </c>
      <c r="J3261" s="21">
        <v>1</v>
      </c>
      <c r="K3261" s="21">
        <v>1</v>
      </c>
      <c r="L3261" s="21">
        <f t="shared" si="340"/>
        <v>0</v>
      </c>
      <c r="M3261" s="21" t="s">
        <v>4903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3581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3259</v>
      </c>
      <c r="B3262" s="21" t="s">
        <v>4727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4470</v>
      </c>
      <c r="I3262" s="21" t="s">
        <v>4471</v>
      </c>
      <c r="J3262" s="21">
        <v>1</v>
      </c>
      <c r="K3262" s="21">
        <v>1</v>
      </c>
      <c r="L3262" s="21">
        <f t="shared" si="340"/>
        <v>0</v>
      </c>
      <c r="M3262" s="21" t="s">
        <v>4903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3581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3260</v>
      </c>
      <c r="B3263" s="21" t="s">
        <v>4727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4472</v>
      </c>
      <c r="I3263" s="21" t="s">
        <v>4473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3581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3261</v>
      </c>
      <c r="B3264" s="21" t="s">
        <v>4727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4474</v>
      </c>
      <c r="I3264" s="21" t="s">
        <v>4475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3581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3262</v>
      </c>
      <c r="B3265" s="21" t="s">
        <v>4727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4476</v>
      </c>
      <c r="I3265" s="21" t="s">
        <v>4477</v>
      </c>
      <c r="J3265" s="21">
        <v>1</v>
      </c>
      <c r="K3265" s="21">
        <v>1</v>
      </c>
      <c r="L3265" s="21">
        <f t="shared" si="340"/>
        <v>0</v>
      </c>
      <c r="M3265" s="21" t="s">
        <v>4951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3581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3263</v>
      </c>
      <c r="B3266" s="21" t="s">
        <v>4727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4478</v>
      </c>
      <c r="I3266" s="21" t="s">
        <v>4479</v>
      </c>
      <c r="J3266" s="21">
        <v>1</v>
      </c>
      <c r="K3266" s="21">
        <v>1</v>
      </c>
      <c r="L3266" s="21">
        <f t="shared" si="340"/>
        <v>0</v>
      </c>
      <c r="M3266" s="21" t="s">
        <v>4934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3581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x14ac:dyDescent="0.25">
      <c r="A3267" s="21">
        <v>3264</v>
      </c>
      <c r="B3267" s="21" t="s">
        <v>4727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4480</v>
      </c>
      <c r="I3267" s="21" t="s">
        <v>4481</v>
      </c>
      <c r="J3267" s="21">
        <v>1</v>
      </c>
      <c r="K3267" s="21">
        <v>1</v>
      </c>
      <c r="L3267" s="21">
        <f t="shared" si="340"/>
        <v>0</v>
      </c>
      <c r="M3267" s="21" t="s">
        <v>4894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3581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x14ac:dyDescent="0.25">
      <c r="A3268" s="21">
        <v>3265</v>
      </c>
      <c r="B3268" s="21" t="s">
        <v>4727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4482</v>
      </c>
      <c r="I3268" s="21" t="s">
        <v>4483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4890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3581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3266</v>
      </c>
      <c r="B3269" s="21" t="s">
        <v>4727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4484</v>
      </c>
      <c r="I3269" s="21" t="s">
        <v>4485</v>
      </c>
      <c r="J3269" s="21">
        <v>1</v>
      </c>
      <c r="K3269" s="21">
        <v>1</v>
      </c>
      <c r="L3269" s="21">
        <f t="shared" si="347"/>
        <v>0</v>
      </c>
      <c r="M3269" s="21" t="s">
        <v>4890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3581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3267</v>
      </c>
      <c r="B3270" s="21" t="s">
        <v>4727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4486</v>
      </c>
      <c r="I3270" s="21" t="s">
        <v>4487</v>
      </c>
      <c r="J3270" s="21">
        <v>1</v>
      </c>
      <c r="K3270" s="21">
        <v>1</v>
      </c>
      <c r="L3270" s="21">
        <f t="shared" si="347"/>
        <v>0</v>
      </c>
      <c r="M3270" s="21" t="s">
        <v>5016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3581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x14ac:dyDescent="0.25">
      <c r="A3271" s="21">
        <v>3268</v>
      </c>
      <c r="B3271" s="21" t="s">
        <v>4727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4488</v>
      </c>
      <c r="I3271" s="21" t="s">
        <v>4489</v>
      </c>
      <c r="J3271" s="21">
        <v>1</v>
      </c>
      <c r="K3271" s="21">
        <v>1</v>
      </c>
      <c r="L3271" s="21">
        <f t="shared" si="347"/>
        <v>0</v>
      </c>
      <c r="M3271" s="21" t="s">
        <v>4894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3581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3269</v>
      </c>
      <c r="B3272" s="21" t="s">
        <v>4727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4490</v>
      </c>
      <c r="I3272" s="21" t="s">
        <v>4491</v>
      </c>
      <c r="J3272" s="21">
        <v>1</v>
      </c>
      <c r="K3272" s="21">
        <v>1</v>
      </c>
      <c r="L3272" s="21">
        <f t="shared" si="347"/>
        <v>0</v>
      </c>
      <c r="M3272" s="21" t="s">
        <v>4894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3581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3270</v>
      </c>
      <c r="B3273" s="21" t="s">
        <v>4727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4492</v>
      </c>
      <c r="I3273" s="21" t="s">
        <v>4493</v>
      </c>
      <c r="J3273" s="21">
        <v>1</v>
      </c>
      <c r="K3273" s="21">
        <v>1</v>
      </c>
      <c r="L3273" s="21">
        <f t="shared" si="347"/>
        <v>0</v>
      </c>
      <c r="M3273" s="21" t="s">
        <v>4894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3581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3271</v>
      </c>
      <c r="B3274" s="21" t="s">
        <v>4727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4128</v>
      </c>
      <c r="J3274" s="21">
        <v>1</v>
      </c>
      <c r="K3274" s="21">
        <v>1</v>
      </c>
      <c r="L3274" s="21">
        <f t="shared" si="347"/>
        <v>0</v>
      </c>
      <c r="M3274" s="21" t="s">
        <v>4963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4750</v>
      </c>
      <c r="U3274" s="21" t="s">
        <v>3581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3272</v>
      </c>
      <c r="B3275" s="21" t="s">
        <v>4727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4494</v>
      </c>
      <c r="I3275" s="21" t="s">
        <v>4495</v>
      </c>
      <c r="J3275" s="21">
        <v>1</v>
      </c>
      <c r="K3275" s="21">
        <v>1</v>
      </c>
      <c r="L3275" s="21">
        <f t="shared" si="347"/>
        <v>0</v>
      </c>
      <c r="M3275" s="21" t="s">
        <v>4892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3581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3273</v>
      </c>
      <c r="B3276" s="21" t="s">
        <v>4727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4496</v>
      </c>
      <c r="I3276" s="21" t="s">
        <v>4497</v>
      </c>
      <c r="J3276" s="21">
        <v>1</v>
      </c>
      <c r="K3276" s="21">
        <v>1</v>
      </c>
      <c r="L3276" s="21">
        <f t="shared" si="347"/>
        <v>0</v>
      </c>
      <c r="M3276" s="21" t="s">
        <v>4892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3581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3274</v>
      </c>
      <c r="B3277" s="21" t="s">
        <v>4727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4498</v>
      </c>
      <c r="I3277" s="21" t="s">
        <v>4499</v>
      </c>
      <c r="J3277" s="21">
        <v>1</v>
      </c>
      <c r="K3277" s="21">
        <v>1</v>
      </c>
      <c r="L3277" s="21">
        <f t="shared" si="347"/>
        <v>0</v>
      </c>
      <c r="M3277" s="21" t="s">
        <v>4892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3581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3275</v>
      </c>
      <c r="B3278" s="21" t="s">
        <v>4727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4124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3581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x14ac:dyDescent="0.25">
      <c r="A3279" s="21">
        <v>3275</v>
      </c>
      <c r="B3279" s="21" t="s">
        <v>4727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4124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3581</v>
      </c>
      <c r="V3279" s="21" t="str">
        <f>VLOOKUP(P3279,'Customer List'!B:C,2,)</f>
        <v>Banglore</v>
      </c>
      <c r="W3279" s="38" t="s">
        <v>5726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x14ac:dyDescent="0.25">
      <c r="A3280" s="21">
        <v>3276</v>
      </c>
      <c r="B3280" s="21" t="s">
        <v>4727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4500</v>
      </c>
      <c r="I3280" s="21" t="s">
        <v>4501</v>
      </c>
      <c r="J3280" s="21">
        <v>1</v>
      </c>
      <c r="K3280" s="21">
        <v>1</v>
      </c>
      <c r="L3280" s="21">
        <f t="shared" si="347"/>
        <v>0</v>
      </c>
      <c r="M3280" s="21" t="s">
        <v>4893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3581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3277</v>
      </c>
      <c r="B3281" s="21" t="s">
        <v>4727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4502</v>
      </c>
      <c r="I3281" s="21" t="s">
        <v>4503</v>
      </c>
      <c r="J3281" s="21">
        <v>1</v>
      </c>
      <c r="K3281" s="21">
        <v>1</v>
      </c>
      <c r="L3281" s="21">
        <f t="shared" si="347"/>
        <v>0</v>
      </c>
      <c r="M3281" s="21" t="s">
        <v>4891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3581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3278</v>
      </c>
      <c r="B3282" s="21" t="s">
        <v>4727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4504</v>
      </c>
      <c r="I3282" s="21" t="s">
        <v>4505</v>
      </c>
      <c r="J3282" s="21">
        <v>1</v>
      </c>
      <c r="K3282" s="21">
        <v>1</v>
      </c>
      <c r="L3282" s="21">
        <f t="shared" si="347"/>
        <v>0</v>
      </c>
      <c r="M3282" s="21" t="s">
        <v>4891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3581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3279</v>
      </c>
      <c r="B3283" s="21" t="s">
        <v>4727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4506</v>
      </c>
      <c r="I3283" s="21" t="s">
        <v>4507</v>
      </c>
      <c r="J3283" s="21">
        <v>1</v>
      </c>
      <c r="K3283" s="21">
        <v>1</v>
      </c>
      <c r="L3283" s="21">
        <f t="shared" si="347"/>
        <v>0</v>
      </c>
      <c r="M3283" s="21" t="s">
        <v>4861</v>
      </c>
      <c r="N3283" s="30">
        <v>45938</v>
      </c>
      <c r="O3283" s="48">
        <v>34440</v>
      </c>
      <c r="P3283" s="21" t="s">
        <v>4431</v>
      </c>
      <c r="Q3283" s="21" t="s">
        <v>1127</v>
      </c>
      <c r="R3283" s="21" t="s">
        <v>1127</v>
      </c>
      <c r="S3283" s="3">
        <v>-20</v>
      </c>
      <c r="T3283" s="37"/>
      <c r="U3283" s="21" t="s">
        <v>3581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3280</v>
      </c>
      <c r="B3284" s="21" t="s">
        <v>4727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4509</v>
      </c>
      <c r="I3284" s="21" t="s">
        <v>4510</v>
      </c>
      <c r="J3284" s="21">
        <v>1</v>
      </c>
      <c r="K3284" s="21">
        <v>1</v>
      </c>
      <c r="L3284" s="21">
        <f t="shared" si="347"/>
        <v>0</v>
      </c>
      <c r="M3284" s="21" t="s">
        <v>5162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3581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3281</v>
      </c>
      <c r="B3285" s="21" t="s">
        <v>4727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4511</v>
      </c>
      <c r="I3285" s="21" t="s">
        <v>4512</v>
      </c>
      <c r="J3285" s="21">
        <v>1</v>
      </c>
      <c r="K3285" s="21">
        <v>1</v>
      </c>
      <c r="L3285" s="21">
        <f t="shared" si="347"/>
        <v>0</v>
      </c>
      <c r="M3285" s="21" t="s">
        <v>4895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3581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x14ac:dyDescent="0.25">
      <c r="A3286" s="21">
        <v>3282</v>
      </c>
      <c r="B3286" s="21" t="s">
        <v>4727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4513</v>
      </c>
      <c r="I3286" s="21" t="s">
        <v>4514</v>
      </c>
      <c r="J3286" s="21">
        <v>1</v>
      </c>
      <c r="K3286" s="21">
        <v>1</v>
      </c>
      <c r="L3286" s="21">
        <f t="shared" si="347"/>
        <v>0</v>
      </c>
      <c r="M3286" s="21" t="s">
        <v>4902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3581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x14ac:dyDescent="0.25">
      <c r="A3287" s="21">
        <v>3283</v>
      </c>
      <c r="B3287" s="21" t="s">
        <v>4727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4515</v>
      </c>
      <c r="I3287" s="21" t="s">
        <v>4516</v>
      </c>
      <c r="J3287" s="21">
        <v>1</v>
      </c>
      <c r="K3287" s="21">
        <v>1</v>
      </c>
      <c r="L3287" s="21">
        <f t="shared" si="347"/>
        <v>0</v>
      </c>
      <c r="M3287" s="21" t="s">
        <v>4902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3581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3284</v>
      </c>
      <c r="B3288" s="21" t="s">
        <v>4727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4517</v>
      </c>
      <c r="I3288" s="21" t="s">
        <v>4518</v>
      </c>
      <c r="J3288" s="21">
        <v>1</v>
      </c>
      <c r="K3288" s="21">
        <v>1</v>
      </c>
      <c r="L3288" s="21">
        <f t="shared" si="347"/>
        <v>0</v>
      </c>
      <c r="M3288" s="21" t="s">
        <v>4890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3581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3285</v>
      </c>
      <c r="B3289" s="21" t="s">
        <v>4727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4519</v>
      </c>
      <c r="I3289" s="21" t="s">
        <v>4520</v>
      </c>
      <c r="J3289" s="21">
        <v>1</v>
      </c>
      <c r="K3289" s="21">
        <v>1</v>
      </c>
      <c r="L3289" s="21">
        <f t="shared" si="347"/>
        <v>0</v>
      </c>
      <c r="M3289" s="21" t="s">
        <v>4885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3581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3286</v>
      </c>
      <c r="B3290" s="21" t="s">
        <v>4727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4125</v>
      </c>
      <c r="J3290" s="21">
        <v>1</v>
      </c>
      <c r="K3290" s="21">
        <v>1</v>
      </c>
      <c r="L3290" s="21">
        <f t="shared" si="347"/>
        <v>0</v>
      </c>
      <c r="M3290" s="21"/>
      <c r="N3290" s="30">
        <v>45969</v>
      </c>
      <c r="O3290" s="48"/>
      <c r="P3290" s="21" t="s">
        <v>2513</v>
      </c>
      <c r="Q3290" s="21">
        <v>58157937961</v>
      </c>
      <c r="R3290" s="21" t="s">
        <v>40</v>
      </c>
      <c r="S3290" s="3">
        <v>4</v>
      </c>
      <c r="T3290" s="37"/>
      <c r="U3290" s="21" t="s">
        <v>3581</v>
      </c>
      <c r="V3290" s="21" t="str">
        <f>VLOOKUP(P3290,'Customer List'!B:C,2,)</f>
        <v>MOHALI (PUNJAB)</v>
      </c>
      <c r="W3290" s="38" t="s">
        <v>5708</v>
      </c>
      <c r="X3290" s="30">
        <v>45972</v>
      </c>
      <c r="Y3290" s="21">
        <f t="shared" si="348"/>
        <v>3</v>
      </c>
      <c r="Z3290" s="21" t="str">
        <f t="shared" si="349"/>
        <v>Saturday</v>
      </c>
      <c r="AA3290" s="21" t="str">
        <f t="shared" si="350"/>
        <v>Tuesday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3287</v>
      </c>
      <c r="B3291" s="21" t="s">
        <v>4727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4125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3581</v>
      </c>
      <c r="V3291" s="21" t="str">
        <f>VLOOKUP(P3291,'Customer List'!B:C,2,)</f>
        <v>Hyderabad</v>
      </c>
      <c r="W3291" s="38" t="s">
        <v>5523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3288</v>
      </c>
      <c r="B3292" s="21" t="s">
        <v>4727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4125</v>
      </c>
      <c r="J3292" s="21">
        <v>1</v>
      </c>
      <c r="K3292" s="21">
        <v>1</v>
      </c>
      <c r="L3292" s="21">
        <f t="shared" si="347"/>
        <v>0</v>
      </c>
      <c r="M3292" s="21" t="s">
        <v>5316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3581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3289</v>
      </c>
      <c r="B3293" s="21" t="s">
        <v>4727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4133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3581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x14ac:dyDescent="0.25">
      <c r="A3294" s="21">
        <v>3290</v>
      </c>
      <c r="B3294" s="21" t="s">
        <v>4727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4132</v>
      </c>
      <c r="J3294" s="21">
        <v>2</v>
      </c>
      <c r="K3294" s="21">
        <v>2</v>
      </c>
      <c r="L3294" s="21">
        <f t="shared" si="347"/>
        <v>0</v>
      </c>
      <c r="M3294" s="21"/>
      <c r="N3294" s="30">
        <v>45969</v>
      </c>
      <c r="O3294" s="48"/>
      <c r="P3294" s="21" t="s">
        <v>2513</v>
      </c>
      <c r="Q3294" s="21">
        <v>58157937961</v>
      </c>
      <c r="R3294" s="21" t="s">
        <v>40</v>
      </c>
      <c r="S3294" s="3">
        <v>4</v>
      </c>
      <c r="T3294" s="37"/>
      <c r="U3294" s="21" t="s">
        <v>3581</v>
      </c>
      <c r="V3294" s="21" t="str">
        <f>VLOOKUP(P3294,'Customer List'!B:C,2,)</f>
        <v>MOHALI (PUNJAB)</v>
      </c>
      <c r="W3294" s="38" t="s">
        <v>5708</v>
      </c>
      <c r="X3294" s="30">
        <v>45972</v>
      </c>
      <c r="Y3294" s="21">
        <f t="shared" si="348"/>
        <v>3</v>
      </c>
      <c r="Z3294" s="21" t="str">
        <f t="shared" si="349"/>
        <v>Saturday</v>
      </c>
      <c r="AA3294" s="21" t="str">
        <f t="shared" si="350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3291</v>
      </c>
      <c r="B3295" s="21" t="s">
        <v>4727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4132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3581</v>
      </c>
      <c r="V3295" s="21" t="str">
        <f>VLOOKUP(P3295,'Customer List'!B:C,2,)</f>
        <v>Banglore</v>
      </c>
      <c r="W3295" s="38" t="s">
        <v>5726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3292</v>
      </c>
      <c r="B3296" s="21" t="s">
        <v>4846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4752</v>
      </c>
      <c r="J3296" s="21">
        <v>1</v>
      </c>
      <c r="K3296" s="21">
        <v>1</v>
      </c>
      <c r="L3296" s="21">
        <f t="shared" si="347"/>
        <v>0</v>
      </c>
      <c r="M3296" s="21" t="s">
        <v>5027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3293</v>
      </c>
      <c r="B3297" s="21" t="s">
        <v>4846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4752</v>
      </c>
      <c r="J3297" s="21">
        <v>1</v>
      </c>
      <c r="K3297" s="21">
        <v>1</v>
      </c>
      <c r="L3297" s="21">
        <f t="shared" si="347"/>
        <v>0</v>
      </c>
      <c r="M3297" s="21" t="s">
        <v>5027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3294</v>
      </c>
      <c r="B3298" s="21" t="s">
        <v>4846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4752</v>
      </c>
      <c r="J3298" s="21">
        <v>1</v>
      </c>
      <c r="K3298" s="21">
        <v>1</v>
      </c>
      <c r="L3298" s="21">
        <f t="shared" si="347"/>
        <v>0</v>
      </c>
      <c r="M3298" s="21" t="s">
        <v>4996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3295</v>
      </c>
      <c r="B3299" s="21" t="s">
        <v>4846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4753</v>
      </c>
      <c r="J3299" s="21">
        <v>1</v>
      </c>
      <c r="K3299" s="21">
        <v>1</v>
      </c>
      <c r="L3299" s="21">
        <f t="shared" si="347"/>
        <v>0</v>
      </c>
      <c r="M3299" s="21" t="s">
        <v>5027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3296</v>
      </c>
      <c r="B3300" s="21" t="s">
        <v>4846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4754</v>
      </c>
      <c r="J3300" s="21">
        <v>1</v>
      </c>
      <c r="K3300" s="21">
        <v>1</v>
      </c>
      <c r="L3300" s="21">
        <f t="shared" si="347"/>
        <v>0</v>
      </c>
      <c r="M3300" s="21" t="s">
        <v>4987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3297</v>
      </c>
      <c r="B3301" s="21" t="s">
        <v>4846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4754</v>
      </c>
      <c r="J3301" s="21">
        <v>1</v>
      </c>
      <c r="K3301" s="21">
        <v>1</v>
      </c>
      <c r="L3301" s="21">
        <f t="shared" si="347"/>
        <v>0</v>
      </c>
      <c r="M3301" s="21" t="s">
        <v>5027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3298</v>
      </c>
      <c r="B3302" s="21" t="s">
        <v>4846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4754</v>
      </c>
      <c r="J3302" s="21">
        <v>1</v>
      </c>
      <c r="K3302" s="21">
        <v>1</v>
      </c>
      <c r="L3302" s="21">
        <f t="shared" si="347"/>
        <v>0</v>
      </c>
      <c r="M3302" s="21" t="s">
        <v>4977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x14ac:dyDescent="0.25">
      <c r="A3303" s="21">
        <v>3299</v>
      </c>
      <c r="B3303" s="21" t="s">
        <v>4846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4755</v>
      </c>
      <c r="J3303" s="21">
        <v>1</v>
      </c>
      <c r="K3303" s="21">
        <v>1</v>
      </c>
      <c r="L3303" s="21">
        <f t="shared" si="347"/>
        <v>0</v>
      </c>
      <c r="M3303" s="21" t="s">
        <v>5027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3300</v>
      </c>
      <c r="B3304" s="21" t="s">
        <v>4846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4756</v>
      </c>
      <c r="J3304" s="21">
        <v>1</v>
      </c>
      <c r="K3304" s="21">
        <v>1</v>
      </c>
      <c r="L3304" s="21">
        <f t="shared" si="347"/>
        <v>0</v>
      </c>
      <c r="M3304" s="21" t="s">
        <v>5027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3301</v>
      </c>
      <c r="B3305" s="21" t="s">
        <v>4846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4756</v>
      </c>
      <c r="J3305" s="21">
        <v>2</v>
      </c>
      <c r="K3305" s="21">
        <v>2</v>
      </c>
      <c r="L3305" s="21">
        <f t="shared" si="347"/>
        <v>0</v>
      </c>
      <c r="M3305" s="21" t="s">
        <v>5017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3302</v>
      </c>
      <c r="B3306" s="21" t="s">
        <v>4846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4757</v>
      </c>
      <c r="J3306" s="21">
        <v>1</v>
      </c>
      <c r="K3306" s="21">
        <v>1</v>
      </c>
      <c r="L3306" s="21">
        <f t="shared" si="347"/>
        <v>0</v>
      </c>
      <c r="M3306" s="21" t="s">
        <v>5027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3303</v>
      </c>
      <c r="B3307" s="21" t="s">
        <v>4846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4757</v>
      </c>
      <c r="J3307" s="21">
        <v>1</v>
      </c>
      <c r="K3307" s="21">
        <v>1</v>
      </c>
      <c r="L3307" s="21">
        <f t="shared" si="347"/>
        <v>0</v>
      </c>
      <c r="M3307" s="21" t="s">
        <v>5015</v>
      </c>
      <c r="N3307" s="30">
        <v>45941</v>
      </c>
      <c r="O3307" s="48">
        <v>12226.4</v>
      </c>
      <c r="P3307" s="21" t="s">
        <v>4844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3304</v>
      </c>
      <c r="B3308" s="21" t="s">
        <v>4846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4758</v>
      </c>
      <c r="J3308" s="21">
        <v>1</v>
      </c>
      <c r="K3308" s="21">
        <v>1</v>
      </c>
      <c r="L3308" s="21">
        <f t="shared" si="347"/>
        <v>0</v>
      </c>
      <c r="M3308" s="21" t="s">
        <v>5027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3305</v>
      </c>
      <c r="B3309" s="21" t="s">
        <v>4846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4759</v>
      </c>
      <c r="J3309" s="21">
        <v>1</v>
      </c>
      <c r="K3309" s="21">
        <v>1</v>
      </c>
      <c r="L3309" s="21">
        <f t="shared" si="347"/>
        <v>0</v>
      </c>
      <c r="M3309" s="21" t="s">
        <v>5027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3306</v>
      </c>
      <c r="B3310" s="21" t="s">
        <v>4846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4760</v>
      </c>
      <c r="J3310" s="21">
        <v>1</v>
      </c>
      <c r="K3310" s="21">
        <v>1</v>
      </c>
      <c r="L3310" s="21">
        <f t="shared" si="347"/>
        <v>0</v>
      </c>
      <c r="M3310" s="21" t="s">
        <v>5027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3307</v>
      </c>
      <c r="B3311" s="21" t="s">
        <v>4846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4761</v>
      </c>
      <c r="J3311" s="21">
        <v>1</v>
      </c>
      <c r="K3311" s="21">
        <v>1</v>
      </c>
      <c r="L3311" s="21">
        <f t="shared" si="347"/>
        <v>0</v>
      </c>
      <c r="M3311" s="21" t="s">
        <v>5027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3308</v>
      </c>
      <c r="B3312" s="21" t="s">
        <v>4846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4762</v>
      </c>
      <c r="J3312" s="21">
        <v>1</v>
      </c>
      <c r="K3312" s="21">
        <v>1</v>
      </c>
      <c r="L3312" s="21">
        <f t="shared" si="347"/>
        <v>0</v>
      </c>
      <c r="M3312" s="21" t="s">
        <v>5027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3309</v>
      </c>
      <c r="B3313" s="21" t="s">
        <v>4846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4763</v>
      </c>
      <c r="J3313" s="21">
        <v>1</v>
      </c>
      <c r="K3313" s="21">
        <v>1</v>
      </c>
      <c r="L3313" s="21">
        <f t="shared" si="347"/>
        <v>0</v>
      </c>
      <c r="M3313" s="21" t="s">
        <v>5027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3310</v>
      </c>
      <c r="B3314" s="21" t="s">
        <v>4846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4764</v>
      </c>
      <c r="J3314" s="21">
        <v>1</v>
      </c>
      <c r="K3314" s="21">
        <v>1</v>
      </c>
      <c r="L3314" s="21">
        <f t="shared" si="347"/>
        <v>0</v>
      </c>
      <c r="M3314" s="21" t="s">
        <v>4996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3311</v>
      </c>
      <c r="B3315" s="21" t="s">
        <v>4846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4764</v>
      </c>
      <c r="J3315" s="21">
        <v>1</v>
      </c>
      <c r="K3315" s="21">
        <v>1</v>
      </c>
      <c r="L3315" s="21">
        <f t="shared" si="347"/>
        <v>0</v>
      </c>
      <c r="M3315" s="21" t="s">
        <v>5027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3312</v>
      </c>
      <c r="B3316" s="21" t="s">
        <v>4846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4765</v>
      </c>
      <c r="J3316" s="21">
        <v>1</v>
      </c>
      <c r="K3316" s="21">
        <v>1</v>
      </c>
      <c r="L3316" s="21">
        <f t="shared" si="347"/>
        <v>0</v>
      </c>
      <c r="M3316" s="21" t="s">
        <v>4996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3313</v>
      </c>
      <c r="B3317" s="21" t="s">
        <v>4846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4766</v>
      </c>
      <c r="J3317" s="21">
        <v>1</v>
      </c>
      <c r="K3317" s="21">
        <v>1</v>
      </c>
      <c r="L3317" s="21">
        <f t="shared" si="347"/>
        <v>0</v>
      </c>
      <c r="M3317" s="21" t="s">
        <v>4987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3314</v>
      </c>
      <c r="B3318" s="21" t="s">
        <v>4846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4766</v>
      </c>
      <c r="J3318" s="21">
        <v>1</v>
      </c>
      <c r="K3318" s="21">
        <v>1</v>
      </c>
      <c r="L3318" s="21">
        <f t="shared" si="347"/>
        <v>0</v>
      </c>
      <c r="M3318" s="21" t="s">
        <v>4977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x14ac:dyDescent="0.25">
      <c r="A3319" s="21">
        <v>3315</v>
      </c>
      <c r="B3319" s="21" t="s">
        <v>4846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4766</v>
      </c>
      <c r="J3319" s="21">
        <v>2</v>
      </c>
      <c r="K3319" s="21">
        <v>2</v>
      </c>
      <c r="L3319" s="21">
        <f t="shared" si="347"/>
        <v>0</v>
      </c>
      <c r="M3319" s="21" t="s">
        <v>5027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3316</v>
      </c>
      <c r="B3320" s="21" t="s">
        <v>4846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4766</v>
      </c>
      <c r="J3320" s="21">
        <v>1</v>
      </c>
      <c r="K3320" s="21">
        <v>1</v>
      </c>
      <c r="L3320" s="21">
        <f t="shared" si="347"/>
        <v>0</v>
      </c>
      <c r="M3320" s="21" t="s">
        <v>5000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3317</v>
      </c>
      <c r="B3321" s="21" t="s">
        <v>4846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4767</v>
      </c>
      <c r="J3321" s="21">
        <v>1</v>
      </c>
      <c r="K3321" s="21">
        <v>1</v>
      </c>
      <c r="L3321" s="21">
        <f t="shared" si="347"/>
        <v>0</v>
      </c>
      <c r="M3321" s="21" t="s">
        <v>5015</v>
      </c>
      <c r="N3321" s="30">
        <v>45941</v>
      </c>
      <c r="O3321" s="48">
        <v>11172.4</v>
      </c>
      <c r="P3321" s="21" t="s">
        <v>4844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3318</v>
      </c>
      <c r="B3322" s="21" t="s">
        <v>4846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4768</v>
      </c>
      <c r="J3322" s="21">
        <v>1</v>
      </c>
      <c r="K3322" s="21">
        <v>1</v>
      </c>
      <c r="L3322" s="21">
        <f t="shared" si="347"/>
        <v>0</v>
      </c>
      <c r="M3322" s="21" t="s">
        <v>5027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3319</v>
      </c>
      <c r="B3323" s="21" t="s">
        <v>4846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4768</v>
      </c>
      <c r="J3323" s="21">
        <v>1</v>
      </c>
      <c r="K3323" s="21">
        <v>1</v>
      </c>
      <c r="L3323" s="21">
        <f t="shared" si="347"/>
        <v>0</v>
      </c>
      <c r="M3323" s="21" t="s">
        <v>5027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3320</v>
      </c>
      <c r="B3324" s="21" t="s">
        <v>4846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4769</v>
      </c>
      <c r="J3324" s="21">
        <v>1</v>
      </c>
      <c r="K3324" s="21">
        <v>1</v>
      </c>
      <c r="L3324" s="21">
        <f t="shared" si="347"/>
        <v>0</v>
      </c>
      <c r="M3324" s="21" t="s">
        <v>5027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3321</v>
      </c>
      <c r="B3325" s="21" t="s">
        <v>4846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4762</v>
      </c>
      <c r="J3325" s="21">
        <v>1</v>
      </c>
      <c r="K3325" s="21">
        <v>1</v>
      </c>
      <c r="L3325" s="21">
        <f t="shared" si="347"/>
        <v>0</v>
      </c>
      <c r="M3325" s="21" t="s">
        <v>5002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3322</v>
      </c>
      <c r="B3326" s="21" t="s">
        <v>4846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4770</v>
      </c>
      <c r="J3326" s="21">
        <v>1</v>
      </c>
      <c r="K3326" s="21">
        <v>1</v>
      </c>
      <c r="L3326" s="21">
        <f t="shared" si="347"/>
        <v>0</v>
      </c>
      <c r="M3326" s="21" t="s">
        <v>4996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3323</v>
      </c>
      <c r="B3327" s="21" t="s">
        <v>4846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4771</v>
      </c>
      <c r="J3327" s="21">
        <v>1</v>
      </c>
      <c r="K3327" s="21">
        <v>1</v>
      </c>
      <c r="L3327" s="21">
        <f t="shared" si="347"/>
        <v>0</v>
      </c>
      <c r="M3327" s="21" t="s">
        <v>5002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3324</v>
      </c>
      <c r="B3328" s="21" t="s">
        <v>4846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4758</v>
      </c>
      <c r="J3328" s="21">
        <v>1</v>
      </c>
      <c r="K3328" s="21">
        <v>1</v>
      </c>
      <c r="L3328" s="21">
        <f t="shared" si="347"/>
        <v>0</v>
      </c>
      <c r="M3328" s="21" t="s">
        <v>5027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3325</v>
      </c>
      <c r="B3329" s="21" t="s">
        <v>4846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4772</v>
      </c>
      <c r="J3329" s="21">
        <v>1</v>
      </c>
      <c r="K3329" s="21">
        <v>1</v>
      </c>
      <c r="L3329" s="21">
        <f t="shared" si="347"/>
        <v>0</v>
      </c>
      <c r="M3329" s="21" t="s">
        <v>5027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3326</v>
      </c>
      <c r="B3330" s="21" t="s">
        <v>4846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4773</v>
      </c>
      <c r="J3330" s="21">
        <v>2</v>
      </c>
      <c r="K3330" s="21">
        <v>2</v>
      </c>
      <c r="L3330" s="21">
        <f t="shared" si="347"/>
        <v>0</v>
      </c>
      <c r="M3330" s="21" t="s">
        <v>5017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3327</v>
      </c>
      <c r="B3331" s="21" t="s">
        <v>4846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4774</v>
      </c>
      <c r="J3331" s="21">
        <v>1</v>
      </c>
      <c r="K3331" s="21">
        <v>1</v>
      </c>
      <c r="L3331" s="21">
        <f t="shared" si="347"/>
        <v>0</v>
      </c>
      <c r="M3331" s="21" t="s">
        <v>5000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3328</v>
      </c>
      <c r="B3332" s="21" t="s">
        <v>4846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4775</v>
      </c>
      <c r="J3332" s="21">
        <v>3</v>
      </c>
      <c r="K3332" s="21">
        <v>3</v>
      </c>
      <c r="L3332" s="21">
        <f t="shared" si="347"/>
        <v>0</v>
      </c>
      <c r="M3332" s="21" t="s">
        <v>5010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3329</v>
      </c>
      <c r="B3333" s="21" t="s">
        <v>4846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4776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5122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x14ac:dyDescent="0.25">
      <c r="A3334" s="21">
        <v>3330</v>
      </c>
      <c r="B3334" s="21" t="s">
        <v>4846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4777</v>
      </c>
      <c r="J3334" s="21">
        <v>1</v>
      </c>
      <c r="K3334" s="21">
        <v>1</v>
      </c>
      <c r="L3334" s="21">
        <f t="shared" si="361"/>
        <v>0</v>
      </c>
      <c r="M3334" s="21" t="s">
        <v>4993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3331</v>
      </c>
      <c r="B3335" s="21" t="s">
        <v>4846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4778</v>
      </c>
      <c r="J3335" s="21">
        <v>1</v>
      </c>
      <c r="K3335" s="21">
        <v>1</v>
      </c>
      <c r="L3335" s="21">
        <f t="shared" si="361"/>
        <v>0</v>
      </c>
      <c r="M3335" s="21" t="s">
        <v>5027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3332</v>
      </c>
      <c r="B3336" s="21" t="s">
        <v>4846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4779</v>
      </c>
      <c r="J3336" s="21">
        <v>3</v>
      </c>
      <c r="K3336" s="21">
        <v>3</v>
      </c>
      <c r="L3336" s="21">
        <f t="shared" si="361"/>
        <v>0</v>
      </c>
      <c r="M3336" s="21" t="s">
        <v>5011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3333</v>
      </c>
      <c r="B3337" s="21" t="s">
        <v>4846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4780</v>
      </c>
      <c r="J3337" s="21">
        <v>1</v>
      </c>
      <c r="K3337" s="21">
        <v>1</v>
      </c>
      <c r="L3337" s="21">
        <f t="shared" si="361"/>
        <v>0</v>
      </c>
      <c r="M3337" s="21" t="s">
        <v>4989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3334</v>
      </c>
      <c r="B3338" s="21" t="s">
        <v>4846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4781</v>
      </c>
      <c r="J3338" s="21">
        <v>1</v>
      </c>
      <c r="K3338" s="21">
        <v>1</v>
      </c>
      <c r="L3338" s="21">
        <f t="shared" si="361"/>
        <v>0</v>
      </c>
      <c r="M3338" s="21" t="s">
        <v>5122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x14ac:dyDescent="0.25">
      <c r="A3339" s="21">
        <v>3335</v>
      </c>
      <c r="B3339" s="21" t="s">
        <v>4846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4782</v>
      </c>
      <c r="J3339" s="21">
        <v>1</v>
      </c>
      <c r="K3339" s="21">
        <v>1</v>
      </c>
      <c r="L3339" s="21">
        <f t="shared" si="361"/>
        <v>0</v>
      </c>
      <c r="M3339" s="21" t="s">
        <v>4975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3336</v>
      </c>
      <c r="B3340" s="21" t="s">
        <v>4846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4783</v>
      </c>
      <c r="J3340" s="21">
        <v>5</v>
      </c>
      <c r="K3340" s="21">
        <v>5</v>
      </c>
      <c r="L3340" s="21">
        <f t="shared" si="361"/>
        <v>0</v>
      </c>
      <c r="M3340" s="21" t="s">
        <v>5005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3337</v>
      </c>
      <c r="B3341" s="21" t="s">
        <v>4846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4784</v>
      </c>
      <c r="J3341" s="21">
        <v>1</v>
      </c>
      <c r="K3341" s="21">
        <v>1</v>
      </c>
      <c r="L3341" s="21">
        <f t="shared" si="361"/>
        <v>0</v>
      </c>
      <c r="M3341" s="21" t="s">
        <v>5000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3338</v>
      </c>
      <c r="B3342" s="21" t="s">
        <v>4846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4785</v>
      </c>
      <c r="J3342" s="21">
        <v>1</v>
      </c>
      <c r="K3342" s="21">
        <v>1</v>
      </c>
      <c r="L3342" s="21">
        <f t="shared" si="361"/>
        <v>0</v>
      </c>
      <c r="M3342" s="21" t="s">
        <v>5017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3339</v>
      </c>
      <c r="B3343" s="21" t="s">
        <v>4846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4786</v>
      </c>
      <c r="J3343" s="21">
        <v>2</v>
      </c>
      <c r="K3343" s="21">
        <v>2</v>
      </c>
      <c r="L3343" s="21">
        <f t="shared" si="361"/>
        <v>0</v>
      </c>
      <c r="M3343" s="21" t="s">
        <v>5011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3340</v>
      </c>
      <c r="B3344" s="21" t="s">
        <v>4846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4787</v>
      </c>
      <c r="J3344" s="21">
        <v>1</v>
      </c>
      <c r="K3344" s="21">
        <v>1</v>
      </c>
      <c r="L3344" s="21">
        <f t="shared" si="361"/>
        <v>0</v>
      </c>
      <c r="M3344" s="21" t="s">
        <v>5122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3341</v>
      </c>
      <c r="B3345" s="21" t="s">
        <v>4846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4788</v>
      </c>
      <c r="J3345" s="21">
        <v>1</v>
      </c>
      <c r="K3345" s="21">
        <v>1</v>
      </c>
      <c r="L3345" s="21">
        <f t="shared" si="361"/>
        <v>0</v>
      </c>
      <c r="M3345" s="21" t="s">
        <v>4989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3342</v>
      </c>
      <c r="B3346" s="21" t="s">
        <v>4846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4789</v>
      </c>
      <c r="J3346" s="21">
        <v>1</v>
      </c>
      <c r="K3346" s="21">
        <v>1</v>
      </c>
      <c r="L3346" s="21">
        <f t="shared" si="361"/>
        <v>0</v>
      </c>
      <c r="M3346" s="21" t="s">
        <v>5122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x14ac:dyDescent="0.25">
      <c r="A3347" s="21">
        <v>3343</v>
      </c>
      <c r="B3347" s="21" t="s">
        <v>4846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4790</v>
      </c>
      <c r="J3347" s="21">
        <v>1</v>
      </c>
      <c r="K3347" s="21">
        <v>1</v>
      </c>
      <c r="L3347" s="21">
        <f t="shared" si="361"/>
        <v>0</v>
      </c>
      <c r="M3347" s="21" t="s">
        <v>5027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3344</v>
      </c>
      <c r="B3348" s="21" t="s">
        <v>4846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4791</v>
      </c>
      <c r="J3348" s="21">
        <v>1</v>
      </c>
      <c r="K3348" s="21">
        <v>1</v>
      </c>
      <c r="L3348" s="21">
        <f t="shared" si="361"/>
        <v>0</v>
      </c>
      <c r="M3348" s="21" t="s">
        <v>5157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4983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3345</v>
      </c>
      <c r="B3349" s="21" t="s">
        <v>4846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4792</v>
      </c>
      <c r="J3349" s="21">
        <v>5</v>
      </c>
      <c r="K3349" s="21">
        <v>5</v>
      </c>
      <c r="L3349" s="21">
        <f t="shared" si="361"/>
        <v>0</v>
      </c>
      <c r="M3349" s="21" t="s">
        <v>5011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3346</v>
      </c>
      <c r="B3350" s="21" t="s">
        <v>4846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4784</v>
      </c>
      <c r="J3350" s="21">
        <v>1</v>
      </c>
      <c r="K3350" s="21">
        <v>1</v>
      </c>
      <c r="L3350" s="21">
        <f t="shared" si="361"/>
        <v>0</v>
      </c>
      <c r="M3350" s="21" t="s">
        <v>4874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x14ac:dyDescent="0.25">
      <c r="A3351" s="21">
        <v>3347</v>
      </c>
      <c r="B3351" s="21" t="s">
        <v>4846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4793</v>
      </c>
      <c r="J3351" s="21">
        <v>1</v>
      </c>
      <c r="K3351" s="21">
        <v>1</v>
      </c>
      <c r="L3351" s="21">
        <f t="shared" si="361"/>
        <v>0</v>
      </c>
      <c r="M3351" s="21" t="s">
        <v>4998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3348</v>
      </c>
      <c r="B3352" s="21" t="s">
        <v>4846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4793</v>
      </c>
      <c r="J3352" s="21">
        <v>1</v>
      </c>
      <c r="K3352" s="21">
        <v>1</v>
      </c>
      <c r="L3352" s="21">
        <f t="shared" si="361"/>
        <v>0</v>
      </c>
      <c r="M3352" s="21" t="s">
        <v>5014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3349</v>
      </c>
      <c r="B3353" s="21" t="s">
        <v>4846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4794</v>
      </c>
      <c r="J3353" s="21">
        <v>1</v>
      </c>
      <c r="K3353" s="21">
        <v>1</v>
      </c>
      <c r="L3353" s="21">
        <f t="shared" si="361"/>
        <v>0</v>
      </c>
      <c r="M3353" s="21" t="s">
        <v>5027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3350</v>
      </c>
      <c r="B3354" s="21" t="s">
        <v>4846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4795</v>
      </c>
      <c r="J3354" s="21">
        <v>1</v>
      </c>
      <c r="K3354" s="21">
        <v>1</v>
      </c>
      <c r="L3354" s="21">
        <f t="shared" si="361"/>
        <v>0</v>
      </c>
      <c r="M3354" s="21" t="s">
        <v>5122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x14ac:dyDescent="0.25">
      <c r="A3355" s="21">
        <v>3351</v>
      </c>
      <c r="B3355" s="21" t="s">
        <v>4846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4796</v>
      </c>
      <c r="J3355" s="21">
        <v>1</v>
      </c>
      <c r="K3355" s="21">
        <v>1</v>
      </c>
      <c r="L3355" s="21">
        <f t="shared" si="361"/>
        <v>0</v>
      </c>
      <c r="M3355" s="21" t="s">
        <v>5122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3352</v>
      </c>
      <c r="B3356" s="21" t="s">
        <v>4846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4797</v>
      </c>
      <c r="J3356" s="21">
        <v>1</v>
      </c>
      <c r="K3356" s="21">
        <v>1</v>
      </c>
      <c r="L3356" s="21">
        <f t="shared" si="361"/>
        <v>0</v>
      </c>
      <c r="M3356" s="21" t="s">
        <v>5122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3353</v>
      </c>
      <c r="B3357" s="21" t="s">
        <v>4846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4798</v>
      </c>
      <c r="J3357" s="21">
        <v>1</v>
      </c>
      <c r="K3357" s="21">
        <v>1</v>
      </c>
      <c r="L3357" s="21">
        <f t="shared" si="361"/>
        <v>0</v>
      </c>
      <c r="M3357" s="21" t="s">
        <v>5158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4983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3354</v>
      </c>
      <c r="B3358" s="21" t="s">
        <v>4846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4799</v>
      </c>
      <c r="J3358" s="21">
        <v>1</v>
      </c>
      <c r="K3358" s="21">
        <v>1</v>
      </c>
      <c r="L3358" s="21">
        <f t="shared" si="361"/>
        <v>0</v>
      </c>
      <c r="M3358" s="21" t="s">
        <v>5009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3355</v>
      </c>
      <c r="B3359" s="21" t="s">
        <v>4846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4775</v>
      </c>
      <c r="J3359" s="21">
        <v>1</v>
      </c>
      <c r="K3359" s="21">
        <v>1</v>
      </c>
      <c r="L3359" s="21">
        <f t="shared" si="361"/>
        <v>0</v>
      </c>
      <c r="M3359" s="21" t="s">
        <v>5025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3356</v>
      </c>
      <c r="B3360" s="21" t="s">
        <v>4846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4778</v>
      </c>
      <c r="J3360" s="21">
        <v>3</v>
      </c>
      <c r="K3360" s="21">
        <v>3</v>
      </c>
      <c r="L3360" s="21">
        <f t="shared" si="361"/>
        <v>0</v>
      </c>
      <c r="M3360" s="21" t="s">
        <v>5010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3357</v>
      </c>
      <c r="B3361" s="21" t="s">
        <v>4846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4800</v>
      </c>
      <c r="J3361" s="21">
        <v>1</v>
      </c>
      <c r="K3361" s="21">
        <v>1</v>
      </c>
      <c r="L3361" s="21">
        <f t="shared" si="361"/>
        <v>0</v>
      </c>
      <c r="M3361" s="21" t="s">
        <v>4999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3358</v>
      </c>
      <c r="B3362" s="21" t="s">
        <v>4846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4801</v>
      </c>
      <c r="J3362" s="21">
        <v>2</v>
      </c>
      <c r="K3362" s="21">
        <v>2</v>
      </c>
      <c r="L3362" s="21">
        <f t="shared" si="361"/>
        <v>0</v>
      </c>
      <c r="M3362" s="21" t="s">
        <v>4874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x14ac:dyDescent="0.25">
      <c r="A3363" s="21">
        <v>3359</v>
      </c>
      <c r="B3363" s="21" t="s">
        <v>4846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4802</v>
      </c>
      <c r="J3363" s="21">
        <v>1</v>
      </c>
      <c r="K3363" s="21">
        <v>1</v>
      </c>
      <c r="L3363" s="21">
        <f t="shared" si="361"/>
        <v>0</v>
      </c>
      <c r="M3363" s="21" t="s">
        <v>5027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3360</v>
      </c>
      <c r="B3364" s="21" t="s">
        <v>4846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4803</v>
      </c>
      <c r="J3364" s="21">
        <v>1</v>
      </c>
      <c r="K3364" s="21">
        <v>1</v>
      </c>
      <c r="L3364" s="21">
        <f t="shared" si="361"/>
        <v>0</v>
      </c>
      <c r="M3364" s="21" t="s">
        <v>5027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3361</v>
      </c>
      <c r="B3365" s="21" t="s">
        <v>4846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4804</v>
      </c>
      <c r="J3365" s="21">
        <v>1</v>
      </c>
      <c r="K3365" s="21">
        <v>1</v>
      </c>
      <c r="L3365" s="21">
        <f t="shared" si="361"/>
        <v>0</v>
      </c>
      <c r="M3365" s="21" t="s">
        <v>4998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3362</v>
      </c>
      <c r="B3366" s="21" t="s">
        <v>4846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4804</v>
      </c>
      <c r="J3366" s="21">
        <v>2</v>
      </c>
      <c r="K3366" s="21">
        <v>2</v>
      </c>
      <c r="L3366" s="21">
        <f t="shared" si="361"/>
        <v>0</v>
      </c>
      <c r="M3366" s="21" t="s">
        <v>5007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3363</v>
      </c>
      <c r="B3367" s="21" t="s">
        <v>4846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4804</v>
      </c>
      <c r="J3367" s="21">
        <v>2</v>
      </c>
      <c r="K3367" s="21">
        <v>2</v>
      </c>
      <c r="L3367" s="21">
        <f t="shared" si="361"/>
        <v>0</v>
      </c>
      <c r="M3367" s="21" t="s">
        <v>5012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3364</v>
      </c>
      <c r="B3368" s="21" t="s">
        <v>4846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4804</v>
      </c>
      <c r="J3368" s="21">
        <v>1</v>
      </c>
      <c r="K3368" s="21">
        <v>1</v>
      </c>
      <c r="L3368" s="21">
        <f t="shared" si="361"/>
        <v>0</v>
      </c>
      <c r="M3368" s="21" t="s">
        <v>5017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3365</v>
      </c>
      <c r="B3369" s="21" t="s">
        <v>4846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4805</v>
      </c>
      <c r="J3369" s="21">
        <v>2</v>
      </c>
      <c r="K3369" s="21">
        <v>2</v>
      </c>
      <c r="L3369" s="21">
        <f t="shared" si="361"/>
        <v>0</v>
      </c>
      <c r="M3369" s="21" t="s">
        <v>5012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3366</v>
      </c>
      <c r="B3370" s="21" t="s">
        <v>4846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4805</v>
      </c>
      <c r="J3370" s="21">
        <v>2</v>
      </c>
      <c r="K3370" s="21">
        <v>2</v>
      </c>
      <c r="L3370" s="21">
        <f t="shared" si="361"/>
        <v>0</v>
      </c>
      <c r="M3370" s="21" t="s">
        <v>5012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3367</v>
      </c>
      <c r="B3371" s="21" t="s">
        <v>4846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4805</v>
      </c>
      <c r="J3371" s="21">
        <v>2</v>
      </c>
      <c r="K3371" s="21">
        <v>2</v>
      </c>
      <c r="L3371" s="21">
        <f t="shared" si="361"/>
        <v>0</v>
      </c>
      <c r="M3371" s="21" t="s">
        <v>5012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3368</v>
      </c>
      <c r="B3372" s="21" t="s">
        <v>4846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4806</v>
      </c>
      <c r="J3372" s="21">
        <v>2</v>
      </c>
      <c r="K3372" s="21">
        <v>2</v>
      </c>
      <c r="L3372" s="21">
        <f t="shared" si="361"/>
        <v>0</v>
      </c>
      <c r="M3372" s="21" t="s">
        <v>5012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3369</v>
      </c>
      <c r="B3373" s="21" t="s">
        <v>4846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4807</v>
      </c>
      <c r="J3373" s="21">
        <v>1</v>
      </c>
      <c r="K3373" s="21">
        <v>1</v>
      </c>
      <c r="L3373" s="21">
        <f t="shared" si="361"/>
        <v>0</v>
      </c>
      <c r="M3373" s="21" t="s">
        <v>5027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3370</v>
      </c>
      <c r="B3374" s="21" t="s">
        <v>4846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4807</v>
      </c>
      <c r="J3374" s="21">
        <v>1</v>
      </c>
      <c r="K3374" s="21">
        <v>1</v>
      </c>
      <c r="L3374" s="21">
        <f t="shared" si="361"/>
        <v>0</v>
      </c>
      <c r="M3374" s="21" t="s">
        <v>5017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3371</v>
      </c>
      <c r="B3375" s="21" t="s">
        <v>4846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4808</v>
      </c>
      <c r="J3375" s="21">
        <v>2</v>
      </c>
      <c r="K3375" s="21">
        <v>2</v>
      </c>
      <c r="L3375" s="21">
        <f t="shared" si="361"/>
        <v>0</v>
      </c>
      <c r="M3375" s="21" t="s">
        <v>5012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3372</v>
      </c>
      <c r="B3376" s="21" t="s">
        <v>4846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4809</v>
      </c>
      <c r="J3376" s="21">
        <v>2</v>
      </c>
      <c r="K3376" s="21">
        <v>2</v>
      </c>
      <c r="L3376" s="21">
        <f t="shared" si="361"/>
        <v>0</v>
      </c>
      <c r="M3376" s="21" t="s">
        <v>5012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3373</v>
      </c>
      <c r="B3377" s="21" t="s">
        <v>4846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4810</v>
      </c>
      <c r="J3377" s="21">
        <v>1</v>
      </c>
      <c r="K3377" s="21">
        <v>1</v>
      </c>
      <c r="L3377" s="21">
        <f t="shared" si="361"/>
        <v>0</v>
      </c>
      <c r="M3377" s="21" t="s">
        <v>5022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3374</v>
      </c>
      <c r="B3378" s="21" t="s">
        <v>4846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4811</v>
      </c>
      <c r="J3378" s="21">
        <v>1</v>
      </c>
      <c r="K3378" s="21">
        <v>1</v>
      </c>
      <c r="L3378" s="21">
        <f t="shared" si="361"/>
        <v>0</v>
      </c>
      <c r="M3378" s="21" t="s">
        <v>5027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3375</v>
      </c>
      <c r="B3379" s="21" t="s">
        <v>4846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4811</v>
      </c>
      <c r="J3379" s="21">
        <v>2</v>
      </c>
      <c r="K3379" s="21">
        <v>2</v>
      </c>
      <c r="L3379" s="21">
        <f t="shared" si="361"/>
        <v>0</v>
      </c>
      <c r="M3379" s="21" t="s">
        <v>5019</v>
      </c>
      <c r="N3379" s="30">
        <v>45941</v>
      </c>
      <c r="O3379" s="48">
        <v>43003.199999999997</v>
      </c>
      <c r="P3379" s="21" t="s">
        <v>4845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3376</v>
      </c>
      <c r="B3380" s="21" t="s">
        <v>4846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4812</v>
      </c>
      <c r="J3380" s="21">
        <v>1</v>
      </c>
      <c r="K3380" s="21">
        <v>1</v>
      </c>
      <c r="L3380" s="21">
        <f t="shared" si="361"/>
        <v>0</v>
      </c>
      <c r="M3380" s="21" t="s">
        <v>4976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x14ac:dyDescent="0.25">
      <c r="A3381" s="21">
        <v>3377</v>
      </c>
      <c r="B3381" s="21" t="s">
        <v>4846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4812</v>
      </c>
      <c r="J3381" s="21">
        <v>1</v>
      </c>
      <c r="K3381" s="21">
        <v>1</v>
      </c>
      <c r="L3381" s="21">
        <f t="shared" si="361"/>
        <v>0</v>
      </c>
      <c r="M3381" s="21" t="s">
        <v>4976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x14ac:dyDescent="0.25">
      <c r="A3382" s="21">
        <v>3378</v>
      </c>
      <c r="B3382" s="21" t="s">
        <v>4846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4813</v>
      </c>
      <c r="J3382" s="21">
        <v>1</v>
      </c>
      <c r="K3382" s="21">
        <v>1</v>
      </c>
      <c r="L3382" s="21">
        <f t="shared" si="361"/>
        <v>0</v>
      </c>
      <c r="M3382" s="21" t="s">
        <v>5164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5163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3379</v>
      </c>
      <c r="B3383" s="21" t="s">
        <v>4846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4814</v>
      </c>
      <c r="J3383" s="21">
        <v>1</v>
      </c>
      <c r="K3383" s="21">
        <v>1</v>
      </c>
      <c r="L3383" s="21">
        <f t="shared" si="361"/>
        <v>0</v>
      </c>
      <c r="M3383" s="21" t="s">
        <v>5164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5163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3380</v>
      </c>
      <c r="B3384" s="21" t="s">
        <v>4846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4815</v>
      </c>
      <c r="J3384" s="21">
        <v>1</v>
      </c>
      <c r="K3384" s="21">
        <v>1</v>
      </c>
      <c r="L3384" s="21">
        <f t="shared" si="361"/>
        <v>0</v>
      </c>
      <c r="M3384" s="21" t="s">
        <v>5164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5163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3381</v>
      </c>
      <c r="B3385" s="21" t="s">
        <v>4846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4816</v>
      </c>
      <c r="J3385" s="21">
        <v>1</v>
      </c>
      <c r="K3385" s="21">
        <v>1</v>
      </c>
      <c r="L3385" s="21">
        <f t="shared" si="361"/>
        <v>0</v>
      </c>
      <c r="M3385" s="21" t="s">
        <v>5164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5163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3382</v>
      </c>
      <c r="B3386" s="21" t="s">
        <v>4846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4817</v>
      </c>
      <c r="J3386" s="21">
        <v>1</v>
      </c>
      <c r="K3386" s="21">
        <v>1</v>
      </c>
      <c r="L3386" s="21">
        <f t="shared" si="361"/>
        <v>0</v>
      </c>
      <c r="M3386" s="21" t="s">
        <v>5164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5163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3383</v>
      </c>
      <c r="B3387" s="21" t="s">
        <v>4846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4818</v>
      </c>
      <c r="J3387" s="21">
        <v>1</v>
      </c>
      <c r="K3387" s="21">
        <v>1</v>
      </c>
      <c r="L3387" s="21">
        <f t="shared" si="361"/>
        <v>0</v>
      </c>
      <c r="M3387" s="21" t="s">
        <v>5164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5163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3384</v>
      </c>
      <c r="B3388" s="21" t="s">
        <v>4846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4819</v>
      </c>
      <c r="J3388" s="21">
        <v>1</v>
      </c>
      <c r="K3388" s="21">
        <v>1</v>
      </c>
      <c r="L3388" s="21">
        <f t="shared" si="361"/>
        <v>0</v>
      </c>
      <c r="M3388" s="21" t="s">
        <v>5164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5163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3385</v>
      </c>
      <c r="B3389" s="21" t="s">
        <v>4846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4820</v>
      </c>
      <c r="J3389" s="21">
        <v>1</v>
      </c>
      <c r="K3389" s="21">
        <v>1</v>
      </c>
      <c r="L3389" s="21">
        <f t="shared" si="361"/>
        <v>0</v>
      </c>
      <c r="M3389" s="21" t="s">
        <v>4993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3386</v>
      </c>
      <c r="B3390" s="21" t="s">
        <v>4846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5021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3387</v>
      </c>
      <c r="B3391" s="21" t="s">
        <v>4846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5001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3388</v>
      </c>
      <c r="B3392" s="21" t="s">
        <v>4846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5027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3389</v>
      </c>
      <c r="B3393" s="21" t="s">
        <v>4846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5021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3390</v>
      </c>
      <c r="B3394" s="21" t="s">
        <v>4846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4821</v>
      </c>
      <c r="J3394" s="21">
        <v>1</v>
      </c>
      <c r="K3394" s="21">
        <v>1</v>
      </c>
      <c r="L3394" s="21">
        <f t="shared" si="361"/>
        <v>0</v>
      </c>
      <c r="M3394" s="21" t="s">
        <v>5027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3391</v>
      </c>
      <c r="B3395" s="21" t="s">
        <v>4846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4822</v>
      </c>
      <c r="J3395" s="21">
        <v>1</v>
      </c>
      <c r="K3395" s="21">
        <v>1</v>
      </c>
      <c r="L3395" s="21">
        <f t="shared" si="361"/>
        <v>0</v>
      </c>
      <c r="M3395" s="21" t="s">
        <v>5026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3392</v>
      </c>
      <c r="B3396" s="21" t="s">
        <v>4846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5017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3393</v>
      </c>
      <c r="B3397" s="21" t="s">
        <v>4846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4823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5027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3394</v>
      </c>
      <c r="B3398" s="21" t="s">
        <v>4846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5013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3395</v>
      </c>
      <c r="B3399" s="21" t="s">
        <v>4846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4824</v>
      </c>
      <c r="J3399" s="21">
        <v>1</v>
      </c>
      <c r="K3399" s="21">
        <v>1</v>
      </c>
      <c r="L3399" s="21">
        <f t="shared" si="367"/>
        <v>0</v>
      </c>
      <c r="M3399" s="21" t="s">
        <v>5027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3396</v>
      </c>
      <c r="B3400" s="21" t="s">
        <v>4846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5027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3397</v>
      </c>
      <c r="B3401" s="21" t="s">
        <v>4846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4825</v>
      </c>
      <c r="J3401" s="21">
        <v>1</v>
      </c>
      <c r="K3401" s="21">
        <v>1</v>
      </c>
      <c r="L3401" s="21">
        <f t="shared" si="367"/>
        <v>0</v>
      </c>
      <c r="M3401" s="21" t="s">
        <v>4874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x14ac:dyDescent="0.25">
      <c r="A3402" s="21">
        <v>3398</v>
      </c>
      <c r="B3402" s="21" t="s">
        <v>4846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5003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3399</v>
      </c>
      <c r="B3403" s="21" t="s">
        <v>4846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5027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3400</v>
      </c>
      <c r="B3404" s="21" t="s">
        <v>4846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4826</v>
      </c>
      <c r="J3404" s="21">
        <v>1</v>
      </c>
      <c r="K3404" s="21">
        <v>1</v>
      </c>
      <c r="L3404" s="21">
        <f t="shared" si="367"/>
        <v>0</v>
      </c>
      <c r="M3404" s="21" t="s">
        <v>5021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3401</v>
      </c>
      <c r="B3405" s="21" t="s">
        <v>4846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5008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3402</v>
      </c>
      <c r="B3406" s="21" t="s">
        <v>4846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5008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3403</v>
      </c>
      <c r="B3407" s="21" t="s">
        <v>4846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4827</v>
      </c>
      <c r="J3407" s="21">
        <v>1</v>
      </c>
      <c r="K3407" s="21">
        <v>1</v>
      </c>
      <c r="L3407" s="21">
        <f t="shared" si="367"/>
        <v>0</v>
      </c>
      <c r="M3407" s="21" t="s">
        <v>5159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3404</v>
      </c>
      <c r="B3408" s="21" t="s">
        <v>4846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4828</v>
      </c>
      <c r="J3408" s="21">
        <v>1</v>
      </c>
      <c r="K3408" s="21">
        <v>1</v>
      </c>
      <c r="L3408" s="21">
        <f t="shared" si="367"/>
        <v>0</v>
      </c>
      <c r="M3408" s="21" t="s">
        <v>5027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3405</v>
      </c>
      <c r="B3409" s="21" t="s">
        <v>4846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4829</v>
      </c>
      <c r="J3409" s="21">
        <v>2</v>
      </c>
      <c r="K3409" s="21">
        <v>2</v>
      </c>
      <c r="L3409" s="21">
        <f t="shared" si="367"/>
        <v>0</v>
      </c>
      <c r="M3409" s="21" t="s">
        <v>5004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3406</v>
      </c>
      <c r="B3410" s="21" t="s">
        <v>4846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4829</v>
      </c>
      <c r="J3410" s="21">
        <v>2</v>
      </c>
      <c r="K3410" s="21">
        <v>2</v>
      </c>
      <c r="L3410" s="21">
        <f t="shared" si="367"/>
        <v>0</v>
      </c>
      <c r="M3410" s="21" t="s">
        <v>5004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3407</v>
      </c>
      <c r="B3411" s="21" t="s">
        <v>4846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4830</v>
      </c>
      <c r="J3411" s="21">
        <v>1</v>
      </c>
      <c r="K3411" s="21">
        <v>1</v>
      </c>
      <c r="L3411" s="21">
        <f t="shared" si="367"/>
        <v>0</v>
      </c>
      <c r="M3411" s="21" t="s">
        <v>4986</v>
      </c>
      <c r="N3411" s="30">
        <v>45941</v>
      </c>
      <c r="O3411" s="48">
        <v>15345</v>
      </c>
      <c r="P3411" s="21" t="s">
        <v>3336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3408</v>
      </c>
      <c r="B3412" s="21" t="s">
        <v>4846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4831</v>
      </c>
      <c r="J3412" s="21">
        <v>1</v>
      </c>
      <c r="K3412" s="21">
        <v>1</v>
      </c>
      <c r="L3412" s="21">
        <f t="shared" si="367"/>
        <v>0</v>
      </c>
      <c r="M3412" s="21" t="s">
        <v>5004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3409</v>
      </c>
      <c r="B3413" s="21" t="s">
        <v>4846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4832</v>
      </c>
      <c r="J3413" s="21">
        <v>1</v>
      </c>
      <c r="K3413" s="21">
        <v>1</v>
      </c>
      <c r="L3413" s="21">
        <f t="shared" si="367"/>
        <v>0</v>
      </c>
      <c r="M3413" s="21" t="s">
        <v>4912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x14ac:dyDescent="0.25">
      <c r="A3414" s="21">
        <v>3410</v>
      </c>
      <c r="B3414" s="21" t="s">
        <v>4846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4833</v>
      </c>
      <c r="J3414" s="21">
        <v>1</v>
      </c>
      <c r="K3414" s="21">
        <v>1</v>
      </c>
      <c r="L3414" s="21">
        <f t="shared" si="367"/>
        <v>0</v>
      </c>
      <c r="M3414" s="21" t="s">
        <v>4912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x14ac:dyDescent="0.25">
      <c r="A3415" s="21">
        <v>3411</v>
      </c>
      <c r="B3415" s="21" t="s">
        <v>4846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4834</v>
      </c>
      <c r="J3415" s="21">
        <v>1</v>
      </c>
      <c r="K3415" s="21">
        <v>1</v>
      </c>
      <c r="L3415" s="21">
        <f t="shared" si="367"/>
        <v>0</v>
      </c>
      <c r="M3415" s="21" t="s">
        <v>5025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3412</v>
      </c>
      <c r="B3416" s="21" t="s">
        <v>4846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4835</v>
      </c>
      <c r="J3416" s="21">
        <v>1</v>
      </c>
      <c r="K3416" s="21">
        <v>1</v>
      </c>
      <c r="L3416" s="21">
        <f t="shared" si="367"/>
        <v>0</v>
      </c>
      <c r="M3416" s="21" t="s">
        <v>4912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3413</v>
      </c>
      <c r="B3417" s="21" t="s">
        <v>4846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4836</v>
      </c>
      <c r="J3417" s="21">
        <v>1</v>
      </c>
      <c r="K3417" s="21">
        <v>1</v>
      </c>
      <c r="L3417" s="21">
        <f t="shared" si="367"/>
        <v>0</v>
      </c>
      <c r="M3417" s="21" t="s">
        <v>4992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3414</v>
      </c>
      <c r="B3418" s="21" t="s">
        <v>4846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4837</v>
      </c>
      <c r="J3418" s="21">
        <v>1</v>
      </c>
      <c r="K3418" s="21">
        <v>1</v>
      </c>
      <c r="L3418" s="21">
        <f t="shared" si="367"/>
        <v>0</v>
      </c>
      <c r="M3418" s="21" t="s">
        <v>5006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3415</v>
      </c>
      <c r="B3419" s="21" t="s">
        <v>4846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4838</v>
      </c>
      <c r="J3419" s="21">
        <v>1</v>
      </c>
      <c r="K3419" s="21">
        <v>1</v>
      </c>
      <c r="L3419" s="21">
        <f t="shared" si="367"/>
        <v>0</v>
      </c>
      <c r="M3419" s="21" t="s">
        <v>4996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3416</v>
      </c>
      <c r="B3420" s="21" t="s">
        <v>4846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4839</v>
      </c>
      <c r="J3420" s="21">
        <v>1</v>
      </c>
      <c r="K3420" s="21">
        <v>1</v>
      </c>
      <c r="L3420" s="21">
        <f t="shared" si="367"/>
        <v>0</v>
      </c>
      <c r="M3420" s="21" t="s">
        <v>4996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3417</v>
      </c>
      <c r="B3421" s="21" t="s">
        <v>4846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4840</v>
      </c>
      <c r="J3421" s="21">
        <v>1</v>
      </c>
      <c r="K3421" s="21">
        <v>1</v>
      </c>
      <c r="L3421" s="21">
        <f t="shared" si="367"/>
        <v>0</v>
      </c>
      <c r="M3421" s="21" t="s">
        <v>4990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3418</v>
      </c>
      <c r="B3422" s="21" t="s">
        <v>4846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4841</v>
      </c>
      <c r="J3422" s="21">
        <v>1</v>
      </c>
      <c r="K3422" s="21">
        <v>1</v>
      </c>
      <c r="L3422" s="21">
        <f t="shared" si="367"/>
        <v>0</v>
      </c>
      <c r="M3422" s="21" t="s">
        <v>4988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3419</v>
      </c>
      <c r="B3423" s="21" t="s">
        <v>4846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4842</v>
      </c>
      <c r="J3423" s="21">
        <v>1</v>
      </c>
      <c r="K3423" s="21">
        <v>1</v>
      </c>
      <c r="L3423" s="21">
        <f t="shared" si="367"/>
        <v>0</v>
      </c>
      <c r="M3423" s="21" t="s">
        <v>4994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3420</v>
      </c>
      <c r="B3424" s="21" t="s">
        <v>4846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4843</v>
      </c>
      <c r="J3424" s="21">
        <v>2</v>
      </c>
      <c r="K3424" s="21">
        <v>2</v>
      </c>
      <c r="L3424" s="21">
        <f t="shared" si="367"/>
        <v>0</v>
      </c>
      <c r="M3424" s="21" t="s">
        <v>4911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4979</v>
      </c>
      <c r="I3425" s="21" t="s">
        <v>4980</v>
      </c>
      <c r="J3425" s="21">
        <v>1</v>
      </c>
      <c r="K3425" s="21">
        <v>1</v>
      </c>
      <c r="L3425" s="21">
        <f t="shared" si="367"/>
        <v>0</v>
      </c>
      <c r="M3425" s="21" t="s">
        <v>5020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4981</v>
      </c>
      <c r="J3426" s="21">
        <v>3</v>
      </c>
      <c r="K3426" s="21">
        <v>3</v>
      </c>
      <c r="L3426" s="21">
        <f t="shared" si="367"/>
        <v>0</v>
      </c>
      <c r="M3426" s="21" t="s">
        <v>4995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3423</v>
      </c>
      <c r="B3427" s="21" t="s">
        <v>4851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5051</v>
      </c>
      <c r="J3427" s="21">
        <v>10</v>
      </c>
      <c r="K3427" s="21">
        <v>10</v>
      </c>
      <c r="L3427" s="21">
        <f t="shared" si="367"/>
        <v>0</v>
      </c>
      <c r="M3427" s="21" t="s">
        <v>4997</v>
      </c>
      <c r="N3427" s="30">
        <v>45941</v>
      </c>
      <c r="O3427" s="48">
        <v>172900</v>
      </c>
      <c r="P3427" s="21" t="s">
        <v>4984</v>
      </c>
      <c r="Q3427" s="21">
        <v>58156840210</v>
      </c>
      <c r="R3427" s="21" t="s">
        <v>40</v>
      </c>
      <c r="S3427" s="3">
        <v>-20</v>
      </c>
      <c r="T3427" s="37"/>
      <c r="U3427" s="21" t="s">
        <v>3347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3424</v>
      </c>
      <c r="B3428" s="21" t="s">
        <v>4851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5051</v>
      </c>
      <c r="J3428" s="21">
        <v>4</v>
      </c>
      <c r="K3428" s="21">
        <v>4</v>
      </c>
      <c r="L3428" s="21">
        <f t="shared" si="367"/>
        <v>0</v>
      </c>
      <c r="M3428" s="21" t="s">
        <v>4898</v>
      </c>
      <c r="N3428" s="30">
        <v>45939</v>
      </c>
      <c r="O3428" s="48">
        <v>85120</v>
      </c>
      <c r="P3428" s="21" t="s">
        <v>4850</v>
      </c>
      <c r="Q3428" s="21">
        <v>58156706370</v>
      </c>
      <c r="R3428" s="21" t="s">
        <v>40</v>
      </c>
      <c r="S3428" s="3">
        <v>-20</v>
      </c>
      <c r="T3428" s="37"/>
      <c r="U3428" s="21" t="s">
        <v>3347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3425</v>
      </c>
      <c r="B3429" s="21" t="s">
        <v>4851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5052</v>
      </c>
      <c r="J3429" s="21">
        <v>2</v>
      </c>
      <c r="K3429" s="21">
        <v>2</v>
      </c>
      <c r="L3429" s="21">
        <f t="shared" si="367"/>
        <v>0</v>
      </c>
      <c r="M3429" s="21" t="s">
        <v>4997</v>
      </c>
      <c r="N3429" s="30">
        <v>45941</v>
      </c>
      <c r="O3429" s="48">
        <v>772590</v>
      </c>
      <c r="P3429" s="21" t="s">
        <v>4984</v>
      </c>
      <c r="Q3429" s="21">
        <v>58156840210</v>
      </c>
      <c r="R3429" s="21" t="s">
        <v>40</v>
      </c>
      <c r="S3429" s="3">
        <v>4</v>
      </c>
      <c r="T3429" s="37"/>
      <c r="U3429" s="21" t="s">
        <v>3347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3426</v>
      </c>
      <c r="B3430" s="21" t="s">
        <v>4851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4849</v>
      </c>
      <c r="I3430" s="21" t="s">
        <v>5053</v>
      </c>
      <c r="J3430" s="21">
        <v>2</v>
      </c>
      <c r="K3430" s="21">
        <v>2</v>
      </c>
      <c r="L3430" s="21">
        <f t="shared" si="367"/>
        <v>0</v>
      </c>
      <c r="M3430" s="21" t="s">
        <v>5018</v>
      </c>
      <c r="N3430" s="30">
        <v>45941</v>
      </c>
      <c r="O3430" s="48">
        <v>61740</v>
      </c>
      <c r="P3430" s="21" t="s">
        <v>4845</v>
      </c>
      <c r="Q3430" s="21">
        <v>58156808990</v>
      </c>
      <c r="R3430" s="21" t="s">
        <v>40</v>
      </c>
      <c r="S3430" s="3">
        <v>4</v>
      </c>
      <c r="T3430" s="37"/>
      <c r="U3430" s="21" t="s">
        <v>3347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3427</v>
      </c>
      <c r="B3431" s="21" t="s">
        <v>5046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5047</v>
      </c>
      <c r="I3431" s="21" t="s">
        <v>5064</v>
      </c>
      <c r="J3431" s="21">
        <v>2</v>
      </c>
      <c r="K3431" s="21">
        <v>2</v>
      </c>
      <c r="L3431" s="21">
        <f t="shared" si="367"/>
        <v>0</v>
      </c>
      <c r="M3431" s="21" t="s">
        <v>5305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5048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5044</v>
      </c>
      <c r="I3432" s="21" t="s">
        <v>5065</v>
      </c>
      <c r="J3432" s="21">
        <v>1</v>
      </c>
      <c r="K3432" s="21">
        <v>1</v>
      </c>
      <c r="L3432" s="21">
        <f t="shared" si="367"/>
        <v>0</v>
      </c>
      <c r="M3432" s="21" t="s">
        <v>5050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5045</v>
      </c>
      <c r="I3433" s="21" t="s">
        <v>5066</v>
      </c>
      <c r="J3433" s="21">
        <v>1</v>
      </c>
      <c r="K3433" s="21">
        <v>1</v>
      </c>
      <c r="L3433" s="21">
        <f t="shared" si="367"/>
        <v>0</v>
      </c>
      <c r="M3433" s="21" t="s">
        <v>5151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3430</v>
      </c>
      <c r="B3434" s="21" t="s">
        <v>5029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5054</v>
      </c>
      <c r="J3434" s="21">
        <v>1</v>
      </c>
      <c r="K3434" s="21">
        <v>1</v>
      </c>
      <c r="L3434" s="21">
        <f t="shared" si="367"/>
        <v>0</v>
      </c>
      <c r="M3434" s="21" t="s">
        <v>5152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5031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3431</v>
      </c>
      <c r="B3435" s="21" t="s">
        <v>5029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5030</v>
      </c>
      <c r="I3435" s="21" t="s">
        <v>5055</v>
      </c>
      <c r="J3435" s="21">
        <v>2</v>
      </c>
      <c r="K3435" s="21">
        <v>2</v>
      </c>
      <c r="L3435" s="21">
        <f t="shared" si="367"/>
        <v>0</v>
      </c>
      <c r="M3435" s="21" t="s">
        <v>5715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5031</v>
      </c>
      <c r="V3435" s="21" t="str">
        <f>VLOOKUP(P3435,'Customer List'!B:C,2,)</f>
        <v>Faridabad</v>
      </c>
      <c r="W3435" s="38" t="s">
        <v>5295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x14ac:dyDescent="0.25">
      <c r="A3436" s="21">
        <v>3432</v>
      </c>
      <c r="B3436" s="21" t="s">
        <v>5035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5032</v>
      </c>
      <c r="I3436" s="21" t="s">
        <v>5056</v>
      </c>
      <c r="J3436" s="21">
        <v>1</v>
      </c>
      <c r="K3436" s="21">
        <v>1</v>
      </c>
      <c r="L3436" s="21">
        <f t="shared" si="367"/>
        <v>0</v>
      </c>
      <c r="M3436" s="21" t="s">
        <v>5153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5031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3433</v>
      </c>
      <c r="B3437" s="21" t="s">
        <v>5035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5033</v>
      </c>
      <c r="I3437" s="21" t="s">
        <v>5057</v>
      </c>
      <c r="J3437" s="21">
        <v>1</v>
      </c>
      <c r="K3437" s="21">
        <v>1</v>
      </c>
      <c r="L3437" s="21">
        <f t="shared" si="367"/>
        <v>0</v>
      </c>
      <c r="M3437" s="21" t="s">
        <v>5153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5031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3434</v>
      </c>
      <c r="B3438" s="21" t="s">
        <v>5035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5034</v>
      </c>
      <c r="I3438" s="21" t="s">
        <v>5058</v>
      </c>
      <c r="J3438" s="21">
        <v>1</v>
      </c>
      <c r="K3438" s="21">
        <v>1</v>
      </c>
      <c r="L3438" s="21">
        <f t="shared" si="367"/>
        <v>0</v>
      </c>
      <c r="M3438" s="21" t="s">
        <v>5160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5031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x14ac:dyDescent="0.25">
      <c r="A3439" s="21">
        <v>3435</v>
      </c>
      <c r="B3439" s="21" t="s">
        <v>5036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5037</v>
      </c>
      <c r="I3439" s="21" t="s">
        <v>5059</v>
      </c>
      <c r="J3439" s="21">
        <v>1</v>
      </c>
      <c r="K3439" s="21">
        <v>1</v>
      </c>
      <c r="L3439" s="21">
        <f t="shared" si="367"/>
        <v>0</v>
      </c>
      <c r="M3439" s="21" t="s">
        <v>5150</v>
      </c>
      <c r="N3439" s="30">
        <v>45943</v>
      </c>
      <c r="O3439" s="48">
        <v>9338</v>
      </c>
      <c r="P3439" s="21" t="s">
        <v>5038</v>
      </c>
      <c r="Q3439" s="21">
        <v>58156922110</v>
      </c>
      <c r="R3439" s="30" t="s">
        <v>40</v>
      </c>
      <c r="S3439" s="3">
        <v>-20</v>
      </c>
      <c r="T3439" s="37"/>
      <c r="U3439" s="21" t="s">
        <v>5031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3436</v>
      </c>
      <c r="B3440" s="21" t="s">
        <v>5039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5040</v>
      </c>
      <c r="I3440" s="21" t="s">
        <v>5060</v>
      </c>
      <c r="J3440" s="21">
        <v>1</v>
      </c>
      <c r="K3440" s="21">
        <v>1</v>
      </c>
      <c r="L3440" s="21">
        <f t="shared" si="367"/>
        <v>0</v>
      </c>
      <c r="M3440" s="21" t="s">
        <v>5514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5031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3437</v>
      </c>
      <c r="B3441" s="21" t="s">
        <v>5039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5041</v>
      </c>
      <c r="I3441" s="21" t="s">
        <v>5061</v>
      </c>
      <c r="J3441" s="21">
        <v>1</v>
      </c>
      <c r="K3441" s="21">
        <v>1</v>
      </c>
      <c r="L3441" s="21">
        <f t="shared" si="367"/>
        <v>0</v>
      </c>
      <c r="M3441" s="21" t="s">
        <v>5514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5031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3438</v>
      </c>
      <c r="B3442" s="21" t="s">
        <v>5039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5042</v>
      </c>
      <c r="I3442" s="21" t="s">
        <v>5062</v>
      </c>
      <c r="J3442" s="21">
        <v>1</v>
      </c>
      <c r="K3442" s="21">
        <v>1</v>
      </c>
      <c r="L3442" s="21">
        <f t="shared" si="367"/>
        <v>0</v>
      </c>
      <c r="M3442" s="21" t="s">
        <v>5514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5031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3439</v>
      </c>
      <c r="B3443" s="21" t="s">
        <v>5039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5063</v>
      </c>
      <c r="J3443" s="21">
        <v>1</v>
      </c>
      <c r="K3443" s="21">
        <v>1</v>
      </c>
      <c r="L3443" s="21">
        <f t="shared" si="367"/>
        <v>0</v>
      </c>
      <c r="M3443" s="21" t="s">
        <v>5514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5031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3440</v>
      </c>
      <c r="B3444" s="21" t="s">
        <v>5088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5067</v>
      </c>
      <c r="J3444" s="21">
        <v>1</v>
      </c>
      <c r="K3444" s="21">
        <v>1</v>
      </c>
      <c r="L3444" s="21">
        <f t="shared" si="367"/>
        <v>0</v>
      </c>
      <c r="M3444" s="21" t="s">
        <v>5677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3441</v>
      </c>
      <c r="B3445" s="21" t="s">
        <v>5088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4771</v>
      </c>
      <c r="J3445" s="21">
        <v>1</v>
      </c>
      <c r="K3445" s="21">
        <v>1</v>
      </c>
      <c r="L3445" s="21">
        <f t="shared" si="367"/>
        <v>0</v>
      </c>
      <c r="M3445" s="21" t="s">
        <v>5675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3442</v>
      </c>
      <c r="B3446" s="21" t="s">
        <v>5088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4773</v>
      </c>
      <c r="J3446" s="21">
        <v>1</v>
      </c>
      <c r="K3446" s="21">
        <v>1</v>
      </c>
      <c r="L3446" s="21">
        <f t="shared" si="367"/>
        <v>0</v>
      </c>
      <c r="M3446" s="21" t="s">
        <v>5679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3443</v>
      </c>
      <c r="B3447" s="21" t="s">
        <v>5088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4773</v>
      </c>
      <c r="J3447" s="21">
        <v>4</v>
      </c>
      <c r="K3447" s="21">
        <v>4</v>
      </c>
      <c r="L3447" s="21">
        <f t="shared" si="367"/>
        <v>0</v>
      </c>
      <c r="M3447" s="21" t="s">
        <v>5679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3444</v>
      </c>
      <c r="B3448" s="21" t="s">
        <v>5088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4774</v>
      </c>
      <c r="J3448" s="21">
        <v>2</v>
      </c>
      <c r="K3448" s="21">
        <v>2</v>
      </c>
      <c r="L3448" s="21">
        <f t="shared" si="367"/>
        <v>0</v>
      </c>
      <c r="M3448" s="21" t="s">
        <v>5679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3445</v>
      </c>
      <c r="B3449" s="21" t="s">
        <v>5088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4780</v>
      </c>
      <c r="J3449" s="21">
        <v>1</v>
      </c>
      <c r="K3449" s="21">
        <v>1</v>
      </c>
      <c r="L3449" s="21">
        <f t="shared" si="367"/>
        <v>0</v>
      </c>
      <c r="M3449" s="21" t="s">
        <v>5679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3446</v>
      </c>
      <c r="B3450" s="21" t="s">
        <v>5088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4780</v>
      </c>
      <c r="J3450" s="21">
        <v>1</v>
      </c>
      <c r="K3450" s="21">
        <v>1</v>
      </c>
      <c r="L3450" s="21">
        <f t="shared" si="367"/>
        <v>0</v>
      </c>
      <c r="M3450" s="21" t="s">
        <v>5679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3447</v>
      </c>
      <c r="B3451" s="21" t="s">
        <v>5088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5068</v>
      </c>
      <c r="J3451" s="21">
        <v>1</v>
      </c>
      <c r="K3451" s="21">
        <v>1</v>
      </c>
      <c r="L3451" s="21">
        <f t="shared" si="367"/>
        <v>0</v>
      </c>
      <c r="M3451" s="21" t="s">
        <v>5677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3448</v>
      </c>
      <c r="B3452" s="21" t="s">
        <v>5088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5069</v>
      </c>
      <c r="J3452" s="21">
        <v>2</v>
      </c>
      <c r="K3452" s="21">
        <v>2</v>
      </c>
      <c r="L3452" s="21">
        <f t="shared" si="367"/>
        <v>0</v>
      </c>
      <c r="M3452" s="21" t="s">
        <v>5679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3449</v>
      </c>
      <c r="B3453" s="21" t="s">
        <v>5088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5070</v>
      </c>
      <c r="J3453" s="21">
        <v>1</v>
      </c>
      <c r="K3453" s="21">
        <v>1</v>
      </c>
      <c r="L3453" s="21">
        <f t="shared" si="367"/>
        <v>0</v>
      </c>
      <c r="M3453" s="21" t="s">
        <v>5679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3450</v>
      </c>
      <c r="B3454" s="21" t="s">
        <v>5088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5071</v>
      </c>
      <c r="J3454" s="21">
        <v>1</v>
      </c>
      <c r="K3454" s="21">
        <v>1</v>
      </c>
      <c r="L3454" s="21">
        <f t="shared" si="367"/>
        <v>0</v>
      </c>
      <c r="M3454" s="21" t="s">
        <v>5679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3451</v>
      </c>
      <c r="B3455" s="21" t="s">
        <v>5088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4783</v>
      </c>
      <c r="J3455" s="21">
        <v>1</v>
      </c>
      <c r="K3455" s="21">
        <v>1</v>
      </c>
      <c r="L3455" s="21">
        <f t="shared" si="367"/>
        <v>0</v>
      </c>
      <c r="M3455" s="21" t="s">
        <v>5679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3452</v>
      </c>
      <c r="B3456" s="21" t="s">
        <v>5088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5072</v>
      </c>
      <c r="J3456" s="21">
        <v>2</v>
      </c>
      <c r="K3456" s="21">
        <v>2</v>
      </c>
      <c r="L3456" s="21">
        <f t="shared" si="367"/>
        <v>0</v>
      </c>
      <c r="M3456" s="21" t="s">
        <v>5679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3453</v>
      </c>
      <c r="B3457" s="21" t="s">
        <v>5088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5073</v>
      </c>
      <c r="J3457" s="21">
        <v>2</v>
      </c>
      <c r="K3457" s="21">
        <v>2</v>
      </c>
      <c r="L3457" s="21">
        <f t="shared" si="367"/>
        <v>0</v>
      </c>
      <c r="M3457" s="21" t="s">
        <v>5679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3454</v>
      </c>
      <c r="B3458" s="21" t="s">
        <v>5088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4787</v>
      </c>
      <c r="J3458" s="21">
        <v>1</v>
      </c>
      <c r="K3458" s="21">
        <v>1</v>
      </c>
      <c r="L3458" s="21">
        <f t="shared" si="367"/>
        <v>0</v>
      </c>
      <c r="M3458" s="21" t="s">
        <v>5679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3455</v>
      </c>
      <c r="B3459" s="21" t="s">
        <v>5088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5074</v>
      </c>
      <c r="J3459" s="21">
        <v>1</v>
      </c>
      <c r="K3459" s="21">
        <v>1</v>
      </c>
      <c r="L3459" s="21">
        <f t="shared" si="367"/>
        <v>0</v>
      </c>
      <c r="M3459" s="21" t="s">
        <v>5679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3456</v>
      </c>
      <c r="B3460" s="21" t="s">
        <v>5088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5074</v>
      </c>
      <c r="J3460" s="21">
        <v>1</v>
      </c>
      <c r="K3460" s="21">
        <v>1</v>
      </c>
      <c r="L3460" s="21">
        <f t="shared" si="367"/>
        <v>0</v>
      </c>
      <c r="M3460" s="21" t="s">
        <v>5679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3457</v>
      </c>
      <c r="B3461" s="21" t="s">
        <v>5088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5075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5677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3458</v>
      </c>
      <c r="B3462" s="21" t="s">
        <v>5088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5076</v>
      </c>
      <c r="J3462" s="21">
        <v>1</v>
      </c>
      <c r="K3462" s="21">
        <v>1</v>
      </c>
      <c r="L3462" s="21">
        <f t="shared" si="374"/>
        <v>0</v>
      </c>
      <c r="M3462" s="21" t="s">
        <v>5677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3459</v>
      </c>
      <c r="B3463" s="21" t="s">
        <v>5088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5077</v>
      </c>
      <c r="J3463" s="21">
        <v>1</v>
      </c>
      <c r="K3463" s="21">
        <v>1</v>
      </c>
      <c r="L3463" s="21">
        <f t="shared" si="374"/>
        <v>0</v>
      </c>
      <c r="M3463" s="21" t="s">
        <v>5679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x14ac:dyDescent="0.25">
      <c r="A3464" s="21">
        <v>3460</v>
      </c>
      <c r="B3464" s="21" t="s">
        <v>5088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5078</v>
      </c>
      <c r="J3464" s="21">
        <v>1</v>
      </c>
      <c r="K3464" s="21">
        <v>1</v>
      </c>
      <c r="L3464" s="21">
        <f t="shared" si="374"/>
        <v>0</v>
      </c>
      <c r="M3464" s="21" t="s">
        <v>5677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x14ac:dyDescent="0.25">
      <c r="A3465" s="21">
        <v>3461</v>
      </c>
      <c r="B3465" s="21" t="s">
        <v>5088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5079</v>
      </c>
      <c r="J3465" s="21">
        <v>2</v>
      </c>
      <c r="K3465" s="21">
        <v>2</v>
      </c>
      <c r="L3465" s="21">
        <f t="shared" si="374"/>
        <v>0</v>
      </c>
      <c r="M3465" s="21" t="s">
        <v>5679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3462</v>
      </c>
      <c r="B3466" s="21" t="s">
        <v>5088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5080</v>
      </c>
      <c r="J3466" s="21">
        <v>1</v>
      </c>
      <c r="K3466" s="21">
        <v>1</v>
      </c>
      <c r="L3466" s="21">
        <f t="shared" si="374"/>
        <v>0</v>
      </c>
      <c r="M3466" s="21" t="s">
        <v>5679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3463</v>
      </c>
      <c r="B3467" s="21" t="s">
        <v>5088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5081</v>
      </c>
      <c r="J3467" s="21">
        <v>1</v>
      </c>
      <c r="K3467" s="21">
        <v>1</v>
      </c>
      <c r="L3467" s="21">
        <f t="shared" si="374"/>
        <v>0</v>
      </c>
      <c r="M3467" s="21" t="s">
        <v>5679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3464</v>
      </c>
      <c r="B3468" s="21" t="s">
        <v>5088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5082</v>
      </c>
      <c r="J3468" s="21">
        <v>1</v>
      </c>
      <c r="K3468" s="21">
        <v>1</v>
      </c>
      <c r="L3468" s="21">
        <f t="shared" si="374"/>
        <v>0</v>
      </c>
      <c r="M3468" s="21" t="s">
        <v>5679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3465</v>
      </c>
      <c r="B3469" s="21" t="s">
        <v>5088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5083</v>
      </c>
      <c r="J3469" s="21">
        <v>1</v>
      </c>
      <c r="K3469" s="21">
        <v>1</v>
      </c>
      <c r="L3469" s="21">
        <f t="shared" si="374"/>
        <v>0</v>
      </c>
      <c r="M3469" s="21" t="s">
        <v>5679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3466</v>
      </c>
      <c r="B3470" s="21" t="s">
        <v>5088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5083</v>
      </c>
      <c r="J3470" s="21">
        <v>1</v>
      </c>
      <c r="K3470" s="21">
        <v>1</v>
      </c>
      <c r="L3470" s="21">
        <f t="shared" si="374"/>
        <v>0</v>
      </c>
      <c r="M3470" s="21" t="s">
        <v>5677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3467</v>
      </c>
      <c r="B3471" s="21" t="s">
        <v>5088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5083</v>
      </c>
      <c r="J3471" s="21">
        <v>2</v>
      </c>
      <c r="K3471" s="21">
        <v>2</v>
      </c>
      <c r="L3471" s="21">
        <f t="shared" si="374"/>
        <v>0</v>
      </c>
      <c r="M3471" s="21" t="s">
        <v>5679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x14ac:dyDescent="0.25">
      <c r="A3472" s="21">
        <v>3468</v>
      </c>
      <c r="B3472" s="21" t="s">
        <v>5088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5084</v>
      </c>
      <c r="J3472" s="21">
        <v>1</v>
      </c>
      <c r="K3472" s="21">
        <v>1</v>
      </c>
      <c r="L3472" s="21">
        <f t="shared" si="374"/>
        <v>0</v>
      </c>
      <c r="M3472" s="21" t="s">
        <v>5679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x14ac:dyDescent="0.25">
      <c r="A3473" s="21">
        <v>3469</v>
      </c>
      <c r="B3473" s="21" t="s">
        <v>5088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5085</v>
      </c>
      <c r="J3473" s="21">
        <v>1</v>
      </c>
      <c r="K3473" s="21">
        <v>1</v>
      </c>
      <c r="L3473" s="21">
        <f t="shared" si="374"/>
        <v>0</v>
      </c>
      <c r="M3473" s="21" t="s">
        <v>5679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3470</v>
      </c>
      <c r="B3474" s="21" t="s">
        <v>5088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5086</v>
      </c>
      <c r="J3474" s="21">
        <v>1</v>
      </c>
      <c r="K3474" s="21">
        <v>1</v>
      </c>
      <c r="L3474" s="21">
        <f t="shared" si="374"/>
        <v>0</v>
      </c>
      <c r="M3474" s="21" t="s">
        <v>5679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3471</v>
      </c>
      <c r="B3475" s="21" t="s">
        <v>5088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5087</v>
      </c>
      <c r="J3475" s="21">
        <v>1</v>
      </c>
      <c r="K3475" s="21">
        <v>1</v>
      </c>
      <c r="L3475" s="21">
        <f t="shared" si="374"/>
        <v>0</v>
      </c>
      <c r="M3475" s="21" t="s">
        <v>5679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3472</v>
      </c>
      <c r="B3476" s="21" t="s">
        <v>5120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5112</v>
      </c>
      <c r="I3476" s="21" t="s">
        <v>5113</v>
      </c>
      <c r="J3476" s="21">
        <v>3</v>
      </c>
      <c r="K3476" s="21">
        <v>3</v>
      </c>
      <c r="L3476" s="21">
        <f t="shared" si="374"/>
        <v>0</v>
      </c>
      <c r="M3476" s="21" t="s">
        <v>5161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x14ac:dyDescent="0.25">
      <c r="A3477" s="21">
        <v>3473</v>
      </c>
      <c r="B3477" s="21" t="s">
        <v>5120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5114</v>
      </c>
      <c r="J3477" s="21">
        <v>1</v>
      </c>
      <c r="K3477" s="21">
        <v>1</v>
      </c>
      <c r="L3477" s="21">
        <f t="shared" si="374"/>
        <v>0</v>
      </c>
      <c r="M3477" s="21" t="s">
        <v>5155</v>
      </c>
      <c r="N3477" s="30">
        <v>45945</v>
      </c>
      <c r="O3477" s="48">
        <v>41292</v>
      </c>
      <c r="P3477" s="21" t="s">
        <v>5119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x14ac:dyDescent="0.25">
      <c r="A3478" s="21">
        <v>3474</v>
      </c>
      <c r="B3478" s="21" t="s">
        <v>5120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5115</v>
      </c>
      <c r="J3478" s="21">
        <v>1</v>
      </c>
      <c r="K3478" s="21">
        <v>1</v>
      </c>
      <c r="L3478" s="21">
        <f t="shared" si="374"/>
        <v>0</v>
      </c>
      <c r="M3478" s="21" t="s">
        <v>5155</v>
      </c>
      <c r="N3478" s="30">
        <v>45945</v>
      </c>
      <c r="O3478" s="48">
        <v>40548</v>
      </c>
      <c r="P3478" s="21" t="s">
        <v>5119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3475</v>
      </c>
      <c r="B3479" s="21" t="s">
        <v>5120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5116</v>
      </c>
      <c r="J3479" s="21">
        <v>1</v>
      </c>
      <c r="K3479" s="21">
        <v>1</v>
      </c>
      <c r="L3479" s="21">
        <f t="shared" si="374"/>
        <v>0</v>
      </c>
      <c r="M3479" s="21" t="s">
        <v>5156</v>
      </c>
      <c r="N3479" s="30">
        <v>45945</v>
      </c>
      <c r="O3479" s="48">
        <v>42284</v>
      </c>
      <c r="P3479" s="21" t="s">
        <v>5119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3476</v>
      </c>
      <c r="B3480" s="21" t="s">
        <v>5120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5117</v>
      </c>
      <c r="J3480" s="21">
        <v>1</v>
      </c>
      <c r="K3480" s="21">
        <v>1</v>
      </c>
      <c r="L3480" s="21">
        <f t="shared" si="374"/>
        <v>0</v>
      </c>
      <c r="M3480" s="21" t="s">
        <v>5156</v>
      </c>
      <c r="N3480" s="30">
        <v>45945</v>
      </c>
      <c r="O3480" s="48">
        <v>37820</v>
      </c>
      <c r="P3480" s="21" t="s">
        <v>5119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3477</v>
      </c>
      <c r="B3481" s="21" t="s">
        <v>5118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5115</v>
      </c>
      <c r="J3481" s="21">
        <v>1</v>
      </c>
      <c r="K3481" s="21">
        <v>1</v>
      </c>
      <c r="L3481" s="21">
        <f t="shared" si="374"/>
        <v>0</v>
      </c>
      <c r="M3481" s="21" t="s">
        <v>5156</v>
      </c>
      <c r="N3481" s="30">
        <v>45945</v>
      </c>
      <c r="O3481" s="48">
        <v>40548</v>
      </c>
      <c r="P3481" s="21" t="s">
        <v>5119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3478</v>
      </c>
      <c r="B3482" s="21" t="s">
        <v>5118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5114</v>
      </c>
      <c r="J3482" s="21">
        <v>1</v>
      </c>
      <c r="K3482" s="21">
        <v>1</v>
      </c>
      <c r="L3482" s="21">
        <f t="shared" si="374"/>
        <v>0</v>
      </c>
      <c r="M3482" s="21" t="s">
        <v>5156</v>
      </c>
      <c r="N3482" s="30">
        <v>45945</v>
      </c>
      <c r="O3482" s="48">
        <v>41292</v>
      </c>
      <c r="P3482" s="21" t="s">
        <v>5119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3479</v>
      </c>
      <c r="B3483" s="21" t="s">
        <v>5103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5089</v>
      </c>
      <c r="I3483" s="21" t="s">
        <v>5090</v>
      </c>
      <c r="J3483" s="21">
        <v>1</v>
      </c>
      <c r="K3483" s="21">
        <v>1</v>
      </c>
      <c r="L3483" s="21">
        <f t="shared" si="374"/>
        <v>0</v>
      </c>
      <c r="M3483" s="21" t="s">
        <v>5316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3480</v>
      </c>
      <c r="B3484" s="21" t="s">
        <v>5103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5091</v>
      </c>
      <c r="I3484" s="21" t="s">
        <v>5092</v>
      </c>
      <c r="J3484" s="21">
        <v>1</v>
      </c>
      <c r="K3484" s="21">
        <v>1</v>
      </c>
      <c r="L3484" s="21">
        <f t="shared" si="374"/>
        <v>0</v>
      </c>
      <c r="M3484" s="21" t="s">
        <v>5316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3481</v>
      </c>
      <c r="B3485" s="21" t="s">
        <v>5103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5093</v>
      </c>
      <c r="I3485" s="21" t="s">
        <v>5094</v>
      </c>
      <c r="J3485" s="21">
        <v>1</v>
      </c>
      <c r="K3485" s="21">
        <v>1</v>
      </c>
      <c r="L3485" s="21">
        <f t="shared" si="374"/>
        <v>0</v>
      </c>
      <c r="M3485" s="21" t="s">
        <v>5316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3482</v>
      </c>
      <c r="B3486" s="21" t="s">
        <v>5103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5095</v>
      </c>
      <c r="I3486" s="21" t="s">
        <v>5096</v>
      </c>
      <c r="J3486" s="21">
        <v>1</v>
      </c>
      <c r="K3486" s="21">
        <v>1</v>
      </c>
      <c r="L3486" s="21">
        <f t="shared" si="374"/>
        <v>0</v>
      </c>
      <c r="M3486" s="21" t="s">
        <v>5620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3483</v>
      </c>
      <c r="B3487" s="21" t="s">
        <v>5103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5097</v>
      </c>
      <c r="I3487" s="21" t="s">
        <v>5098</v>
      </c>
      <c r="J3487" s="21">
        <v>1</v>
      </c>
      <c r="K3487" s="21">
        <v>1</v>
      </c>
      <c r="L3487" s="21">
        <f t="shared" si="374"/>
        <v>0</v>
      </c>
      <c r="M3487" s="21" t="s">
        <v>5317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3484</v>
      </c>
      <c r="B3488" s="21" t="s">
        <v>5103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5099</v>
      </c>
      <c r="I3488" s="21" t="s">
        <v>5100</v>
      </c>
      <c r="J3488" s="21">
        <v>1</v>
      </c>
      <c r="K3488" s="21">
        <v>1</v>
      </c>
      <c r="L3488" s="21">
        <f t="shared" si="374"/>
        <v>0</v>
      </c>
      <c r="M3488" s="21" t="s">
        <v>5154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3485</v>
      </c>
      <c r="B3489" s="21" t="s">
        <v>5103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5101</v>
      </c>
      <c r="I3489" s="21" t="s">
        <v>5102</v>
      </c>
      <c r="J3489" s="21">
        <v>1</v>
      </c>
      <c r="K3489" s="21">
        <v>1</v>
      </c>
      <c r="L3489" s="21">
        <f t="shared" si="374"/>
        <v>0</v>
      </c>
      <c r="M3489" s="21" t="s">
        <v>5154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5104</v>
      </c>
      <c r="I3490" s="21" t="s">
        <v>5105</v>
      </c>
      <c r="J3490" s="21">
        <v>1</v>
      </c>
      <c r="K3490" s="21">
        <v>1</v>
      </c>
      <c r="L3490" s="21">
        <f t="shared" si="374"/>
        <v>0</v>
      </c>
      <c r="M3490" s="21" t="s">
        <v>5654</v>
      </c>
      <c r="N3490" s="30">
        <v>45958</v>
      </c>
      <c r="O3490" s="48">
        <v>25312.5</v>
      </c>
      <c r="P3490" s="21" t="s">
        <v>5111</v>
      </c>
      <c r="Q3490" s="21" t="s">
        <v>1127</v>
      </c>
      <c r="R3490" s="21" t="s">
        <v>1127</v>
      </c>
      <c r="S3490" s="3">
        <v>-20</v>
      </c>
      <c r="T3490" s="37"/>
      <c r="U3490" s="21" t="s">
        <v>5110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5106</v>
      </c>
      <c r="I3491" s="21" t="s">
        <v>5107</v>
      </c>
      <c r="J3491" s="21">
        <v>1</v>
      </c>
      <c r="K3491" s="21">
        <v>1</v>
      </c>
      <c r="L3491" s="21">
        <f t="shared" si="374"/>
        <v>0</v>
      </c>
      <c r="M3491" s="21" t="s">
        <v>5308</v>
      </c>
      <c r="N3491" s="30">
        <v>45955</v>
      </c>
      <c r="O3491" s="48">
        <v>62370</v>
      </c>
      <c r="P3491" s="21" t="s">
        <v>3563</v>
      </c>
      <c r="Q3491" s="56">
        <v>58157405880</v>
      </c>
      <c r="R3491" s="21" t="s">
        <v>40</v>
      </c>
      <c r="S3491" s="3">
        <v>4</v>
      </c>
      <c r="T3491" s="37"/>
      <c r="U3491" s="21" t="s">
        <v>5110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5108</v>
      </c>
      <c r="I3492" s="21" t="s">
        <v>5109</v>
      </c>
      <c r="J3492" s="21">
        <v>1</v>
      </c>
      <c r="K3492" s="21">
        <v>1</v>
      </c>
      <c r="L3492" s="21">
        <f t="shared" si="374"/>
        <v>0</v>
      </c>
      <c r="M3492" s="21" t="s">
        <v>5308</v>
      </c>
      <c r="N3492" s="30">
        <v>45955</v>
      </c>
      <c r="O3492" s="48">
        <v>53392.5</v>
      </c>
      <c r="P3492" s="21" t="s">
        <v>3563</v>
      </c>
      <c r="Q3492" s="56">
        <v>58157405880</v>
      </c>
      <c r="R3492" s="21" t="s">
        <v>40</v>
      </c>
      <c r="S3492" s="3">
        <v>4</v>
      </c>
      <c r="T3492" s="37"/>
      <c r="U3492" s="21" t="s">
        <v>5110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3489</v>
      </c>
      <c r="B3493" s="21" t="s">
        <v>5149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5123</v>
      </c>
      <c r="J3493" s="21">
        <v>5</v>
      </c>
      <c r="K3493" s="21">
        <v>5</v>
      </c>
      <c r="L3493" s="21">
        <f t="shared" si="374"/>
        <v>0</v>
      </c>
      <c r="M3493" s="21" t="s">
        <v>5624</v>
      </c>
      <c r="N3493" s="30">
        <v>45948</v>
      </c>
      <c r="O3493" s="48">
        <v>64015</v>
      </c>
      <c r="P3493" s="21" t="s">
        <v>4850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3490</v>
      </c>
      <c r="B3494" s="21" t="s">
        <v>5149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5124</v>
      </c>
      <c r="J3494" s="21">
        <v>5</v>
      </c>
      <c r="K3494" s="21">
        <v>5</v>
      </c>
      <c r="L3494" s="21">
        <f t="shared" si="374"/>
        <v>0</v>
      </c>
      <c r="M3494" s="21" t="s">
        <v>5624</v>
      </c>
      <c r="N3494" s="30">
        <v>45948</v>
      </c>
      <c r="O3494" s="48">
        <v>64015</v>
      </c>
      <c r="P3494" s="21" t="s">
        <v>4850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3491</v>
      </c>
      <c r="B3495" s="21" t="s">
        <v>5149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5125</v>
      </c>
      <c r="J3495" s="21">
        <v>5</v>
      </c>
      <c r="K3495" s="21">
        <v>5</v>
      </c>
      <c r="L3495" s="21">
        <f t="shared" si="374"/>
        <v>0</v>
      </c>
      <c r="M3495" s="21" t="s">
        <v>5624</v>
      </c>
      <c r="N3495" s="30">
        <v>45948</v>
      </c>
      <c r="O3495" s="48">
        <v>64015</v>
      </c>
      <c r="P3495" s="21" t="s">
        <v>4850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3492</v>
      </c>
      <c r="B3496" s="21" t="s">
        <v>5149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5126</v>
      </c>
      <c r="J3496" s="21">
        <v>5</v>
      </c>
      <c r="K3496" s="21">
        <v>5</v>
      </c>
      <c r="L3496" s="21">
        <f t="shared" si="374"/>
        <v>0</v>
      </c>
      <c r="M3496" s="21" t="s">
        <v>5624</v>
      </c>
      <c r="N3496" s="30">
        <v>45948</v>
      </c>
      <c r="O3496" s="48">
        <v>64015</v>
      </c>
      <c r="P3496" s="21" t="s">
        <v>4850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3493</v>
      </c>
      <c r="B3497" s="21" t="s">
        <v>5149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5127</v>
      </c>
      <c r="J3497" s="21">
        <v>5</v>
      </c>
      <c r="K3497" s="21">
        <v>5</v>
      </c>
      <c r="L3497" s="21">
        <f t="shared" si="374"/>
        <v>0</v>
      </c>
      <c r="M3497" s="21" t="s">
        <v>5624</v>
      </c>
      <c r="N3497" s="30">
        <v>45948</v>
      </c>
      <c r="O3497" s="48">
        <v>64015</v>
      </c>
      <c r="P3497" s="21" t="s">
        <v>4850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3494</v>
      </c>
      <c r="B3498" s="21" t="s">
        <v>5149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5128</v>
      </c>
      <c r="J3498" s="21">
        <v>5</v>
      </c>
      <c r="K3498" s="21">
        <v>5</v>
      </c>
      <c r="L3498" s="21">
        <f t="shared" si="374"/>
        <v>0</v>
      </c>
      <c r="M3498" s="21" t="s">
        <v>5624</v>
      </c>
      <c r="N3498" s="30">
        <v>45948</v>
      </c>
      <c r="O3498" s="48">
        <v>64015</v>
      </c>
      <c r="P3498" s="21" t="s">
        <v>4850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3495</v>
      </c>
      <c r="B3499" s="21" t="s">
        <v>5149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5129</v>
      </c>
      <c r="J3499" s="21">
        <v>5</v>
      </c>
      <c r="K3499" s="21">
        <v>5</v>
      </c>
      <c r="L3499" s="21">
        <f t="shared" si="374"/>
        <v>0</v>
      </c>
      <c r="M3499" s="21" t="s">
        <v>5624</v>
      </c>
      <c r="N3499" s="30">
        <v>45948</v>
      </c>
      <c r="O3499" s="48">
        <v>64015</v>
      </c>
      <c r="P3499" s="21" t="s">
        <v>4850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3496</v>
      </c>
      <c r="B3500" s="21" t="s">
        <v>5149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5130</v>
      </c>
      <c r="J3500" s="21">
        <v>5</v>
      </c>
      <c r="K3500" s="21">
        <v>5</v>
      </c>
      <c r="L3500" s="21">
        <f t="shared" si="374"/>
        <v>0</v>
      </c>
      <c r="M3500" s="21" t="s">
        <v>5624</v>
      </c>
      <c r="N3500" s="30">
        <v>45948</v>
      </c>
      <c r="O3500" s="48">
        <v>64015</v>
      </c>
      <c r="P3500" s="21" t="s">
        <v>4850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3497</v>
      </c>
      <c r="B3501" s="21" t="s">
        <v>5149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5131</v>
      </c>
      <c r="J3501" s="21">
        <v>5</v>
      </c>
      <c r="K3501" s="21">
        <v>5</v>
      </c>
      <c r="L3501" s="21">
        <f t="shared" si="374"/>
        <v>0</v>
      </c>
      <c r="M3501" s="21" t="s">
        <v>5624</v>
      </c>
      <c r="N3501" s="30">
        <v>45948</v>
      </c>
      <c r="O3501" s="48">
        <v>32005</v>
      </c>
      <c r="P3501" s="21" t="s">
        <v>4850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3498</v>
      </c>
      <c r="B3502" s="21" t="s">
        <v>5149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5132</v>
      </c>
      <c r="J3502" s="21">
        <v>5</v>
      </c>
      <c r="K3502" s="21">
        <v>5</v>
      </c>
      <c r="L3502" s="21">
        <f t="shared" si="374"/>
        <v>0</v>
      </c>
      <c r="M3502" s="21" t="s">
        <v>5624</v>
      </c>
      <c r="N3502" s="30">
        <v>45948</v>
      </c>
      <c r="O3502" s="48">
        <v>159495</v>
      </c>
      <c r="P3502" s="21" t="s">
        <v>4850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3499</v>
      </c>
      <c r="B3503" s="21" t="s">
        <v>5149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5133</v>
      </c>
      <c r="J3503" s="21">
        <v>5</v>
      </c>
      <c r="K3503" s="21">
        <v>5</v>
      </c>
      <c r="L3503" s="21">
        <f t="shared" si="374"/>
        <v>0</v>
      </c>
      <c r="M3503" s="21" t="s">
        <v>5624</v>
      </c>
      <c r="N3503" s="30">
        <v>45948</v>
      </c>
      <c r="O3503" s="48">
        <v>64015</v>
      </c>
      <c r="P3503" s="21" t="s">
        <v>4850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3500</v>
      </c>
      <c r="B3504" s="21" t="s">
        <v>5149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5134</v>
      </c>
      <c r="J3504" s="21">
        <v>1</v>
      </c>
      <c r="K3504" s="21">
        <v>1</v>
      </c>
      <c r="L3504" s="21">
        <f t="shared" si="374"/>
        <v>0</v>
      </c>
      <c r="M3504" s="21" t="s">
        <v>5652</v>
      </c>
      <c r="N3504" s="30">
        <v>45957</v>
      </c>
      <c r="O3504" s="48">
        <v>18655.8</v>
      </c>
      <c r="P3504" s="21" t="s">
        <v>1094</v>
      </c>
      <c r="Q3504" s="21" t="s">
        <v>5528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3501</v>
      </c>
      <c r="B3505" s="21" t="s">
        <v>5149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5135</v>
      </c>
      <c r="J3505" s="21">
        <v>1</v>
      </c>
      <c r="K3505" s="21">
        <v>1</v>
      </c>
      <c r="L3505" s="21">
        <f t="shared" si="374"/>
        <v>0</v>
      </c>
      <c r="M3505" s="21" t="s">
        <v>5652</v>
      </c>
      <c r="N3505" s="30">
        <v>45957</v>
      </c>
      <c r="O3505" s="48">
        <v>18655.8</v>
      </c>
      <c r="P3505" s="21" t="s">
        <v>1094</v>
      </c>
      <c r="Q3505" s="21" t="s">
        <v>5528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3502</v>
      </c>
      <c r="B3506" s="21" t="s">
        <v>5149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5136</v>
      </c>
      <c r="J3506" s="21">
        <v>1</v>
      </c>
      <c r="K3506" s="21">
        <v>1</v>
      </c>
      <c r="L3506" s="21">
        <f t="shared" si="374"/>
        <v>0</v>
      </c>
      <c r="M3506" s="21" t="s">
        <v>5652</v>
      </c>
      <c r="N3506" s="30">
        <v>45957</v>
      </c>
      <c r="O3506" s="48">
        <v>12437.2</v>
      </c>
      <c r="P3506" s="21" t="s">
        <v>1094</v>
      </c>
      <c r="Q3506" s="21" t="s">
        <v>5528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3503</v>
      </c>
      <c r="B3507" s="21" t="s">
        <v>5149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5137</v>
      </c>
      <c r="J3507" s="21">
        <v>1</v>
      </c>
      <c r="K3507" s="21">
        <v>1</v>
      </c>
      <c r="L3507" s="21">
        <f t="shared" si="374"/>
        <v>0</v>
      </c>
      <c r="M3507" s="21" t="s">
        <v>5652</v>
      </c>
      <c r="N3507" s="30">
        <v>45957</v>
      </c>
      <c r="O3507" s="48">
        <v>6218.6</v>
      </c>
      <c r="P3507" s="21" t="s">
        <v>1094</v>
      </c>
      <c r="Q3507" s="21" t="s">
        <v>5528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3504</v>
      </c>
      <c r="B3508" s="21" t="s">
        <v>5149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5138</v>
      </c>
      <c r="J3508" s="21">
        <v>1</v>
      </c>
      <c r="K3508" s="21">
        <v>1</v>
      </c>
      <c r="L3508" s="21">
        <f t="shared" si="374"/>
        <v>0</v>
      </c>
      <c r="M3508" s="21" t="s">
        <v>5652</v>
      </c>
      <c r="N3508" s="30">
        <v>45957</v>
      </c>
      <c r="O3508" s="48">
        <v>14123.6</v>
      </c>
      <c r="P3508" s="21" t="s">
        <v>1094</v>
      </c>
      <c r="Q3508" s="21" t="s">
        <v>5528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3505</v>
      </c>
      <c r="B3509" s="21" t="s">
        <v>5149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5139</v>
      </c>
      <c r="J3509" s="21">
        <v>1</v>
      </c>
      <c r="K3509" s="21">
        <v>1</v>
      </c>
      <c r="L3509" s="21">
        <f t="shared" si="374"/>
        <v>0</v>
      </c>
      <c r="M3509" s="21" t="s">
        <v>5652</v>
      </c>
      <c r="N3509" s="30">
        <v>45957</v>
      </c>
      <c r="O3509" s="48">
        <v>12437.2</v>
      </c>
      <c r="P3509" s="21" t="s">
        <v>1094</v>
      </c>
      <c r="Q3509" s="21" t="s">
        <v>5528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3506</v>
      </c>
      <c r="B3510" s="21" t="s">
        <v>5149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5140</v>
      </c>
      <c r="J3510" s="21">
        <v>1</v>
      </c>
      <c r="K3510" s="21">
        <v>1</v>
      </c>
      <c r="L3510" s="21">
        <f t="shared" si="374"/>
        <v>0</v>
      </c>
      <c r="M3510" s="21" t="s">
        <v>5652</v>
      </c>
      <c r="N3510" s="30">
        <v>45957</v>
      </c>
      <c r="O3510" s="48">
        <v>12437.2</v>
      </c>
      <c r="P3510" s="21" t="s">
        <v>1094</v>
      </c>
      <c r="Q3510" s="21" t="s">
        <v>5528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3507</v>
      </c>
      <c r="B3511" s="21" t="s">
        <v>5149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5141</v>
      </c>
      <c r="J3511" s="21">
        <v>1</v>
      </c>
      <c r="K3511" s="21">
        <v>1</v>
      </c>
      <c r="L3511" s="21">
        <f t="shared" si="374"/>
        <v>0</v>
      </c>
      <c r="M3511" s="21" t="s">
        <v>5652</v>
      </c>
      <c r="N3511" s="30">
        <v>45957</v>
      </c>
      <c r="O3511" s="48">
        <v>12437.2</v>
      </c>
      <c r="P3511" s="21" t="s">
        <v>1094</v>
      </c>
      <c r="Q3511" s="21" t="s">
        <v>5528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3508</v>
      </c>
      <c r="B3512" s="21" t="s">
        <v>5149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5142</v>
      </c>
      <c r="J3512" s="21">
        <v>1</v>
      </c>
      <c r="K3512" s="21">
        <v>1</v>
      </c>
      <c r="L3512" s="21">
        <f t="shared" si="374"/>
        <v>0</v>
      </c>
      <c r="M3512" s="21" t="s">
        <v>5652</v>
      </c>
      <c r="N3512" s="30">
        <v>45957</v>
      </c>
      <c r="O3512" s="48">
        <v>12437.2</v>
      </c>
      <c r="P3512" s="21" t="s">
        <v>1094</v>
      </c>
      <c r="Q3512" s="21" t="s">
        <v>5528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3509</v>
      </c>
      <c r="B3513" s="21" t="s">
        <v>5149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5143</v>
      </c>
      <c r="J3513" s="21">
        <v>1</v>
      </c>
      <c r="K3513" s="21">
        <v>1</v>
      </c>
      <c r="L3513" s="21">
        <f t="shared" si="374"/>
        <v>0</v>
      </c>
      <c r="M3513" s="21" t="s">
        <v>5652</v>
      </c>
      <c r="N3513" s="30">
        <v>45957</v>
      </c>
      <c r="O3513" s="48">
        <v>12437.2</v>
      </c>
      <c r="P3513" s="21" t="s">
        <v>1094</v>
      </c>
      <c r="Q3513" s="21" t="s">
        <v>5528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3510</v>
      </c>
      <c r="B3514" s="21" t="s">
        <v>5149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5144</v>
      </c>
      <c r="J3514" s="21">
        <v>1</v>
      </c>
      <c r="K3514" s="21">
        <v>1</v>
      </c>
      <c r="L3514" s="21">
        <f t="shared" si="374"/>
        <v>0</v>
      </c>
      <c r="M3514" s="21" t="s">
        <v>5652</v>
      </c>
      <c r="N3514" s="30">
        <v>45957</v>
      </c>
      <c r="O3514" s="48">
        <v>12437.2</v>
      </c>
      <c r="P3514" s="21" t="s">
        <v>1094</v>
      </c>
      <c r="Q3514" s="21" t="s">
        <v>5528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3511</v>
      </c>
      <c r="B3515" s="21" t="s">
        <v>5149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5145</v>
      </c>
      <c r="J3515" s="21">
        <v>1</v>
      </c>
      <c r="K3515" s="21">
        <v>1</v>
      </c>
      <c r="L3515" s="21">
        <f t="shared" si="374"/>
        <v>0</v>
      </c>
      <c r="M3515" s="21" t="s">
        <v>5652</v>
      </c>
      <c r="N3515" s="30">
        <v>45957</v>
      </c>
      <c r="O3515" s="48">
        <v>12437.2</v>
      </c>
      <c r="P3515" s="21" t="s">
        <v>1094</v>
      </c>
      <c r="Q3515" s="21" t="s">
        <v>5528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3512</v>
      </c>
      <c r="B3516" s="21" t="s">
        <v>5149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5146</v>
      </c>
      <c r="J3516" s="21">
        <v>1</v>
      </c>
      <c r="K3516" s="21">
        <v>1</v>
      </c>
      <c r="L3516" s="21">
        <f t="shared" si="374"/>
        <v>0</v>
      </c>
      <c r="M3516" s="21" t="s">
        <v>5652</v>
      </c>
      <c r="N3516" s="30">
        <v>45957</v>
      </c>
      <c r="O3516" s="48">
        <v>12437.2</v>
      </c>
      <c r="P3516" s="21" t="s">
        <v>1094</v>
      </c>
      <c r="Q3516" s="21" t="s">
        <v>5528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3513</v>
      </c>
      <c r="B3517" s="21" t="s">
        <v>5149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5147</v>
      </c>
      <c r="J3517" s="21">
        <v>1</v>
      </c>
      <c r="K3517" s="21">
        <v>1</v>
      </c>
      <c r="L3517" s="21">
        <f t="shared" si="374"/>
        <v>0</v>
      </c>
      <c r="M3517" s="21" t="s">
        <v>5652</v>
      </c>
      <c r="N3517" s="30">
        <v>45957</v>
      </c>
      <c r="O3517" s="48">
        <v>30987.599999999999</v>
      </c>
      <c r="P3517" s="21" t="s">
        <v>1094</v>
      </c>
      <c r="Q3517" s="21" t="s">
        <v>5528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3514</v>
      </c>
      <c r="B3518" s="21" t="s">
        <v>5149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5148</v>
      </c>
      <c r="J3518" s="21">
        <v>1</v>
      </c>
      <c r="K3518" s="21">
        <v>1</v>
      </c>
      <c r="L3518" s="21">
        <f t="shared" si="374"/>
        <v>0</v>
      </c>
      <c r="M3518" s="21" t="s">
        <v>5652</v>
      </c>
      <c r="N3518" s="30">
        <v>45957</v>
      </c>
      <c r="O3518" s="48">
        <v>12437.2</v>
      </c>
      <c r="P3518" s="21" t="s">
        <v>1094</v>
      </c>
      <c r="Q3518" s="21" t="s">
        <v>5528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5221</v>
      </c>
      <c r="I3519" s="21" t="s">
        <v>5225</v>
      </c>
      <c r="J3519" s="21">
        <v>1</v>
      </c>
      <c r="K3519" s="21">
        <v>1</v>
      </c>
      <c r="L3519" s="21">
        <f t="shared" si="374"/>
        <v>0</v>
      </c>
      <c r="M3519" s="21" t="s">
        <v>5586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5220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5222</v>
      </c>
      <c r="I3520" s="21" t="s">
        <v>5226</v>
      </c>
      <c r="J3520" s="21">
        <v>1</v>
      </c>
      <c r="K3520" s="21">
        <v>1</v>
      </c>
      <c r="L3520" s="21">
        <f t="shared" si="374"/>
        <v>0</v>
      </c>
      <c r="M3520" s="21" t="s">
        <v>5676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5220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5223</v>
      </c>
      <c r="I3521" s="21" t="s">
        <v>5227</v>
      </c>
      <c r="J3521" s="21">
        <v>1</v>
      </c>
      <c r="K3521" s="21">
        <v>1</v>
      </c>
      <c r="L3521" s="21">
        <f t="shared" si="374"/>
        <v>0</v>
      </c>
      <c r="M3521" s="21" t="s">
        <v>5676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5220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5224</v>
      </c>
      <c r="I3522" s="21" t="s">
        <v>5228</v>
      </c>
      <c r="J3522" s="21">
        <v>1</v>
      </c>
      <c r="K3522" s="21">
        <v>1</v>
      </c>
      <c r="L3522" s="21">
        <f t="shared" si="374"/>
        <v>0</v>
      </c>
      <c r="M3522" s="21" t="s">
        <v>5586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5220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5292</v>
      </c>
      <c r="J3523" s="21">
        <v>1</v>
      </c>
      <c r="K3523" s="21">
        <v>1</v>
      </c>
      <c r="L3523" s="21">
        <f t="shared" si="374"/>
        <v>0</v>
      </c>
      <c r="M3523" s="21" t="s">
        <v>5594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5291</v>
      </c>
      <c r="I3524" s="21" t="s">
        <v>5293</v>
      </c>
      <c r="J3524" s="21">
        <v>1</v>
      </c>
      <c r="K3524" s="21">
        <v>1</v>
      </c>
      <c r="L3524" s="21">
        <f t="shared" si="374"/>
        <v>0</v>
      </c>
      <c r="M3524" s="21" t="s">
        <v>5307</v>
      </c>
      <c r="N3524" s="30">
        <v>45955</v>
      </c>
      <c r="O3524" s="48">
        <v>51375</v>
      </c>
      <c r="P3524" s="21" t="s">
        <v>5290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3521</v>
      </c>
      <c r="B3525" s="21" t="s">
        <v>5214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4752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5618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x14ac:dyDescent="0.25">
      <c r="A3526" s="21">
        <v>3522</v>
      </c>
      <c r="B3526" s="21" t="s">
        <v>5214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5165</v>
      </c>
      <c r="J3526" s="21">
        <v>1</v>
      </c>
      <c r="K3526" s="21">
        <v>1</v>
      </c>
      <c r="L3526" s="21">
        <f t="shared" si="380"/>
        <v>0</v>
      </c>
      <c r="M3526" s="21" t="s">
        <v>5591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3523</v>
      </c>
      <c r="B3527" s="21" t="s">
        <v>5214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5165</v>
      </c>
      <c r="J3527" s="21">
        <v>2</v>
      </c>
      <c r="K3527" s="21">
        <v>2</v>
      </c>
      <c r="L3527" s="21">
        <f t="shared" si="380"/>
        <v>0</v>
      </c>
      <c r="M3527" s="21" t="s">
        <v>5665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3524</v>
      </c>
      <c r="B3528" s="21" t="s">
        <v>5214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4763</v>
      </c>
      <c r="J3528" s="21">
        <v>1</v>
      </c>
      <c r="K3528" s="21">
        <v>1</v>
      </c>
      <c r="L3528" s="21">
        <f t="shared" si="380"/>
        <v>0</v>
      </c>
      <c r="M3528" s="21" t="s">
        <v>5685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3525</v>
      </c>
      <c r="B3529" s="21" t="s">
        <v>5214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4753</v>
      </c>
      <c r="J3529" s="21">
        <v>2</v>
      </c>
      <c r="K3529" s="21">
        <v>2</v>
      </c>
      <c r="L3529" s="21">
        <f t="shared" si="380"/>
        <v>0</v>
      </c>
      <c r="M3529" s="21" t="s">
        <v>5685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3526</v>
      </c>
      <c r="B3530" s="21" t="s">
        <v>5214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5166</v>
      </c>
      <c r="J3530" s="21">
        <v>1</v>
      </c>
      <c r="K3530" s="21">
        <v>1</v>
      </c>
      <c r="L3530" s="21">
        <f t="shared" si="380"/>
        <v>0</v>
      </c>
      <c r="M3530" s="21" t="s">
        <v>5314</v>
      </c>
      <c r="N3530" s="30">
        <v>45955</v>
      </c>
      <c r="O3530" s="48">
        <v>25556.400000000001</v>
      </c>
      <c r="P3530" s="21" t="s">
        <v>4751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3527</v>
      </c>
      <c r="B3531" s="21" t="s">
        <v>5214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5167</v>
      </c>
      <c r="J3531" s="21">
        <v>1</v>
      </c>
      <c r="K3531" s="21">
        <v>1</v>
      </c>
      <c r="L3531" s="21">
        <f t="shared" si="380"/>
        <v>0</v>
      </c>
      <c r="M3531" s="21" t="s">
        <v>5655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3528</v>
      </c>
      <c r="B3532" s="21" t="s">
        <v>5214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5168</v>
      </c>
      <c r="J3532" s="21">
        <v>1</v>
      </c>
      <c r="K3532" s="21">
        <v>1</v>
      </c>
      <c r="L3532" s="21">
        <f t="shared" si="380"/>
        <v>0</v>
      </c>
      <c r="M3532" s="21" t="s">
        <v>5631</v>
      </c>
      <c r="N3532" s="30">
        <v>45957</v>
      </c>
      <c r="O3532" s="48">
        <v>18980</v>
      </c>
      <c r="P3532" s="21" t="s">
        <v>26</v>
      </c>
      <c r="Q3532" s="21" t="s">
        <v>5525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3529</v>
      </c>
      <c r="B3533" s="21" t="s">
        <v>5214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5169</v>
      </c>
      <c r="J3533" s="21">
        <v>1</v>
      </c>
      <c r="K3533" s="21">
        <v>1</v>
      </c>
      <c r="L3533" s="21">
        <f t="shared" si="380"/>
        <v>0</v>
      </c>
      <c r="M3533" s="21" t="s">
        <v>5685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3530</v>
      </c>
      <c r="B3534" s="21" t="s">
        <v>5214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4756</v>
      </c>
      <c r="J3534" s="21">
        <v>4</v>
      </c>
      <c r="K3534" s="21">
        <v>4</v>
      </c>
      <c r="L3534" s="21">
        <f t="shared" si="380"/>
        <v>0</v>
      </c>
      <c r="M3534" s="21" t="s">
        <v>5685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3531</v>
      </c>
      <c r="B3535" s="21" t="s">
        <v>5214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4756</v>
      </c>
      <c r="J3535" s="21">
        <v>2</v>
      </c>
      <c r="K3535" s="21">
        <v>2</v>
      </c>
      <c r="L3535" s="21">
        <f t="shared" si="380"/>
        <v>0</v>
      </c>
      <c r="M3535" s="21" t="s">
        <v>5588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3532</v>
      </c>
      <c r="B3536" s="21" t="s">
        <v>5214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5170</v>
      </c>
      <c r="J3536" s="21">
        <v>2</v>
      </c>
      <c r="K3536" s="21">
        <v>2</v>
      </c>
      <c r="L3536" s="21">
        <f t="shared" si="380"/>
        <v>0</v>
      </c>
      <c r="M3536" s="21" t="s">
        <v>5685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3533</v>
      </c>
      <c r="B3537" s="21" t="s">
        <v>5214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5171</v>
      </c>
      <c r="J3537" s="21">
        <v>2</v>
      </c>
      <c r="K3537" s="21">
        <v>2</v>
      </c>
      <c r="L3537" s="21">
        <f t="shared" si="380"/>
        <v>0</v>
      </c>
      <c r="M3537" s="21" t="s">
        <v>5685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3534</v>
      </c>
      <c r="B3538" s="21" t="s">
        <v>5214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4758</v>
      </c>
      <c r="J3538" s="21">
        <v>1</v>
      </c>
      <c r="K3538" s="21">
        <v>1</v>
      </c>
      <c r="L3538" s="21">
        <f t="shared" si="380"/>
        <v>0</v>
      </c>
      <c r="M3538" s="21" t="s">
        <v>5665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x14ac:dyDescent="0.25">
      <c r="A3539" s="21">
        <v>3535</v>
      </c>
      <c r="B3539" s="21" t="s">
        <v>5214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4759</v>
      </c>
      <c r="J3539" s="21">
        <v>2</v>
      </c>
      <c r="K3539" s="21">
        <v>2</v>
      </c>
      <c r="L3539" s="21">
        <f t="shared" si="380"/>
        <v>0</v>
      </c>
      <c r="M3539" s="21" t="s">
        <v>5685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3536</v>
      </c>
      <c r="B3540" s="21" t="s">
        <v>5214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4760</v>
      </c>
      <c r="J3540" s="21">
        <v>2</v>
      </c>
      <c r="K3540" s="21">
        <v>2</v>
      </c>
      <c r="L3540" s="21">
        <f t="shared" si="380"/>
        <v>0</v>
      </c>
      <c r="M3540" s="21" t="s">
        <v>5665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x14ac:dyDescent="0.25">
      <c r="A3541" s="21">
        <v>3537</v>
      </c>
      <c r="B3541" s="21" t="s">
        <v>5214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5172</v>
      </c>
      <c r="J3541" s="21">
        <v>2</v>
      </c>
      <c r="K3541" s="21">
        <v>2</v>
      </c>
      <c r="L3541" s="21">
        <f t="shared" si="380"/>
        <v>0</v>
      </c>
      <c r="M3541" s="21" t="s">
        <v>5591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3538</v>
      </c>
      <c r="B3542" s="21" t="s">
        <v>5214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4763</v>
      </c>
      <c r="J3542" s="21">
        <v>1</v>
      </c>
      <c r="K3542" s="21">
        <v>1</v>
      </c>
      <c r="L3542" s="21">
        <f t="shared" si="380"/>
        <v>0</v>
      </c>
      <c r="M3542" s="21" t="s">
        <v>5655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3539</v>
      </c>
      <c r="B3543" s="21" t="s">
        <v>5214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5173</v>
      </c>
      <c r="J3543" s="21">
        <v>1</v>
      </c>
      <c r="K3543" s="21">
        <v>1</v>
      </c>
      <c r="L3543" s="21">
        <f t="shared" si="380"/>
        <v>0</v>
      </c>
      <c r="M3543" s="21" t="s">
        <v>5584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3540</v>
      </c>
      <c r="B3544" s="21" t="s">
        <v>5214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5174</v>
      </c>
      <c r="J3544" s="21">
        <v>1</v>
      </c>
      <c r="K3544" s="21">
        <v>1</v>
      </c>
      <c r="L3544" s="21">
        <f t="shared" si="380"/>
        <v>0</v>
      </c>
      <c r="M3544" s="21" t="s">
        <v>5655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3541</v>
      </c>
      <c r="B3545" s="21" t="s">
        <v>5214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5175</v>
      </c>
      <c r="J3545" s="21">
        <v>1</v>
      </c>
      <c r="K3545" s="21">
        <v>1</v>
      </c>
      <c r="L3545" s="21">
        <f t="shared" si="380"/>
        <v>0</v>
      </c>
      <c r="M3545" s="21" t="s">
        <v>5655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3542</v>
      </c>
      <c r="B3546" s="21" t="s">
        <v>5214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4766</v>
      </c>
      <c r="J3546" s="21">
        <v>1</v>
      </c>
      <c r="K3546" s="21">
        <v>1</v>
      </c>
      <c r="L3546" s="21">
        <f t="shared" si="380"/>
        <v>0</v>
      </c>
      <c r="M3546" s="21" t="s">
        <v>5591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3543</v>
      </c>
      <c r="B3547" s="21" t="s">
        <v>5214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4766</v>
      </c>
      <c r="J3547" s="21">
        <v>1</v>
      </c>
      <c r="K3547" s="21">
        <v>1</v>
      </c>
      <c r="L3547" s="21">
        <f t="shared" si="380"/>
        <v>0</v>
      </c>
      <c r="M3547" s="21" t="s">
        <v>5705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3544</v>
      </c>
      <c r="B3548" s="21" t="s">
        <v>5214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5176</v>
      </c>
      <c r="J3548" s="21">
        <v>1</v>
      </c>
      <c r="K3548" s="21">
        <v>1</v>
      </c>
      <c r="L3548" s="21">
        <f t="shared" si="380"/>
        <v>0</v>
      </c>
      <c r="M3548" s="21" t="s">
        <v>5584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3545</v>
      </c>
      <c r="B3549" s="21" t="s">
        <v>5214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5177</v>
      </c>
      <c r="J3549" s="21">
        <v>1</v>
      </c>
      <c r="K3549" s="21">
        <v>1</v>
      </c>
      <c r="L3549" s="21">
        <f t="shared" si="380"/>
        <v>0</v>
      </c>
      <c r="M3549" s="21" t="s">
        <v>5655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3546</v>
      </c>
      <c r="B3550" s="21" t="s">
        <v>5214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5067</v>
      </c>
      <c r="J3550" s="21">
        <v>1</v>
      </c>
      <c r="K3550" s="21">
        <v>1</v>
      </c>
      <c r="L3550" s="21">
        <f t="shared" si="380"/>
        <v>0</v>
      </c>
      <c r="M3550" s="21" t="s">
        <v>5685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3547</v>
      </c>
      <c r="B3551" s="21" t="s">
        <v>5214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5178</v>
      </c>
      <c r="J3551" s="21">
        <v>1</v>
      </c>
      <c r="K3551" s="21">
        <v>1</v>
      </c>
      <c r="L3551" s="21">
        <f t="shared" si="380"/>
        <v>0</v>
      </c>
      <c r="M3551" s="21" t="s">
        <v>5655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3548</v>
      </c>
      <c r="B3552" s="21" t="s">
        <v>5214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5179</v>
      </c>
      <c r="J3552" s="21">
        <v>1</v>
      </c>
      <c r="K3552" s="21">
        <v>1</v>
      </c>
      <c r="L3552" s="21">
        <f t="shared" si="380"/>
        <v>0</v>
      </c>
      <c r="M3552" s="21" t="s">
        <v>5655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3549</v>
      </c>
      <c r="B3553" s="21" t="s">
        <v>5214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4769</v>
      </c>
      <c r="J3553" s="21">
        <v>1</v>
      </c>
      <c r="K3553" s="21">
        <v>1</v>
      </c>
      <c r="L3553" s="21">
        <f t="shared" si="380"/>
        <v>0</v>
      </c>
      <c r="M3553" s="21" t="s">
        <v>5665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x14ac:dyDescent="0.25">
      <c r="A3554" s="21">
        <v>3550</v>
      </c>
      <c r="B3554" s="21" t="s">
        <v>5214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4771</v>
      </c>
      <c r="J3554" s="21">
        <v>1</v>
      </c>
      <c r="K3554" s="21">
        <v>1</v>
      </c>
      <c r="L3554" s="21">
        <f t="shared" si="380"/>
        <v>0</v>
      </c>
      <c r="M3554" s="21" t="s">
        <v>5655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3551</v>
      </c>
      <c r="B3555" s="21" t="s">
        <v>5214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5180</v>
      </c>
      <c r="J3555" s="21">
        <v>1</v>
      </c>
      <c r="K3555" s="21">
        <v>1</v>
      </c>
      <c r="L3555" s="21">
        <f t="shared" si="380"/>
        <v>0</v>
      </c>
      <c r="M3555" s="21" t="s">
        <v>5655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3552</v>
      </c>
      <c r="B3556" s="21" t="s">
        <v>5214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5181</v>
      </c>
      <c r="J3556" s="21">
        <v>1</v>
      </c>
      <c r="K3556" s="21">
        <v>1</v>
      </c>
      <c r="L3556" s="21">
        <f t="shared" si="380"/>
        <v>0</v>
      </c>
      <c r="M3556" s="21" t="s">
        <v>5655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3553</v>
      </c>
      <c r="B3557" s="21" t="s">
        <v>5214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5182</v>
      </c>
      <c r="J3557" s="21">
        <v>1</v>
      </c>
      <c r="K3557" s="21">
        <v>1</v>
      </c>
      <c r="L3557" s="21">
        <f t="shared" si="380"/>
        <v>0</v>
      </c>
      <c r="M3557" s="21" t="s">
        <v>5588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3554</v>
      </c>
      <c r="B3558" s="21" t="s">
        <v>5214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5182</v>
      </c>
      <c r="J3558" s="21">
        <v>3</v>
      </c>
      <c r="K3558" s="21">
        <v>3</v>
      </c>
      <c r="L3558" s="21">
        <f t="shared" si="380"/>
        <v>0</v>
      </c>
      <c r="M3558" s="21" t="s">
        <v>5705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3555</v>
      </c>
      <c r="B3559" s="21" t="s">
        <v>5214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4773</v>
      </c>
      <c r="J3559" s="21">
        <v>2</v>
      </c>
      <c r="K3559" s="21">
        <v>2</v>
      </c>
      <c r="L3559" s="21">
        <f t="shared" si="380"/>
        <v>0</v>
      </c>
      <c r="M3559" s="21" t="s">
        <v>5587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3556</v>
      </c>
      <c r="B3560" s="21" t="s">
        <v>5214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4773</v>
      </c>
      <c r="J3560" s="21">
        <v>1</v>
      </c>
      <c r="K3560" s="21">
        <v>1</v>
      </c>
      <c r="L3560" s="21">
        <f t="shared" si="380"/>
        <v>0</v>
      </c>
      <c r="M3560" s="21" t="s">
        <v>5705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3557</v>
      </c>
      <c r="B3561" s="21" t="s">
        <v>5214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4774</v>
      </c>
      <c r="J3561" s="21">
        <v>1</v>
      </c>
      <c r="K3561" s="21">
        <v>1</v>
      </c>
      <c r="L3561" s="21">
        <f t="shared" si="380"/>
        <v>0</v>
      </c>
      <c r="M3561" s="21" t="s">
        <v>5705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3558</v>
      </c>
      <c r="B3562" s="21" t="s">
        <v>5214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5183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5211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5296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x14ac:dyDescent="0.25">
      <c r="A3563" s="21">
        <v>3559</v>
      </c>
      <c r="B3563" s="21" t="s">
        <v>5214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5184</v>
      </c>
      <c r="J3563" s="21">
        <v>2</v>
      </c>
      <c r="K3563" s="21">
        <v>2</v>
      </c>
      <c r="L3563" s="21">
        <f t="shared" si="380"/>
        <v>0</v>
      </c>
      <c r="M3563" s="21" t="s">
        <v>5705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3560</v>
      </c>
      <c r="B3564" s="21" t="s">
        <v>5214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5185</v>
      </c>
      <c r="J3564" s="21">
        <v>2</v>
      </c>
      <c r="K3564" s="21">
        <v>2</v>
      </c>
      <c r="L3564" s="21">
        <f t="shared" si="380"/>
        <v>0</v>
      </c>
      <c r="M3564" s="21" t="s">
        <v>5587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3561</v>
      </c>
      <c r="B3565" s="21" t="s">
        <v>5214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4775</v>
      </c>
      <c r="J3565" s="21">
        <v>1</v>
      </c>
      <c r="K3565" s="21">
        <v>1</v>
      </c>
      <c r="L3565" s="21">
        <f t="shared" si="380"/>
        <v>0</v>
      </c>
      <c r="M3565" s="21" t="s">
        <v>5705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3562</v>
      </c>
      <c r="B3566" s="21" t="s">
        <v>5214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4775</v>
      </c>
      <c r="J3566" s="21">
        <v>2</v>
      </c>
      <c r="K3566" s="21">
        <v>2</v>
      </c>
      <c r="L3566" s="21">
        <f t="shared" si="380"/>
        <v>0</v>
      </c>
      <c r="M3566" s="21" t="s">
        <v>5587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3563</v>
      </c>
      <c r="B3567" s="21" t="s">
        <v>5214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4777</v>
      </c>
      <c r="J3567" s="21">
        <v>1</v>
      </c>
      <c r="K3567" s="21">
        <v>1</v>
      </c>
      <c r="L3567" s="21">
        <f t="shared" si="380"/>
        <v>0</v>
      </c>
      <c r="M3567" s="21" t="s">
        <v>5310</v>
      </c>
      <c r="N3567" s="30">
        <v>45955</v>
      </c>
      <c r="O3567" s="48">
        <v>6200</v>
      </c>
      <c r="P3567" s="21" t="s">
        <v>5212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3564</v>
      </c>
      <c r="B3568" s="21" t="s">
        <v>5214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4801</v>
      </c>
      <c r="J3568" s="21">
        <v>2</v>
      </c>
      <c r="K3568" s="21">
        <v>2</v>
      </c>
      <c r="L3568" s="21">
        <f t="shared" si="380"/>
        <v>0</v>
      </c>
      <c r="M3568" s="21" t="s">
        <v>5588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3565</v>
      </c>
      <c r="B3569" s="21" t="s">
        <v>5214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5186</v>
      </c>
      <c r="J3569" s="21">
        <v>1</v>
      </c>
      <c r="K3569" s="21">
        <v>1</v>
      </c>
      <c r="L3569" s="21">
        <f t="shared" si="380"/>
        <v>0</v>
      </c>
      <c r="M3569" s="21" t="s">
        <v>5583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3566</v>
      </c>
      <c r="B3570" s="21" t="s">
        <v>5214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5187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5211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5296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x14ac:dyDescent="0.25">
      <c r="A3571" s="21">
        <v>3567</v>
      </c>
      <c r="B3571" s="21" t="s">
        <v>5214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4783</v>
      </c>
      <c r="J3571" s="21">
        <v>5</v>
      </c>
      <c r="K3571" s="21">
        <v>5</v>
      </c>
      <c r="L3571" s="21">
        <f t="shared" si="380"/>
        <v>0</v>
      </c>
      <c r="M3571" s="21" t="s">
        <v>5702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3568</v>
      </c>
      <c r="B3572" s="21" t="s">
        <v>5214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5188</v>
      </c>
      <c r="J3572" s="21">
        <v>1</v>
      </c>
      <c r="K3572" s="21">
        <v>1</v>
      </c>
      <c r="L3572" s="21">
        <f t="shared" si="380"/>
        <v>0</v>
      </c>
      <c r="M3572" s="21" t="s">
        <v>5583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3569</v>
      </c>
      <c r="B3573" s="21" t="s">
        <v>5214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4773</v>
      </c>
      <c r="J3573" s="21">
        <v>1</v>
      </c>
      <c r="K3573" s="21">
        <v>1</v>
      </c>
      <c r="L3573" s="21">
        <f t="shared" si="380"/>
        <v>0</v>
      </c>
      <c r="M3573" s="21" t="s">
        <v>5310</v>
      </c>
      <c r="N3573" s="30">
        <v>45955</v>
      </c>
      <c r="O3573" s="48">
        <v>6820</v>
      </c>
      <c r="P3573" s="21" t="s">
        <v>5212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3570</v>
      </c>
      <c r="B3574" s="21" t="s">
        <v>5214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4773</v>
      </c>
      <c r="J3574" s="21">
        <v>1</v>
      </c>
      <c r="K3574" s="21">
        <v>1</v>
      </c>
      <c r="L3574" s="21">
        <f t="shared" si="380"/>
        <v>0</v>
      </c>
      <c r="M3574" s="21" t="s">
        <v>5310</v>
      </c>
      <c r="N3574" s="30">
        <v>45955</v>
      </c>
      <c r="O3574" s="48">
        <v>9548</v>
      </c>
      <c r="P3574" s="21" t="s">
        <v>5212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3571</v>
      </c>
      <c r="B3575" s="21" t="s">
        <v>5214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4784</v>
      </c>
      <c r="J3575" s="21">
        <v>1</v>
      </c>
      <c r="K3575" s="21">
        <v>1</v>
      </c>
      <c r="L3575" s="21">
        <f t="shared" si="380"/>
        <v>0</v>
      </c>
      <c r="M3575" s="21" t="s">
        <v>5310</v>
      </c>
      <c r="N3575" s="30">
        <v>45955</v>
      </c>
      <c r="O3575" s="48">
        <v>6200</v>
      </c>
      <c r="P3575" s="21" t="s">
        <v>5212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3572</v>
      </c>
      <c r="B3576" s="21" t="s">
        <v>5214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4784</v>
      </c>
      <c r="J3576" s="21">
        <v>1</v>
      </c>
      <c r="K3576" s="21">
        <v>1</v>
      </c>
      <c r="L3576" s="21">
        <f t="shared" si="380"/>
        <v>0</v>
      </c>
      <c r="M3576" s="21" t="s">
        <v>5705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3573</v>
      </c>
      <c r="B3577" s="21" t="s">
        <v>5214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4785</v>
      </c>
      <c r="J3577" s="21">
        <v>2</v>
      </c>
      <c r="K3577" s="21">
        <v>2</v>
      </c>
      <c r="L3577" s="21">
        <f t="shared" si="380"/>
        <v>0</v>
      </c>
      <c r="M3577" s="21" t="s">
        <v>5588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3574</v>
      </c>
      <c r="B3578" s="21" t="s">
        <v>5214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5189</v>
      </c>
      <c r="J3578" s="21">
        <v>30</v>
      </c>
      <c r="K3578" s="21">
        <v>30</v>
      </c>
      <c r="L3578" s="21">
        <f t="shared" si="380"/>
        <v>0</v>
      </c>
      <c r="M3578" s="21" t="s">
        <v>5595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3575</v>
      </c>
      <c r="B3579" s="21" t="s">
        <v>5214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5190</v>
      </c>
      <c r="J3579" s="21">
        <v>1</v>
      </c>
      <c r="K3579" s="21">
        <v>1</v>
      </c>
      <c r="L3579" s="21">
        <f t="shared" si="380"/>
        <v>0</v>
      </c>
      <c r="M3579" s="21" t="s">
        <v>5583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3576</v>
      </c>
      <c r="B3580" s="21" t="s">
        <v>5214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5191</v>
      </c>
      <c r="J3580" s="21">
        <v>1</v>
      </c>
      <c r="K3580" s="21">
        <v>1</v>
      </c>
      <c r="L3580" s="21">
        <f t="shared" si="380"/>
        <v>0</v>
      </c>
      <c r="M3580" s="21" t="s">
        <v>5596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3577</v>
      </c>
      <c r="B3581" s="21" t="s">
        <v>5214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5192</v>
      </c>
      <c r="J3581" s="21">
        <v>1</v>
      </c>
      <c r="K3581" s="21">
        <v>1</v>
      </c>
      <c r="L3581" s="21">
        <f t="shared" si="380"/>
        <v>0</v>
      </c>
      <c r="M3581" s="21" t="s">
        <v>5596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3578</v>
      </c>
      <c r="B3582" s="21" t="s">
        <v>5214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4792</v>
      </c>
      <c r="J3582" s="21">
        <v>1</v>
      </c>
      <c r="K3582" s="21">
        <v>1</v>
      </c>
      <c r="L3582" s="21">
        <f t="shared" si="380"/>
        <v>0</v>
      </c>
      <c r="M3582" s="21" t="s">
        <v>5684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3579</v>
      </c>
      <c r="B3583" s="21" t="s">
        <v>5214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4792</v>
      </c>
      <c r="J3583" s="21">
        <v>1</v>
      </c>
      <c r="K3583" s="21">
        <v>1</v>
      </c>
      <c r="L3583" s="21">
        <f t="shared" si="380"/>
        <v>0</v>
      </c>
      <c r="M3583" s="21" t="s">
        <v>5583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3580</v>
      </c>
      <c r="B3584" s="21" t="s">
        <v>5214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4784</v>
      </c>
      <c r="J3584" s="21">
        <v>10</v>
      </c>
      <c r="K3584" s="21">
        <v>10</v>
      </c>
      <c r="L3584" s="21">
        <f t="shared" si="380"/>
        <v>0</v>
      </c>
      <c r="M3584" s="21" t="s">
        <v>5306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3581</v>
      </c>
      <c r="B3585" s="21" t="s">
        <v>5214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4793</v>
      </c>
      <c r="J3585" s="21">
        <v>10</v>
      </c>
      <c r="K3585" s="21">
        <v>10</v>
      </c>
      <c r="L3585" s="21">
        <f t="shared" si="380"/>
        <v>0</v>
      </c>
      <c r="M3585" s="21" t="s">
        <v>5306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3582</v>
      </c>
      <c r="B3586" s="21" t="s">
        <v>5214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4795</v>
      </c>
      <c r="J3586" s="21">
        <v>1</v>
      </c>
      <c r="K3586" s="21">
        <v>1</v>
      </c>
      <c r="L3586" s="21">
        <f t="shared" si="380"/>
        <v>0</v>
      </c>
      <c r="M3586" s="21" t="s">
        <v>5583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3583</v>
      </c>
      <c r="B3587" s="21" t="s">
        <v>5214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5193</v>
      </c>
      <c r="J3587" s="21">
        <v>1</v>
      </c>
      <c r="K3587" s="21">
        <v>1</v>
      </c>
      <c r="L3587" s="21">
        <f t="shared" si="380"/>
        <v>0</v>
      </c>
      <c r="M3587" s="21" t="s">
        <v>5311</v>
      </c>
      <c r="N3587" s="30">
        <v>45955</v>
      </c>
      <c r="O3587" s="48">
        <v>44057.2</v>
      </c>
      <c r="P3587" s="21" t="s">
        <v>5213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3584</v>
      </c>
      <c r="B3588" s="21" t="s">
        <v>5214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5194</v>
      </c>
      <c r="J3588" s="21">
        <v>1</v>
      </c>
      <c r="K3588" s="21">
        <v>1</v>
      </c>
      <c r="L3588" s="21">
        <f t="shared" si="380"/>
        <v>0</v>
      </c>
      <c r="M3588" s="21" t="s">
        <v>5583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3585</v>
      </c>
      <c r="B3589" s="21" t="s">
        <v>5214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5195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5583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3586</v>
      </c>
      <c r="B3590" s="21" t="s">
        <v>5214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4785</v>
      </c>
      <c r="J3590" s="21">
        <v>1</v>
      </c>
      <c r="K3590" s="21">
        <v>1</v>
      </c>
      <c r="L3590" s="21">
        <f t="shared" si="386"/>
        <v>0</v>
      </c>
      <c r="M3590" s="21" t="s">
        <v>5584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3587</v>
      </c>
      <c r="B3591" s="21" t="s">
        <v>5214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5184</v>
      </c>
      <c r="J3591" s="21">
        <v>40</v>
      </c>
      <c r="K3591" s="21">
        <v>40</v>
      </c>
      <c r="L3591" s="21">
        <f t="shared" si="386"/>
        <v>0</v>
      </c>
      <c r="M3591" s="21" t="s">
        <v>5595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3588</v>
      </c>
      <c r="B3592" s="21" t="s">
        <v>5214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5184</v>
      </c>
      <c r="J3592" s="21">
        <v>1</v>
      </c>
      <c r="K3592" s="21">
        <v>1</v>
      </c>
      <c r="L3592" s="21">
        <f t="shared" si="386"/>
        <v>0</v>
      </c>
      <c r="M3592" s="21" t="s">
        <v>5583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3589</v>
      </c>
      <c r="B3593" s="21" t="s">
        <v>5214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5081</v>
      </c>
      <c r="J3593" s="21">
        <v>1</v>
      </c>
      <c r="K3593" s="21">
        <v>1</v>
      </c>
      <c r="L3593" s="21">
        <f t="shared" si="386"/>
        <v>0</v>
      </c>
      <c r="M3593" s="21" t="s">
        <v>5584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3590</v>
      </c>
      <c r="B3594" s="21" t="s">
        <v>5214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5196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5211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5296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x14ac:dyDescent="0.25">
      <c r="A3595" s="21">
        <v>3591</v>
      </c>
      <c r="B3595" s="21" t="s">
        <v>5214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5083</v>
      </c>
      <c r="J3595" s="21">
        <v>1</v>
      </c>
      <c r="K3595" s="21">
        <v>1</v>
      </c>
      <c r="L3595" s="21">
        <f t="shared" si="386"/>
        <v>0</v>
      </c>
      <c r="M3595" s="21" t="s">
        <v>5672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3592</v>
      </c>
      <c r="B3596" s="21" t="s">
        <v>5214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5197</v>
      </c>
      <c r="J3596" s="21">
        <v>1</v>
      </c>
      <c r="K3596" s="21">
        <v>1</v>
      </c>
      <c r="L3596" s="21">
        <f t="shared" si="386"/>
        <v>0</v>
      </c>
      <c r="M3596" s="21" t="s">
        <v>5636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x14ac:dyDescent="0.25">
      <c r="A3597" s="21">
        <v>3593</v>
      </c>
      <c r="B3597" s="21" t="s">
        <v>5214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4805</v>
      </c>
      <c r="J3597" s="21">
        <v>2</v>
      </c>
      <c r="K3597" s="21">
        <v>2</v>
      </c>
      <c r="L3597" s="21">
        <f t="shared" si="386"/>
        <v>0</v>
      </c>
      <c r="M3597" s="21" t="s">
        <v>5319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3594</v>
      </c>
      <c r="B3598" s="21" t="s">
        <v>5214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4808</v>
      </c>
      <c r="J3598" s="21">
        <v>1</v>
      </c>
      <c r="K3598" s="21">
        <v>1</v>
      </c>
      <c r="L3598" s="21">
        <f t="shared" si="386"/>
        <v>0</v>
      </c>
      <c r="M3598" s="21" t="s">
        <v>5591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3595</v>
      </c>
      <c r="B3599" s="21" t="s">
        <v>5214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4808</v>
      </c>
      <c r="J3599" s="21">
        <v>1</v>
      </c>
      <c r="K3599" s="21">
        <v>1</v>
      </c>
      <c r="L3599" s="21">
        <f t="shared" si="386"/>
        <v>0</v>
      </c>
      <c r="M3599" s="21" t="s">
        <v>5591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3596</v>
      </c>
      <c r="B3600" s="21" t="s">
        <v>5214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4808</v>
      </c>
      <c r="J3600" s="21">
        <v>1</v>
      </c>
      <c r="K3600" s="21">
        <v>1</v>
      </c>
      <c r="L3600" s="21">
        <f t="shared" si="386"/>
        <v>0</v>
      </c>
      <c r="M3600" s="21" t="s">
        <v>5591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3597</v>
      </c>
      <c r="B3601" s="21" t="s">
        <v>5214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4808</v>
      </c>
      <c r="J3601" s="21">
        <v>1</v>
      </c>
      <c r="K3601" s="21">
        <v>1</v>
      </c>
      <c r="L3601" s="21">
        <f t="shared" si="386"/>
        <v>0</v>
      </c>
      <c r="M3601" s="21" t="s">
        <v>5591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3598</v>
      </c>
      <c r="B3602" s="21" t="s">
        <v>5214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5198</v>
      </c>
      <c r="J3602" s="21">
        <v>1</v>
      </c>
      <c r="K3602" s="21">
        <v>1</v>
      </c>
      <c r="L3602" s="21">
        <f t="shared" si="386"/>
        <v>0</v>
      </c>
      <c r="M3602" s="21" t="s">
        <v>5591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3599</v>
      </c>
      <c r="B3603" s="21" t="s">
        <v>5214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4811</v>
      </c>
      <c r="J3603" s="21">
        <v>1</v>
      </c>
      <c r="K3603" s="21">
        <v>1</v>
      </c>
      <c r="L3603" s="21">
        <f t="shared" si="386"/>
        <v>0</v>
      </c>
      <c r="M3603" s="21" t="s">
        <v>5655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3600</v>
      </c>
      <c r="B3604" s="21" t="s">
        <v>5214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5199</v>
      </c>
      <c r="J3604" s="21">
        <v>1</v>
      </c>
      <c r="K3604" s="21">
        <v>1</v>
      </c>
      <c r="L3604" s="21">
        <f t="shared" si="386"/>
        <v>0</v>
      </c>
      <c r="M3604" s="21" t="s">
        <v>5591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3601</v>
      </c>
      <c r="B3605" s="21" t="s">
        <v>5214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5200</v>
      </c>
      <c r="J3605" s="21">
        <v>1</v>
      </c>
      <c r="K3605" s="21">
        <v>1</v>
      </c>
      <c r="L3605" s="21">
        <f t="shared" si="386"/>
        <v>0</v>
      </c>
      <c r="M3605" s="21" t="s">
        <v>5665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x14ac:dyDescent="0.25">
      <c r="A3606" s="21">
        <v>3602</v>
      </c>
      <c r="B3606" s="21" t="s">
        <v>5214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4812</v>
      </c>
      <c r="J3606" s="21">
        <v>1</v>
      </c>
      <c r="K3606" s="21">
        <v>1</v>
      </c>
      <c r="L3606" s="21">
        <f t="shared" si="386"/>
        <v>0</v>
      </c>
      <c r="M3606" s="21" t="s">
        <v>5665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x14ac:dyDescent="0.25">
      <c r="A3607" s="21">
        <v>3603</v>
      </c>
      <c r="B3607" s="21" t="s">
        <v>5214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4813</v>
      </c>
      <c r="J3607" s="21">
        <v>1</v>
      </c>
      <c r="K3607" s="21">
        <v>1</v>
      </c>
      <c r="L3607" s="21">
        <f t="shared" si="386"/>
        <v>0</v>
      </c>
      <c r="M3607" s="21" t="s">
        <v>5591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3604</v>
      </c>
      <c r="B3608" s="21" t="s">
        <v>5214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4814</v>
      </c>
      <c r="J3608" s="21">
        <v>1</v>
      </c>
      <c r="K3608" s="21">
        <v>1</v>
      </c>
      <c r="L3608" s="21">
        <f t="shared" si="386"/>
        <v>0</v>
      </c>
      <c r="M3608" s="21" t="s">
        <v>5591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3605</v>
      </c>
      <c r="B3609" s="21" t="s">
        <v>5214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5201</v>
      </c>
      <c r="J3609" s="21">
        <v>5</v>
      </c>
      <c r="K3609" s="21">
        <v>5</v>
      </c>
      <c r="L3609" s="21">
        <f t="shared" si="386"/>
        <v>0</v>
      </c>
      <c r="M3609" s="21" t="s">
        <v>5714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x14ac:dyDescent="0.25">
      <c r="A3610" s="21">
        <v>3606</v>
      </c>
      <c r="B3610" s="21" t="s">
        <v>5214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5314</v>
      </c>
      <c r="N3610" s="30">
        <v>45955</v>
      </c>
      <c r="O3610" s="48">
        <v>9932.4</v>
      </c>
      <c r="P3610" s="21" t="s">
        <v>4751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3607</v>
      </c>
      <c r="B3611" s="21" t="s">
        <v>5214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5314</v>
      </c>
      <c r="N3611" s="30">
        <v>45955</v>
      </c>
      <c r="O3611" s="48">
        <v>7254</v>
      </c>
      <c r="P3611" s="21" t="s">
        <v>4751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3608</v>
      </c>
      <c r="B3612" s="21" t="s">
        <v>5214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5683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3609</v>
      </c>
      <c r="B3613" s="21" t="s">
        <v>5214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5306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3610</v>
      </c>
      <c r="B3614" s="21" t="s">
        <v>5214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5202</v>
      </c>
      <c r="J3614" s="21">
        <v>1</v>
      </c>
      <c r="K3614" s="21">
        <v>1</v>
      </c>
      <c r="L3614" s="21">
        <f t="shared" si="386"/>
        <v>0</v>
      </c>
      <c r="M3614" s="21" t="s">
        <v>5314</v>
      </c>
      <c r="N3614" s="30">
        <v>45955</v>
      </c>
      <c r="O3614" s="48">
        <v>7254</v>
      </c>
      <c r="P3614" s="21" t="s">
        <v>4751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3611</v>
      </c>
      <c r="B3615" s="21" t="s">
        <v>5214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5202</v>
      </c>
      <c r="J3615" s="21">
        <v>1</v>
      </c>
      <c r="K3615" s="21">
        <v>1</v>
      </c>
      <c r="L3615" s="21">
        <f t="shared" si="386"/>
        <v>0</v>
      </c>
      <c r="M3615" s="21" t="s">
        <v>5309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3612</v>
      </c>
      <c r="B3616" s="21" t="s">
        <v>5214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5203</v>
      </c>
      <c r="J3616" s="21">
        <v>1</v>
      </c>
      <c r="K3616" s="21">
        <v>1</v>
      </c>
      <c r="L3616" s="21">
        <f t="shared" si="386"/>
        <v>0</v>
      </c>
      <c r="M3616" s="21" t="s">
        <v>5581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3613</v>
      </c>
      <c r="B3617" s="21" t="s">
        <v>5214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5203</v>
      </c>
      <c r="J3617" s="21">
        <v>4</v>
      </c>
      <c r="K3617" s="21">
        <v>4</v>
      </c>
      <c r="L3617" s="21">
        <f t="shared" si="386"/>
        <v>0</v>
      </c>
      <c r="M3617" s="21" t="s">
        <v>5665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x14ac:dyDescent="0.25">
      <c r="A3618" s="21">
        <v>3614</v>
      </c>
      <c r="B3618" s="21" t="s">
        <v>5214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5595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3615</v>
      </c>
      <c r="B3619" s="21" t="s">
        <v>5214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5705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3616</v>
      </c>
      <c r="B3620" s="21" t="s">
        <v>5214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5588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3617</v>
      </c>
      <c r="B3621" s="21" t="s">
        <v>5214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4823</v>
      </c>
      <c r="J3621" s="21">
        <v>1</v>
      </c>
      <c r="K3621" s="21">
        <v>1</v>
      </c>
      <c r="L3621" s="21">
        <f t="shared" si="386"/>
        <v>0</v>
      </c>
      <c r="M3621" s="21" t="s">
        <v>5314</v>
      </c>
      <c r="N3621" s="30">
        <v>45955</v>
      </c>
      <c r="O3621" s="48">
        <v>8593.2000000000007</v>
      </c>
      <c r="P3621" s="21" t="s">
        <v>4751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3618</v>
      </c>
      <c r="B3622" s="21" t="s">
        <v>5214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5318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3619</v>
      </c>
      <c r="B3623" s="21" t="s">
        <v>5214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5665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x14ac:dyDescent="0.25">
      <c r="A3624" s="21">
        <v>3620</v>
      </c>
      <c r="B3624" s="21" t="s">
        <v>5214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5705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3621</v>
      </c>
      <c r="B3625" s="21" t="s">
        <v>5214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5655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3622</v>
      </c>
      <c r="B3626" s="21" t="s">
        <v>5214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5204</v>
      </c>
      <c r="J3626" s="21">
        <v>1</v>
      </c>
      <c r="K3626" s="21">
        <v>1</v>
      </c>
      <c r="L3626" s="21">
        <f t="shared" si="386"/>
        <v>0</v>
      </c>
      <c r="M3626" s="21" t="s">
        <v>5314</v>
      </c>
      <c r="N3626" s="30">
        <v>45955</v>
      </c>
      <c r="O3626" s="48">
        <v>2678.4</v>
      </c>
      <c r="P3626" s="21" t="s">
        <v>4751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3623</v>
      </c>
      <c r="B3627" s="21" t="s">
        <v>5214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5704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3624</v>
      </c>
      <c r="B3628" s="21" t="s">
        <v>5214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5704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3625</v>
      </c>
      <c r="B3629" s="21" t="s">
        <v>5214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5314</v>
      </c>
      <c r="N3629" s="30">
        <v>45955</v>
      </c>
      <c r="O3629" s="48">
        <v>30801.599999999999</v>
      </c>
      <c r="P3629" s="21" t="s">
        <v>4751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3626</v>
      </c>
      <c r="B3630" s="21" t="s">
        <v>5214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5205</v>
      </c>
      <c r="J3630" s="21">
        <v>1</v>
      </c>
      <c r="K3630" s="21">
        <v>1</v>
      </c>
      <c r="L3630" s="21">
        <f t="shared" si="386"/>
        <v>0</v>
      </c>
      <c r="M3630" s="21" t="s">
        <v>5655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3627</v>
      </c>
      <c r="B3631" s="21" t="s">
        <v>5214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5206</v>
      </c>
      <c r="J3631" s="21">
        <v>1</v>
      </c>
      <c r="K3631" s="21">
        <v>1</v>
      </c>
      <c r="L3631" s="21">
        <f t="shared" si="386"/>
        <v>0</v>
      </c>
      <c r="M3631" s="21" t="s">
        <v>5665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x14ac:dyDescent="0.25">
      <c r="A3632" s="21">
        <v>3628</v>
      </c>
      <c r="B3632" s="21" t="s">
        <v>5214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5207</v>
      </c>
      <c r="J3632" s="21">
        <v>1</v>
      </c>
      <c r="K3632" s="21">
        <v>1</v>
      </c>
      <c r="L3632" s="21">
        <f t="shared" si="386"/>
        <v>0</v>
      </c>
      <c r="M3632" s="21" t="s">
        <v>5665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x14ac:dyDescent="0.25">
      <c r="A3633" s="21">
        <v>3629</v>
      </c>
      <c r="B3633" s="21" t="s">
        <v>5214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5208</v>
      </c>
      <c r="J3633" s="21">
        <v>8</v>
      </c>
      <c r="K3633" s="21">
        <v>8</v>
      </c>
      <c r="L3633" s="21">
        <f t="shared" si="386"/>
        <v>0</v>
      </c>
      <c r="M3633" s="21" t="s">
        <v>5312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3630</v>
      </c>
      <c r="B3634" s="21" t="s">
        <v>5214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5209</v>
      </c>
      <c r="J3634" s="21">
        <v>1</v>
      </c>
      <c r="K3634" s="21">
        <v>1</v>
      </c>
      <c r="L3634" s="21">
        <f t="shared" si="386"/>
        <v>0</v>
      </c>
      <c r="M3634" s="21" t="s">
        <v>5636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3631</v>
      </c>
      <c r="B3635" s="21" t="s">
        <v>5214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5210</v>
      </c>
      <c r="J3635" s="21">
        <v>1</v>
      </c>
      <c r="K3635" s="21">
        <v>1</v>
      </c>
      <c r="L3635" s="21">
        <f t="shared" si="386"/>
        <v>0</v>
      </c>
      <c r="M3635" s="21" t="s">
        <v>5665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3632</v>
      </c>
      <c r="B3636" s="21" t="s">
        <v>5214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4837</v>
      </c>
      <c r="J3636" s="21">
        <v>1</v>
      </c>
      <c r="K3636" s="21">
        <v>1</v>
      </c>
      <c r="L3636" s="21">
        <f t="shared" si="386"/>
        <v>0</v>
      </c>
      <c r="M3636" s="21" t="s">
        <v>5636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3633</v>
      </c>
      <c r="B3637" s="21" t="s">
        <v>5214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4837</v>
      </c>
      <c r="J3637" s="21">
        <v>1</v>
      </c>
      <c r="K3637" s="21">
        <v>1</v>
      </c>
      <c r="L3637" s="21">
        <f t="shared" si="386"/>
        <v>0</v>
      </c>
      <c r="M3637" s="21" t="s">
        <v>5686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x14ac:dyDescent="0.25">
      <c r="A3638" s="21">
        <v>3633</v>
      </c>
      <c r="B3638" s="21" t="s">
        <v>5214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4837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5703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3634</v>
      </c>
      <c r="B3639" s="21" t="s">
        <v>5214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4839</v>
      </c>
      <c r="J3639" s="21">
        <v>1</v>
      </c>
      <c r="K3639" s="21">
        <v>1</v>
      </c>
      <c r="L3639" s="21">
        <f t="shared" si="386"/>
        <v>0</v>
      </c>
      <c r="M3639" s="21" t="s">
        <v>5669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5320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5294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5315</v>
      </c>
      <c r="N3641" s="30">
        <v>45955</v>
      </c>
      <c r="O3641" s="48">
        <v>54637.5</v>
      </c>
      <c r="P3641" s="21" t="s">
        <v>4751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3637</v>
      </c>
      <c r="B3642" s="21" t="s">
        <v>5299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5300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5692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5301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x14ac:dyDescent="0.25">
      <c r="A3643" s="21">
        <v>3638</v>
      </c>
      <c r="B3643" s="21" t="s">
        <v>5368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5335</v>
      </c>
      <c r="I3643" s="21" t="s">
        <v>5336</v>
      </c>
      <c r="J3643" s="21">
        <v>1</v>
      </c>
      <c r="K3643" s="21">
        <v>1</v>
      </c>
      <c r="L3643" s="21">
        <f t="shared" si="386"/>
        <v>0</v>
      </c>
      <c r="M3643" s="21" t="s">
        <v>5615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5369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3639</v>
      </c>
      <c r="B3644" s="21" t="s">
        <v>5368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5337</v>
      </c>
      <c r="I3644" s="21" t="s">
        <v>5338</v>
      </c>
      <c r="J3644" s="21">
        <v>1</v>
      </c>
      <c r="K3644" s="21">
        <v>1</v>
      </c>
      <c r="L3644" s="21">
        <f t="shared" si="386"/>
        <v>0</v>
      </c>
      <c r="M3644" s="21" t="s">
        <v>5615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5369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3640</v>
      </c>
      <c r="B3645" s="21" t="s">
        <v>5368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5339</v>
      </c>
      <c r="I3645" s="21" t="s">
        <v>5340</v>
      </c>
      <c r="J3645" s="21">
        <v>1</v>
      </c>
      <c r="K3645" s="21">
        <v>1</v>
      </c>
      <c r="L3645" s="21">
        <f t="shared" si="386"/>
        <v>0</v>
      </c>
      <c r="M3645" s="21" t="s">
        <v>5615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5369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3641</v>
      </c>
      <c r="B3646" s="21" t="s">
        <v>5368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5341</v>
      </c>
      <c r="I3646" s="21" t="s">
        <v>5342</v>
      </c>
      <c r="J3646" s="21">
        <v>1</v>
      </c>
      <c r="K3646" s="21">
        <v>1</v>
      </c>
      <c r="L3646" s="21">
        <f t="shared" si="386"/>
        <v>0</v>
      </c>
      <c r="M3646" s="21" t="s">
        <v>5615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5369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3642</v>
      </c>
      <c r="B3647" s="21" t="s">
        <v>5368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5343</v>
      </c>
      <c r="I3647" s="21" t="s">
        <v>5344</v>
      </c>
      <c r="J3647" s="21">
        <v>1</v>
      </c>
      <c r="K3647" s="21">
        <v>1</v>
      </c>
      <c r="L3647" s="21">
        <f t="shared" si="386"/>
        <v>0</v>
      </c>
      <c r="M3647" s="21" t="s">
        <v>5615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5369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3643</v>
      </c>
      <c r="B3648" s="21" t="s">
        <v>5368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5345</v>
      </c>
      <c r="I3648" s="21" t="s">
        <v>5346</v>
      </c>
      <c r="J3648" s="21">
        <v>1</v>
      </c>
      <c r="K3648" s="21">
        <v>1</v>
      </c>
      <c r="L3648" s="21">
        <f t="shared" si="386"/>
        <v>0</v>
      </c>
      <c r="M3648" s="21" t="s">
        <v>5615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5369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3644</v>
      </c>
      <c r="B3649" s="21" t="s">
        <v>5368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3383</v>
      </c>
      <c r="I3649" s="21" t="s">
        <v>5347</v>
      </c>
      <c r="J3649" s="21">
        <v>1</v>
      </c>
      <c r="K3649" s="21">
        <v>1</v>
      </c>
      <c r="L3649" s="21">
        <f t="shared" si="386"/>
        <v>0</v>
      </c>
      <c r="M3649" s="21" t="s">
        <v>5615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5369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3645</v>
      </c>
      <c r="B3650" s="21" t="s">
        <v>5368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5348</v>
      </c>
      <c r="I3650" s="21" t="s">
        <v>5349</v>
      </c>
      <c r="J3650" s="21">
        <v>1</v>
      </c>
      <c r="K3650" s="21">
        <v>1</v>
      </c>
      <c r="L3650" s="21">
        <f t="shared" si="386"/>
        <v>0</v>
      </c>
      <c r="M3650" s="21" t="s">
        <v>5615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5369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3646</v>
      </c>
      <c r="B3651" s="21" t="s">
        <v>5368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5350</v>
      </c>
      <c r="I3651" s="21" t="s">
        <v>5351</v>
      </c>
      <c r="J3651" s="21">
        <v>1</v>
      </c>
      <c r="K3651" s="21">
        <v>1</v>
      </c>
      <c r="L3651" s="21">
        <f t="shared" si="386"/>
        <v>0</v>
      </c>
      <c r="M3651" s="21" t="s">
        <v>5615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5369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3647</v>
      </c>
      <c r="B3652" s="21" t="s">
        <v>5368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5352</v>
      </c>
      <c r="I3652" s="21" t="s">
        <v>5353</v>
      </c>
      <c r="J3652" s="21">
        <v>1</v>
      </c>
      <c r="K3652" s="21">
        <v>1</v>
      </c>
      <c r="L3652" s="21">
        <f t="shared" si="386"/>
        <v>0</v>
      </c>
      <c r="M3652" s="21" t="s">
        <v>5615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5369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3648</v>
      </c>
      <c r="B3653" s="21" t="s">
        <v>5368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5354</v>
      </c>
      <c r="I3653" s="21" t="s">
        <v>5355</v>
      </c>
      <c r="J3653" s="21">
        <v>1</v>
      </c>
      <c r="K3653" s="21">
        <v>1</v>
      </c>
      <c r="L3653" s="21">
        <f t="shared" si="386"/>
        <v>0</v>
      </c>
      <c r="M3653" s="21" t="s">
        <v>5615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5369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3649</v>
      </c>
      <c r="B3654" s="21" t="s">
        <v>5368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5356</v>
      </c>
      <c r="I3654" s="21" t="s">
        <v>5357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5615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5369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3650</v>
      </c>
      <c r="B3655" s="21" t="s">
        <v>5368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5358</v>
      </c>
      <c r="I3655" s="21" t="s">
        <v>5359</v>
      </c>
      <c r="J3655" s="21">
        <v>1</v>
      </c>
      <c r="K3655" s="21">
        <v>1</v>
      </c>
      <c r="L3655" s="21">
        <f t="shared" si="398"/>
        <v>0</v>
      </c>
      <c r="M3655" s="21" t="s">
        <v>5615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5369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3651</v>
      </c>
      <c r="B3656" s="21" t="s">
        <v>5368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5360</v>
      </c>
      <c r="I3656" s="21" t="s">
        <v>5361</v>
      </c>
      <c r="J3656" s="21">
        <v>1</v>
      </c>
      <c r="K3656" s="21">
        <v>1</v>
      </c>
      <c r="L3656" s="21">
        <f t="shared" si="398"/>
        <v>0</v>
      </c>
      <c r="M3656" s="21" t="s">
        <v>5615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5369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3652</v>
      </c>
      <c r="B3657" s="21" t="s">
        <v>5368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5362</v>
      </c>
      <c r="I3657" s="21" t="s">
        <v>5363</v>
      </c>
      <c r="J3657" s="21">
        <v>1</v>
      </c>
      <c r="K3657" s="21">
        <v>1</v>
      </c>
      <c r="L3657" s="21">
        <f t="shared" si="398"/>
        <v>0</v>
      </c>
      <c r="M3657" s="21" t="s">
        <v>5615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5369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3653</v>
      </c>
      <c r="B3658" s="21" t="s">
        <v>5368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5364</v>
      </c>
      <c r="I3658" s="21" t="s">
        <v>5365</v>
      </c>
      <c r="J3658" s="21">
        <v>1</v>
      </c>
      <c r="K3658" s="21">
        <v>1</v>
      </c>
      <c r="L3658" s="21">
        <f t="shared" si="398"/>
        <v>0</v>
      </c>
      <c r="M3658" s="21" t="s">
        <v>5615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5369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3654</v>
      </c>
      <c r="B3659" s="21" t="s">
        <v>5368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5366</v>
      </c>
      <c r="I3659" s="21" t="s">
        <v>5367</v>
      </c>
      <c r="J3659" s="21">
        <v>1</v>
      </c>
      <c r="K3659" s="21">
        <v>1</v>
      </c>
      <c r="L3659" s="21">
        <f t="shared" si="398"/>
        <v>0</v>
      </c>
      <c r="M3659" s="21" t="s">
        <v>5615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5369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3655</v>
      </c>
      <c r="B3660" s="21" t="s">
        <v>5302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5696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5304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x14ac:dyDescent="0.25">
      <c r="A3661" s="21">
        <v>3656</v>
      </c>
      <c r="B3661" s="21" t="s">
        <v>5302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5579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5304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x14ac:dyDescent="0.25">
      <c r="A3662" s="21">
        <v>3656</v>
      </c>
      <c r="B3662" s="21" t="s">
        <v>5302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5579</v>
      </c>
      <c r="J3662" s="21">
        <v>1</v>
      </c>
      <c r="K3662" s="21">
        <v>1</v>
      </c>
      <c r="L3662" s="21">
        <f t="shared" ref="L3662" si="404">J3662-K3662</f>
        <v>0</v>
      </c>
      <c r="M3662" s="21" t="s">
        <v>3631</v>
      </c>
      <c r="N3662" s="30">
        <v>45955</v>
      </c>
      <c r="O3662" s="48" t="s">
        <v>3631</v>
      </c>
      <c r="P3662" s="21" t="s">
        <v>5649</v>
      </c>
      <c r="Q3662" s="57"/>
      <c r="R3662" s="21"/>
      <c r="S3662" s="3">
        <v>4</v>
      </c>
      <c r="T3662" s="37" t="s">
        <v>5707</v>
      </c>
      <c r="U3662" s="21" t="s">
        <v>5304</v>
      </c>
      <c r="V3662" s="21" t="s">
        <v>5706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x14ac:dyDescent="0.25">
      <c r="A3663" s="21">
        <v>3657</v>
      </c>
      <c r="B3663" s="21" t="s">
        <v>5303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5680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5304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3658</v>
      </c>
      <c r="B3664" s="21" t="s">
        <v>5332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5326</v>
      </c>
      <c r="I3664" s="21" t="s">
        <v>5327</v>
      </c>
      <c r="J3664" s="21">
        <v>1</v>
      </c>
      <c r="K3664" s="21">
        <v>1</v>
      </c>
      <c r="L3664" s="21">
        <f t="shared" si="398"/>
        <v>0</v>
      </c>
      <c r="M3664" s="21" t="s">
        <v>5663</v>
      </c>
      <c r="N3664" s="30">
        <v>45955</v>
      </c>
      <c r="O3664" s="48">
        <v>50085</v>
      </c>
      <c r="P3664" s="21" t="s">
        <v>3563</v>
      </c>
      <c r="Q3664" s="55">
        <v>58157405880</v>
      </c>
      <c r="R3664" s="21" t="s">
        <v>40</v>
      </c>
      <c r="S3664" s="3">
        <v>4</v>
      </c>
      <c r="T3664" s="37"/>
      <c r="U3664" s="21" t="s">
        <v>5110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5328</v>
      </c>
      <c r="I3665" s="21" t="s">
        <v>5329</v>
      </c>
      <c r="J3665" s="21">
        <v>1</v>
      </c>
      <c r="K3665" s="21">
        <v>1</v>
      </c>
      <c r="L3665" s="21">
        <f t="shared" si="398"/>
        <v>0</v>
      </c>
      <c r="M3665" s="21" t="s">
        <v>5644</v>
      </c>
      <c r="N3665" s="30">
        <v>45961</v>
      </c>
      <c r="O3665" s="48">
        <v>34965</v>
      </c>
      <c r="P3665" s="21" t="s">
        <v>5334</v>
      </c>
      <c r="Q3665" s="57" t="s">
        <v>636</v>
      </c>
      <c r="R3665" s="21" t="s">
        <v>5570</v>
      </c>
      <c r="S3665" s="3">
        <v>-20</v>
      </c>
      <c r="T3665" s="37"/>
      <c r="U3665" s="21" t="s">
        <v>5110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5330</v>
      </c>
      <c r="I3666" s="21" t="s">
        <v>5331</v>
      </c>
      <c r="J3666" s="21">
        <v>1</v>
      </c>
      <c r="K3666" s="21">
        <v>1</v>
      </c>
      <c r="L3666" s="21">
        <f t="shared" si="398"/>
        <v>0</v>
      </c>
      <c r="M3666" s="21" t="s">
        <v>5640</v>
      </c>
      <c r="N3666" s="30">
        <v>45955</v>
      </c>
      <c r="O3666" s="48">
        <v>43942</v>
      </c>
      <c r="P3666" s="21" t="s">
        <v>5333</v>
      </c>
      <c r="Q3666" s="55">
        <v>58157408293</v>
      </c>
      <c r="R3666" s="21" t="s">
        <v>40</v>
      </c>
      <c r="S3666" s="3">
        <v>4</v>
      </c>
      <c r="T3666" s="37"/>
      <c r="U3666" s="21" t="s">
        <v>5110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5297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5313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5298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5313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3663</v>
      </c>
      <c r="B3669" s="21" t="s">
        <v>5322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5324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5678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5323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3664</v>
      </c>
      <c r="B3670" s="21" t="s">
        <v>5322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5325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5678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5323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5370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5608</v>
      </c>
      <c r="N3671" s="30">
        <v>45962</v>
      </c>
      <c r="O3671" s="48">
        <v>13335</v>
      </c>
      <c r="P3671" s="21" t="s">
        <v>5372</v>
      </c>
      <c r="Q3671" s="21">
        <v>58157689763</v>
      </c>
      <c r="R3671" s="21" t="s">
        <v>40</v>
      </c>
      <c r="S3671" s="3">
        <v>4</v>
      </c>
      <c r="T3671" s="37"/>
      <c r="U3671" s="21" t="s">
        <v>5048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4368</v>
      </c>
      <c r="J3672" s="21">
        <v>1</v>
      </c>
      <c r="K3672" s="21">
        <v>1</v>
      </c>
      <c r="L3672" s="21">
        <f t="shared" si="398"/>
        <v>0</v>
      </c>
      <c r="M3672" s="21" t="s">
        <v>5660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5220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5375</v>
      </c>
      <c r="J3673" s="21">
        <v>2</v>
      </c>
      <c r="K3673" s="21">
        <v>2</v>
      </c>
      <c r="L3673" s="21">
        <f t="shared" si="398"/>
        <v>0</v>
      </c>
      <c r="M3673" s="21" t="s">
        <v>5670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5220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5373</v>
      </c>
      <c r="I3674" s="21" t="s">
        <v>5374</v>
      </c>
      <c r="J3674" s="21">
        <v>1</v>
      </c>
      <c r="K3674" s="21">
        <v>1</v>
      </c>
      <c r="L3674" s="21">
        <f t="shared" si="398"/>
        <v>0</v>
      </c>
      <c r="M3674" s="21" t="s">
        <v>5604</v>
      </c>
      <c r="N3674" s="30">
        <v>45958</v>
      </c>
      <c r="O3674" s="48">
        <v>16764.8</v>
      </c>
      <c r="P3674" s="21" t="s">
        <v>4432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3669</v>
      </c>
      <c r="B3675" s="21" t="s">
        <v>5424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4752</v>
      </c>
      <c r="J3675" s="21">
        <v>2</v>
      </c>
      <c r="K3675" s="21">
        <v>2</v>
      </c>
      <c r="L3675" s="21">
        <f t="shared" si="398"/>
        <v>0</v>
      </c>
      <c r="M3675" s="21" t="s">
        <v>5671</v>
      </c>
      <c r="N3675" s="30">
        <v>45962</v>
      </c>
      <c r="O3675" s="48">
        <v>20980.799999999999</v>
      </c>
      <c r="P3675" s="21" t="s">
        <v>5425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3670</v>
      </c>
      <c r="B3676" s="21" t="s">
        <v>5424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4763</v>
      </c>
      <c r="J3676" s="21">
        <v>2</v>
      </c>
      <c r="K3676" s="21">
        <v>2</v>
      </c>
      <c r="L3676" s="21">
        <f t="shared" si="398"/>
        <v>0</v>
      </c>
      <c r="M3676" s="21" t="s">
        <v>5671</v>
      </c>
      <c r="N3676" s="30">
        <v>45962</v>
      </c>
      <c r="O3676" s="48">
        <v>5580</v>
      </c>
      <c r="P3676" s="21" t="s">
        <v>5425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3671</v>
      </c>
      <c r="B3677" s="21" t="s">
        <v>5424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4753</v>
      </c>
      <c r="J3677" s="21">
        <v>2</v>
      </c>
      <c r="K3677" s="21">
        <v>2</v>
      </c>
      <c r="L3677" s="21">
        <f t="shared" si="398"/>
        <v>0</v>
      </c>
      <c r="M3677" s="21" t="s">
        <v>5671</v>
      </c>
      <c r="N3677" s="30">
        <v>45962</v>
      </c>
      <c r="O3677" s="48">
        <v>15177.6</v>
      </c>
      <c r="P3677" s="21" t="s">
        <v>5425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3672</v>
      </c>
      <c r="B3678" s="21" t="s">
        <v>5424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4753</v>
      </c>
      <c r="J3678" s="21">
        <v>1</v>
      </c>
      <c r="K3678" s="21">
        <v>1</v>
      </c>
      <c r="L3678" s="21">
        <f t="shared" si="398"/>
        <v>0</v>
      </c>
      <c r="M3678" s="21" t="s">
        <v>5662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x14ac:dyDescent="0.25">
      <c r="A3679" s="21">
        <v>3673</v>
      </c>
      <c r="B3679" s="21" t="s">
        <v>5424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5167</v>
      </c>
      <c r="J3679" s="21">
        <v>1</v>
      </c>
      <c r="K3679" s="21">
        <v>1</v>
      </c>
      <c r="L3679" s="21">
        <f t="shared" si="398"/>
        <v>0</v>
      </c>
      <c r="M3679" s="21" t="s">
        <v>5662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x14ac:dyDescent="0.25">
      <c r="A3680" s="21">
        <v>3674</v>
      </c>
      <c r="B3680" s="21" t="s">
        <v>5424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5178</v>
      </c>
      <c r="J3680" s="21">
        <v>1</v>
      </c>
      <c r="K3680" s="21">
        <v>1</v>
      </c>
      <c r="L3680" s="21">
        <f t="shared" si="398"/>
        <v>0</v>
      </c>
      <c r="M3680" s="21" t="s">
        <v>5662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3675</v>
      </c>
      <c r="B3681" s="21" t="s">
        <v>5424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5376</v>
      </c>
      <c r="J3681" s="21">
        <v>1</v>
      </c>
      <c r="K3681" s="21">
        <v>1</v>
      </c>
      <c r="L3681" s="21">
        <f t="shared" si="398"/>
        <v>0</v>
      </c>
      <c r="M3681" s="21" t="s">
        <v>5598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3676</v>
      </c>
      <c r="B3682" s="21" t="s">
        <v>5424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5377</v>
      </c>
      <c r="J3682" s="21">
        <v>1</v>
      </c>
      <c r="K3682" s="21">
        <v>1</v>
      </c>
      <c r="L3682" s="21">
        <f t="shared" si="398"/>
        <v>0</v>
      </c>
      <c r="M3682" s="21" t="s">
        <v>5651</v>
      </c>
      <c r="N3682" s="30">
        <v>45959</v>
      </c>
      <c r="O3682" s="48">
        <v>22971</v>
      </c>
      <c r="P3682" s="21" t="s">
        <v>5521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3677</v>
      </c>
      <c r="B3683" s="21" t="s">
        <v>5424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5378</v>
      </c>
      <c r="J3683" s="21">
        <v>1</v>
      </c>
      <c r="K3683" s="21">
        <v>1</v>
      </c>
      <c r="L3683" s="21">
        <f t="shared" si="398"/>
        <v>0</v>
      </c>
      <c r="M3683" s="21" t="s">
        <v>5651</v>
      </c>
      <c r="N3683" s="30">
        <v>45959</v>
      </c>
      <c r="O3683" s="48">
        <v>32271</v>
      </c>
      <c r="P3683" s="21" t="s">
        <v>5521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3678</v>
      </c>
      <c r="B3684" s="21" t="s">
        <v>5424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5379</v>
      </c>
      <c r="J3684" s="21">
        <v>1</v>
      </c>
      <c r="K3684" s="21">
        <v>1</v>
      </c>
      <c r="L3684" s="21">
        <f t="shared" si="398"/>
        <v>0</v>
      </c>
      <c r="M3684" s="21" t="s">
        <v>5651</v>
      </c>
      <c r="N3684" s="30">
        <v>45959</v>
      </c>
      <c r="O3684" s="48">
        <v>19902</v>
      </c>
      <c r="P3684" s="21" t="s">
        <v>5521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3679</v>
      </c>
      <c r="B3685" s="21" t="s">
        <v>5424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5380</v>
      </c>
      <c r="J3685" s="21">
        <v>1</v>
      </c>
      <c r="K3685" s="21">
        <v>1</v>
      </c>
      <c r="L3685" s="21">
        <f t="shared" si="398"/>
        <v>0</v>
      </c>
      <c r="M3685" s="21" t="s">
        <v>5651</v>
      </c>
      <c r="N3685" s="30">
        <v>45959</v>
      </c>
      <c r="O3685" s="48">
        <v>21576</v>
      </c>
      <c r="P3685" s="21" t="s">
        <v>5521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3680</v>
      </c>
      <c r="B3686" s="21" t="s">
        <v>5424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4773</v>
      </c>
      <c r="J3686" s="21">
        <v>2</v>
      </c>
      <c r="K3686" s="21">
        <v>2</v>
      </c>
      <c r="L3686" s="21">
        <f t="shared" si="398"/>
        <v>0</v>
      </c>
      <c r="M3686" s="21" t="s">
        <v>5699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3681</v>
      </c>
      <c r="B3687" s="21" t="s">
        <v>5424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4773</v>
      </c>
      <c r="J3687" s="21">
        <v>2</v>
      </c>
      <c r="K3687" s="21">
        <v>2</v>
      </c>
      <c r="L3687" s="21">
        <f t="shared" si="398"/>
        <v>0</v>
      </c>
      <c r="M3687" s="21" t="s">
        <v>5699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3682</v>
      </c>
      <c r="B3688" s="21" t="s">
        <v>5424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4773</v>
      </c>
      <c r="J3688" s="21">
        <v>2</v>
      </c>
      <c r="K3688" s="21">
        <v>2</v>
      </c>
      <c r="L3688" s="21">
        <f t="shared" si="398"/>
        <v>0</v>
      </c>
      <c r="M3688" s="21" t="s">
        <v>5699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3683</v>
      </c>
      <c r="B3689" s="21" t="s">
        <v>5424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4784</v>
      </c>
      <c r="J3689" s="21">
        <v>2</v>
      </c>
      <c r="K3689" s="21">
        <v>2</v>
      </c>
      <c r="L3689" s="21">
        <f t="shared" si="398"/>
        <v>0</v>
      </c>
      <c r="M3689" s="21" t="s">
        <v>5699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3684</v>
      </c>
      <c r="B3690" s="21" t="s">
        <v>5424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4784</v>
      </c>
      <c r="J3690" s="21">
        <v>1</v>
      </c>
      <c r="K3690" s="21">
        <v>1</v>
      </c>
      <c r="L3690" s="21">
        <f t="shared" si="398"/>
        <v>0</v>
      </c>
      <c r="M3690" s="21" t="s">
        <v>5625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3685</v>
      </c>
      <c r="B3691" s="21" t="s">
        <v>5424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4784</v>
      </c>
      <c r="J3691" s="21">
        <v>1</v>
      </c>
      <c r="K3691" s="21">
        <v>1</v>
      </c>
      <c r="L3691" s="21">
        <f t="shared" si="398"/>
        <v>0</v>
      </c>
      <c r="M3691" s="21" t="s">
        <v>5609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3686</v>
      </c>
      <c r="B3692" s="21" t="s">
        <v>5424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4784</v>
      </c>
      <c r="J3692" s="21">
        <v>1</v>
      </c>
      <c r="K3692" s="21">
        <v>1</v>
      </c>
      <c r="L3692" s="21">
        <f t="shared" si="398"/>
        <v>0</v>
      </c>
      <c r="M3692" s="21" t="s">
        <v>5699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3687</v>
      </c>
      <c r="B3693" s="21" t="s">
        <v>5424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4784</v>
      </c>
      <c r="J3693" s="21">
        <v>4</v>
      </c>
      <c r="K3693" s="21">
        <v>4</v>
      </c>
      <c r="L3693" s="21">
        <f t="shared" si="398"/>
        <v>0</v>
      </c>
      <c r="M3693" s="21" t="s">
        <v>5699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3688</v>
      </c>
      <c r="B3694" s="21" t="s">
        <v>5424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4774</v>
      </c>
      <c r="J3694" s="21">
        <v>2</v>
      </c>
      <c r="K3694" s="21">
        <v>2</v>
      </c>
      <c r="L3694" s="21">
        <f t="shared" si="398"/>
        <v>0</v>
      </c>
      <c r="M3694" s="21" t="s">
        <v>5699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3689</v>
      </c>
      <c r="B3695" s="21" t="s">
        <v>5424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4774</v>
      </c>
      <c r="J3695" s="21">
        <v>3</v>
      </c>
      <c r="K3695" s="21">
        <v>3</v>
      </c>
      <c r="L3695" s="21">
        <f t="shared" si="398"/>
        <v>0</v>
      </c>
      <c r="M3695" s="21" t="s">
        <v>5699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3690</v>
      </c>
      <c r="B3696" s="21" t="s">
        <v>5424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4774</v>
      </c>
      <c r="J3696" s="21">
        <v>1</v>
      </c>
      <c r="K3696" s="21">
        <v>1</v>
      </c>
      <c r="L3696" s="21">
        <f t="shared" si="398"/>
        <v>0</v>
      </c>
      <c r="M3696" s="21" t="s">
        <v>5610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3691</v>
      </c>
      <c r="B3697" s="21" t="s">
        <v>5424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4774</v>
      </c>
      <c r="J3697" s="21">
        <v>1</v>
      </c>
      <c r="K3697" s="21">
        <v>1</v>
      </c>
      <c r="L3697" s="21">
        <f t="shared" si="398"/>
        <v>0</v>
      </c>
      <c r="M3697" s="21" t="s">
        <v>5699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3692</v>
      </c>
      <c r="B3698" s="21" t="s">
        <v>5424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5183</v>
      </c>
      <c r="J3698" s="21">
        <v>1</v>
      </c>
      <c r="K3698" s="21">
        <v>1</v>
      </c>
      <c r="L3698" s="21">
        <f t="shared" si="398"/>
        <v>0</v>
      </c>
      <c r="M3698" s="21" t="s">
        <v>5597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x14ac:dyDescent="0.25">
      <c r="A3699" s="21">
        <v>3693</v>
      </c>
      <c r="B3699" s="21" t="s">
        <v>5424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5184</v>
      </c>
      <c r="J3699" s="21">
        <v>3</v>
      </c>
      <c r="K3699" s="21">
        <v>3</v>
      </c>
      <c r="L3699" s="21">
        <f t="shared" si="398"/>
        <v>0</v>
      </c>
      <c r="M3699" s="21" t="s">
        <v>5699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3694</v>
      </c>
      <c r="B3700" s="21" t="s">
        <v>5424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5185</v>
      </c>
      <c r="J3700" s="21">
        <v>1</v>
      </c>
      <c r="K3700" s="21">
        <v>1</v>
      </c>
      <c r="L3700" s="21">
        <f t="shared" si="398"/>
        <v>0</v>
      </c>
      <c r="M3700" s="21" t="s">
        <v>5695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3695</v>
      </c>
      <c r="B3701" s="21" t="s">
        <v>5424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4775</v>
      </c>
      <c r="J3701" s="21">
        <v>4</v>
      </c>
      <c r="K3701" s="21">
        <v>4</v>
      </c>
      <c r="L3701" s="21">
        <f t="shared" si="398"/>
        <v>0</v>
      </c>
      <c r="M3701" s="21" t="s">
        <v>5699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3696</v>
      </c>
      <c r="B3702" s="21" t="s">
        <v>5424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5381</v>
      </c>
      <c r="J3702" s="21">
        <v>1</v>
      </c>
      <c r="K3702" s="21">
        <v>1</v>
      </c>
      <c r="L3702" s="21">
        <f t="shared" si="398"/>
        <v>0</v>
      </c>
      <c r="M3702" s="21" t="s">
        <v>5637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3697</v>
      </c>
      <c r="B3703" s="21" t="s">
        <v>5424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5381</v>
      </c>
      <c r="J3703" s="21">
        <v>2</v>
      </c>
      <c r="K3703" s="21">
        <v>2</v>
      </c>
      <c r="L3703" s="21">
        <f t="shared" si="398"/>
        <v>0</v>
      </c>
      <c r="M3703" s="21" t="s">
        <v>5699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3698</v>
      </c>
      <c r="B3704" s="21" t="s">
        <v>5424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5382</v>
      </c>
      <c r="J3704" s="21">
        <v>1</v>
      </c>
      <c r="K3704" s="21">
        <v>1</v>
      </c>
      <c r="L3704" s="21">
        <f t="shared" si="398"/>
        <v>0</v>
      </c>
      <c r="M3704" s="21" t="s">
        <v>5690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3699</v>
      </c>
      <c r="B3705" s="21" t="s">
        <v>5424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5382</v>
      </c>
      <c r="J3705" s="21">
        <v>1</v>
      </c>
      <c r="K3705" s="21">
        <v>1</v>
      </c>
      <c r="L3705" s="21">
        <f t="shared" si="398"/>
        <v>0</v>
      </c>
      <c r="M3705" s="21" t="s">
        <v>5582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x14ac:dyDescent="0.25">
      <c r="A3706" s="21">
        <v>3700</v>
      </c>
      <c r="B3706" s="21" t="s">
        <v>5424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4776</v>
      </c>
      <c r="J3706" s="21">
        <v>2</v>
      </c>
      <c r="K3706" s="21">
        <v>2</v>
      </c>
      <c r="L3706" s="21">
        <f t="shared" si="398"/>
        <v>0</v>
      </c>
      <c r="M3706" s="21" t="s">
        <v>5699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3701</v>
      </c>
      <c r="B3707" s="21" t="s">
        <v>5424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4777</v>
      </c>
      <c r="J3707" s="21">
        <v>2</v>
      </c>
      <c r="K3707" s="21">
        <v>2</v>
      </c>
      <c r="L3707" s="21">
        <f t="shared" si="398"/>
        <v>0</v>
      </c>
      <c r="M3707" s="21" t="s">
        <v>5699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3702</v>
      </c>
      <c r="B3708" s="21" t="s">
        <v>5424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5383</v>
      </c>
      <c r="J3708" s="21">
        <v>1</v>
      </c>
      <c r="K3708" s="21">
        <v>1</v>
      </c>
      <c r="L3708" s="21">
        <f t="shared" si="398"/>
        <v>0</v>
      </c>
      <c r="M3708" s="21" t="s">
        <v>5643</v>
      </c>
      <c r="N3708" s="30">
        <v>45958</v>
      </c>
      <c r="O3708" s="48">
        <v>11277.8</v>
      </c>
      <c r="P3708" s="21" t="s">
        <v>191</v>
      </c>
      <c r="Q3708" s="21" t="s">
        <v>5527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x14ac:dyDescent="0.25">
      <c r="A3709" s="21">
        <v>3703</v>
      </c>
      <c r="B3709" s="21" t="s">
        <v>5424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5384</v>
      </c>
      <c r="J3709" s="21">
        <v>1</v>
      </c>
      <c r="K3709" s="21">
        <v>1</v>
      </c>
      <c r="L3709" s="21">
        <f t="shared" si="398"/>
        <v>0</v>
      </c>
      <c r="M3709" s="21" t="s">
        <v>5695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3704</v>
      </c>
      <c r="B3710" s="21" t="s">
        <v>5424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4779</v>
      </c>
      <c r="J3710" s="21">
        <v>2</v>
      </c>
      <c r="K3710" s="21">
        <v>2</v>
      </c>
      <c r="L3710" s="21">
        <f t="shared" si="398"/>
        <v>0</v>
      </c>
      <c r="M3710" s="21" t="s">
        <v>5699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3705</v>
      </c>
      <c r="B3711" s="21" t="s">
        <v>5424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4779</v>
      </c>
      <c r="J3711" s="21">
        <v>3</v>
      </c>
      <c r="K3711" s="21">
        <v>3</v>
      </c>
      <c r="L3711" s="21">
        <f t="shared" si="398"/>
        <v>0</v>
      </c>
      <c r="M3711" s="21" t="s">
        <v>5699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3706</v>
      </c>
      <c r="B3712" s="21" t="s">
        <v>5424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4801</v>
      </c>
      <c r="J3712" s="21">
        <v>1</v>
      </c>
      <c r="K3712" s="21">
        <v>1</v>
      </c>
      <c r="L3712" s="21">
        <f t="shared" si="398"/>
        <v>0</v>
      </c>
      <c r="M3712" s="21" t="s">
        <v>5643</v>
      </c>
      <c r="N3712" s="30">
        <v>45958</v>
      </c>
      <c r="O3712" s="48">
        <v>2951.2</v>
      </c>
      <c r="P3712" s="21" t="s">
        <v>191</v>
      </c>
      <c r="Q3712" s="21" t="s">
        <v>5527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x14ac:dyDescent="0.25">
      <c r="A3713" s="21">
        <v>3707</v>
      </c>
      <c r="B3713" s="21" t="s">
        <v>5424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4801</v>
      </c>
      <c r="J3713" s="21">
        <v>2</v>
      </c>
      <c r="K3713" s="21">
        <v>2</v>
      </c>
      <c r="L3713" s="21">
        <f t="shared" si="398"/>
        <v>0</v>
      </c>
      <c r="M3713" s="21" t="s">
        <v>5699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3708</v>
      </c>
      <c r="B3714" s="21" t="s">
        <v>5424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4801</v>
      </c>
      <c r="J3714" s="21">
        <v>4</v>
      </c>
      <c r="K3714" s="21">
        <v>4</v>
      </c>
      <c r="L3714" s="21">
        <f t="shared" si="398"/>
        <v>0</v>
      </c>
      <c r="M3714" s="21" t="s">
        <v>5690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3709</v>
      </c>
      <c r="B3715" s="21" t="s">
        <v>5424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4801</v>
      </c>
      <c r="J3715" s="21">
        <v>1</v>
      </c>
      <c r="K3715" s="21">
        <v>1</v>
      </c>
      <c r="L3715" s="21">
        <f t="shared" si="398"/>
        <v>0</v>
      </c>
      <c r="M3715" s="21" t="s">
        <v>5699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3710</v>
      </c>
      <c r="B3716" s="21" t="s">
        <v>5424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4780</v>
      </c>
      <c r="J3716" s="21">
        <v>2</v>
      </c>
      <c r="K3716" s="21">
        <v>2</v>
      </c>
      <c r="L3716" s="21">
        <f t="shared" si="398"/>
        <v>0</v>
      </c>
      <c r="M3716" s="21" t="s">
        <v>5629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x14ac:dyDescent="0.25">
      <c r="A3717" s="21">
        <v>3711</v>
      </c>
      <c r="B3717" s="21" t="s">
        <v>5424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5385</v>
      </c>
      <c r="J3717" s="21">
        <v>1</v>
      </c>
      <c r="K3717" s="21">
        <v>1</v>
      </c>
      <c r="L3717" s="21">
        <f t="shared" si="398"/>
        <v>0</v>
      </c>
      <c r="M3717" s="21" t="s">
        <v>5582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x14ac:dyDescent="0.25">
      <c r="A3718" s="21">
        <v>3712</v>
      </c>
      <c r="B3718" s="21" t="s">
        <v>5424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5386</v>
      </c>
      <c r="J3718" s="21">
        <v>2</v>
      </c>
      <c r="K3718" s="21">
        <v>2</v>
      </c>
      <c r="L3718" s="21">
        <f t="shared" si="398"/>
        <v>0</v>
      </c>
      <c r="M3718" s="21" t="s">
        <v>5699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3713</v>
      </c>
      <c r="B3719" s="21" t="s">
        <v>5424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4781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5582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3714</v>
      </c>
      <c r="B3720" s="21" t="s">
        <v>5424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4781</v>
      </c>
      <c r="J3720" s="21">
        <v>1</v>
      </c>
      <c r="K3720" s="21">
        <v>1</v>
      </c>
      <c r="L3720" s="21">
        <f t="shared" si="412"/>
        <v>0</v>
      </c>
      <c r="M3720" s="21" t="s">
        <v>5582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3715</v>
      </c>
      <c r="B3721" s="21" t="s">
        <v>5424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5186</v>
      </c>
      <c r="J3721" s="21">
        <v>2</v>
      </c>
      <c r="K3721" s="21">
        <v>2</v>
      </c>
      <c r="L3721" s="21">
        <f t="shared" si="412"/>
        <v>0</v>
      </c>
      <c r="M3721" s="21" t="s">
        <v>5690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3716</v>
      </c>
      <c r="B3722" s="21" t="s">
        <v>5424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5387</v>
      </c>
      <c r="J3722" s="21">
        <v>1</v>
      </c>
      <c r="K3722" s="21">
        <v>1</v>
      </c>
      <c r="L3722" s="21">
        <f t="shared" si="412"/>
        <v>0</v>
      </c>
      <c r="M3722" s="21" t="s">
        <v>5643</v>
      </c>
      <c r="N3722" s="30">
        <v>45958</v>
      </c>
      <c r="O3722" s="48">
        <v>20026</v>
      </c>
      <c r="P3722" s="21" t="s">
        <v>191</v>
      </c>
      <c r="Q3722" s="21" t="s">
        <v>5527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3717</v>
      </c>
      <c r="B3723" s="21" t="s">
        <v>5424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5388</v>
      </c>
      <c r="J3723" s="21">
        <v>1</v>
      </c>
      <c r="K3723" s="21">
        <v>1</v>
      </c>
      <c r="L3723" s="21">
        <f t="shared" si="412"/>
        <v>0</v>
      </c>
      <c r="M3723" s="21" t="s">
        <v>5690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x14ac:dyDescent="0.25">
      <c r="A3724" s="21">
        <v>3718</v>
      </c>
      <c r="B3724" s="21" t="s">
        <v>5424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5070</v>
      </c>
      <c r="J3724" s="21">
        <v>5</v>
      </c>
      <c r="K3724" s="21">
        <v>5</v>
      </c>
      <c r="L3724" s="21">
        <f t="shared" si="412"/>
        <v>0</v>
      </c>
      <c r="M3724" s="21" t="s">
        <v>5699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3719</v>
      </c>
      <c r="B3725" s="21" t="s">
        <v>5424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4783</v>
      </c>
      <c r="J3725" s="21">
        <v>3</v>
      </c>
      <c r="K3725" s="21">
        <v>3</v>
      </c>
      <c r="L3725" s="21">
        <f t="shared" si="412"/>
        <v>0</v>
      </c>
      <c r="M3725" s="21" t="s">
        <v>5699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3720</v>
      </c>
      <c r="B3726" s="21" t="s">
        <v>5424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5389</v>
      </c>
      <c r="J3726" s="21">
        <v>1</v>
      </c>
      <c r="K3726" s="21">
        <v>1</v>
      </c>
      <c r="L3726" s="21">
        <f t="shared" si="412"/>
        <v>0</v>
      </c>
      <c r="M3726" s="21" t="s">
        <v>5695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3721</v>
      </c>
      <c r="B3727" s="21" t="s">
        <v>5424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4773</v>
      </c>
      <c r="J3727" s="21">
        <v>1</v>
      </c>
      <c r="K3727" s="21">
        <v>1</v>
      </c>
      <c r="L3727" s="21">
        <f t="shared" si="412"/>
        <v>0</v>
      </c>
      <c r="M3727" s="21" t="s">
        <v>5662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3722</v>
      </c>
      <c r="B3728" s="21" t="s">
        <v>5424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4773</v>
      </c>
      <c r="J3728" s="21">
        <v>1</v>
      </c>
      <c r="K3728" s="21">
        <v>1</v>
      </c>
      <c r="L3728" s="21">
        <f t="shared" si="412"/>
        <v>0</v>
      </c>
      <c r="M3728" s="21" t="s">
        <v>5582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x14ac:dyDescent="0.25">
      <c r="A3729" s="21">
        <v>3723</v>
      </c>
      <c r="B3729" s="21" t="s">
        <v>5424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4773</v>
      </c>
      <c r="J3729" s="21">
        <v>1</v>
      </c>
      <c r="K3729" s="21">
        <v>1</v>
      </c>
      <c r="L3729" s="21">
        <f t="shared" si="412"/>
        <v>0</v>
      </c>
      <c r="M3729" s="21" t="s">
        <v>5582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3724</v>
      </c>
      <c r="B3730" s="21" t="s">
        <v>5424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4784</v>
      </c>
      <c r="J3730" s="21">
        <v>1</v>
      </c>
      <c r="K3730" s="21">
        <v>1</v>
      </c>
      <c r="L3730" s="21">
        <f t="shared" si="412"/>
        <v>0</v>
      </c>
      <c r="M3730" s="21" t="s">
        <v>5582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3725</v>
      </c>
      <c r="B3731" s="21" t="s">
        <v>5424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4784</v>
      </c>
      <c r="J3731" s="21">
        <v>1</v>
      </c>
      <c r="K3731" s="21">
        <v>1</v>
      </c>
      <c r="L3731" s="21">
        <f t="shared" si="412"/>
        <v>0</v>
      </c>
      <c r="M3731" s="21" t="s">
        <v>5699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3726</v>
      </c>
      <c r="B3732" s="21" t="s">
        <v>5424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4785</v>
      </c>
      <c r="J3732" s="21">
        <v>1</v>
      </c>
      <c r="K3732" s="21">
        <v>1</v>
      </c>
      <c r="L3732" s="21">
        <f t="shared" si="412"/>
        <v>0</v>
      </c>
      <c r="M3732" s="21" t="s">
        <v>5610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3727</v>
      </c>
      <c r="B3733" s="21" t="s">
        <v>5424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5390</v>
      </c>
      <c r="J3733" s="21">
        <v>1</v>
      </c>
      <c r="K3733" s="21">
        <v>1</v>
      </c>
      <c r="L3733" s="21">
        <f t="shared" si="412"/>
        <v>0</v>
      </c>
      <c r="M3733" s="21" t="s">
        <v>5651</v>
      </c>
      <c r="N3733" s="30">
        <v>45959</v>
      </c>
      <c r="O3733" s="48">
        <v>24924</v>
      </c>
      <c r="P3733" s="21" t="s">
        <v>5521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x14ac:dyDescent="0.25">
      <c r="A3734" s="21">
        <v>3728</v>
      </c>
      <c r="B3734" s="21" t="s">
        <v>5424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5072</v>
      </c>
      <c r="J3734" s="21">
        <v>1</v>
      </c>
      <c r="K3734" s="21">
        <v>1</v>
      </c>
      <c r="L3734" s="21">
        <f t="shared" si="412"/>
        <v>0</v>
      </c>
      <c r="M3734" s="21" t="s">
        <v>5612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3729</v>
      </c>
      <c r="B3735" s="21" t="s">
        <v>5424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5391</v>
      </c>
      <c r="J3735" s="21">
        <v>1</v>
      </c>
      <c r="K3735" s="21">
        <v>1</v>
      </c>
      <c r="L3735" s="21">
        <f t="shared" si="412"/>
        <v>0</v>
      </c>
      <c r="M3735" s="21" t="s">
        <v>5612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3730</v>
      </c>
      <c r="B3736" s="21" t="s">
        <v>5424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4787</v>
      </c>
      <c r="J3736" s="21">
        <v>1</v>
      </c>
      <c r="K3736" s="21">
        <v>1</v>
      </c>
      <c r="L3736" s="21">
        <f t="shared" si="412"/>
        <v>0</v>
      </c>
      <c r="M3736" s="21" t="s">
        <v>5582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3731</v>
      </c>
      <c r="B3737" s="21" t="s">
        <v>5424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4787</v>
      </c>
      <c r="J3737" s="21">
        <v>3</v>
      </c>
      <c r="K3737" s="21">
        <v>3</v>
      </c>
      <c r="L3737" s="21">
        <f t="shared" si="412"/>
        <v>0</v>
      </c>
      <c r="M3737" s="21" t="s">
        <v>5699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x14ac:dyDescent="0.25">
      <c r="A3738" s="21">
        <v>3732</v>
      </c>
      <c r="B3738" s="21" t="s">
        <v>5424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4787</v>
      </c>
      <c r="J3738" s="21">
        <v>2</v>
      </c>
      <c r="K3738" s="21">
        <v>2</v>
      </c>
      <c r="L3738" s="21">
        <f t="shared" si="412"/>
        <v>0</v>
      </c>
      <c r="M3738" s="21" t="s">
        <v>5629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3733</v>
      </c>
      <c r="B3739" s="21" t="s">
        <v>5424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5392</v>
      </c>
      <c r="J3739" s="21">
        <v>1</v>
      </c>
      <c r="K3739" s="21">
        <v>1</v>
      </c>
      <c r="L3739" s="21">
        <f t="shared" si="412"/>
        <v>0</v>
      </c>
      <c r="M3739" s="21" t="s">
        <v>5612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3734</v>
      </c>
      <c r="B3740" s="21" t="s">
        <v>5424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4788</v>
      </c>
      <c r="J3740" s="21">
        <v>1</v>
      </c>
      <c r="K3740" s="21">
        <v>1</v>
      </c>
      <c r="L3740" s="21">
        <f t="shared" si="412"/>
        <v>0</v>
      </c>
      <c r="M3740" s="21" t="s">
        <v>5612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3735</v>
      </c>
      <c r="B3741" s="21" t="s">
        <v>5424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5393</v>
      </c>
      <c r="J3741" s="21">
        <v>1</v>
      </c>
      <c r="K3741" s="21">
        <v>1</v>
      </c>
      <c r="L3741" s="21">
        <f t="shared" si="412"/>
        <v>0</v>
      </c>
      <c r="M3741" s="21" t="s">
        <v>5609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x14ac:dyDescent="0.25">
      <c r="A3742" s="21">
        <v>3736</v>
      </c>
      <c r="B3742" s="21" t="s">
        <v>5424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5189</v>
      </c>
      <c r="J3742" s="21">
        <v>1</v>
      </c>
      <c r="K3742" s="21">
        <v>1</v>
      </c>
      <c r="L3742" s="21">
        <f t="shared" si="412"/>
        <v>0</v>
      </c>
      <c r="M3742" s="21" t="s">
        <v>5651</v>
      </c>
      <c r="N3742" s="30">
        <v>45959</v>
      </c>
      <c r="O3742" s="48">
        <v>29760</v>
      </c>
      <c r="P3742" s="21" t="s">
        <v>5521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3737</v>
      </c>
      <c r="B3743" s="21" t="s">
        <v>5424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5394</v>
      </c>
      <c r="J3743" s="21">
        <v>2</v>
      </c>
      <c r="K3743" s="21">
        <v>2</v>
      </c>
      <c r="L3743" s="21">
        <f t="shared" si="412"/>
        <v>0</v>
      </c>
      <c r="M3743" s="21" t="s">
        <v>5690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x14ac:dyDescent="0.25">
      <c r="A3744" s="21">
        <v>3738</v>
      </c>
      <c r="B3744" s="21" t="s">
        <v>5424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5395</v>
      </c>
      <c r="J3744" s="21">
        <v>1</v>
      </c>
      <c r="K3744" s="21">
        <v>1</v>
      </c>
      <c r="L3744" s="21">
        <f t="shared" si="412"/>
        <v>0</v>
      </c>
      <c r="M3744" s="21" t="s">
        <v>5612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3739</v>
      </c>
      <c r="B3745" s="21" t="s">
        <v>5424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5396</v>
      </c>
      <c r="J3745" s="21">
        <v>2</v>
      </c>
      <c r="K3745" s="21">
        <v>2</v>
      </c>
      <c r="L3745" s="21">
        <f t="shared" si="412"/>
        <v>0</v>
      </c>
      <c r="M3745" s="21" t="s">
        <v>5609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x14ac:dyDescent="0.25">
      <c r="A3746" s="21">
        <v>3740</v>
      </c>
      <c r="B3746" s="21" t="s">
        <v>5424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4792</v>
      </c>
      <c r="J3746" s="21">
        <v>1</v>
      </c>
      <c r="K3746" s="21">
        <v>1</v>
      </c>
      <c r="L3746" s="21">
        <f t="shared" si="412"/>
        <v>0</v>
      </c>
      <c r="M3746" s="21" t="s">
        <v>5643</v>
      </c>
      <c r="N3746" s="30">
        <v>45958</v>
      </c>
      <c r="O3746" s="48">
        <v>12964.2</v>
      </c>
      <c r="P3746" s="21" t="s">
        <v>191</v>
      </c>
      <c r="Q3746" s="21" t="s">
        <v>5527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3741</v>
      </c>
      <c r="B3747" s="21" t="s">
        <v>5424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4784</v>
      </c>
      <c r="J3747" s="21">
        <v>1</v>
      </c>
      <c r="K3747" s="21">
        <v>1</v>
      </c>
      <c r="L3747" s="21">
        <f t="shared" si="412"/>
        <v>0</v>
      </c>
      <c r="M3747" s="21" t="s">
        <v>5651</v>
      </c>
      <c r="N3747" s="30">
        <v>45959</v>
      </c>
      <c r="O3747" s="48">
        <v>37293</v>
      </c>
      <c r="P3747" s="21" t="s">
        <v>5521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3742</v>
      </c>
      <c r="B3748" s="21" t="s">
        <v>5424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4793</v>
      </c>
      <c r="J3748" s="21">
        <v>1</v>
      </c>
      <c r="K3748" s="21">
        <v>1</v>
      </c>
      <c r="L3748" s="21">
        <f t="shared" si="412"/>
        <v>0</v>
      </c>
      <c r="M3748" s="21" t="s">
        <v>5582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3743</v>
      </c>
      <c r="B3749" s="21" t="s">
        <v>5424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4793</v>
      </c>
      <c r="J3749" s="21">
        <v>1</v>
      </c>
      <c r="K3749" s="21">
        <v>1</v>
      </c>
      <c r="L3749" s="21">
        <f t="shared" si="412"/>
        <v>0</v>
      </c>
      <c r="M3749" s="21" t="s">
        <v>5612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3744</v>
      </c>
      <c r="B3750" s="21" t="s">
        <v>5424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4793</v>
      </c>
      <c r="J3750" s="21">
        <v>1</v>
      </c>
      <c r="K3750" s="21">
        <v>1</v>
      </c>
      <c r="L3750" s="21">
        <f t="shared" si="412"/>
        <v>0</v>
      </c>
      <c r="M3750" s="21" t="s">
        <v>5582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3745</v>
      </c>
      <c r="B3751" s="21" t="s">
        <v>5424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4773</v>
      </c>
      <c r="J3751" s="21">
        <v>2</v>
      </c>
      <c r="K3751" s="21">
        <v>2</v>
      </c>
      <c r="L3751" s="21">
        <f t="shared" si="412"/>
        <v>0</v>
      </c>
      <c r="M3751" s="21" t="s">
        <v>5609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x14ac:dyDescent="0.25">
      <c r="A3752" s="21">
        <v>3746</v>
      </c>
      <c r="B3752" s="21" t="s">
        <v>5424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5077</v>
      </c>
      <c r="J3752" s="21">
        <v>1</v>
      </c>
      <c r="K3752" s="21">
        <v>1</v>
      </c>
      <c r="L3752" s="21">
        <f t="shared" si="412"/>
        <v>0</v>
      </c>
      <c r="M3752" s="21" t="s">
        <v>5582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3747</v>
      </c>
      <c r="B3753" s="21" t="s">
        <v>5424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4795</v>
      </c>
      <c r="J3753" s="21">
        <v>1</v>
      </c>
      <c r="K3753" s="21">
        <v>1</v>
      </c>
      <c r="L3753" s="21">
        <f t="shared" si="412"/>
        <v>0</v>
      </c>
      <c r="M3753" s="21" t="s">
        <v>5605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3748</v>
      </c>
      <c r="B3754" s="21" t="s">
        <v>5424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5397</v>
      </c>
      <c r="J3754" s="21">
        <v>1</v>
      </c>
      <c r="K3754" s="21">
        <v>1</v>
      </c>
      <c r="L3754" s="21">
        <f t="shared" si="412"/>
        <v>0</v>
      </c>
      <c r="M3754" s="21" t="s">
        <v>5610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x14ac:dyDescent="0.25">
      <c r="A3755" s="21">
        <v>3749</v>
      </c>
      <c r="B3755" s="21" t="s">
        <v>5424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5398</v>
      </c>
      <c r="J3755" s="21">
        <v>1</v>
      </c>
      <c r="K3755" s="21">
        <v>1</v>
      </c>
      <c r="L3755" s="21">
        <f t="shared" si="412"/>
        <v>0</v>
      </c>
      <c r="M3755" s="21" t="s">
        <v>5610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3750</v>
      </c>
      <c r="B3756" s="21" t="s">
        <v>5424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5079</v>
      </c>
      <c r="J3756" s="21">
        <v>4</v>
      </c>
      <c r="K3756" s="21">
        <v>4</v>
      </c>
      <c r="L3756" s="21">
        <f t="shared" si="412"/>
        <v>0</v>
      </c>
      <c r="M3756" s="21" t="s">
        <v>5628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3751</v>
      </c>
      <c r="B3757" s="21" t="s">
        <v>5424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5079</v>
      </c>
      <c r="J3757" s="21">
        <v>1</v>
      </c>
      <c r="K3757" s="21">
        <v>1</v>
      </c>
      <c r="L3757" s="21">
        <f t="shared" si="412"/>
        <v>0</v>
      </c>
      <c r="M3757" s="21" t="s">
        <v>5597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3752</v>
      </c>
      <c r="B3758" s="21" t="s">
        <v>5424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5079</v>
      </c>
      <c r="J3758" s="21">
        <v>4</v>
      </c>
      <c r="K3758" s="21">
        <v>4</v>
      </c>
      <c r="L3758" s="21">
        <f t="shared" si="412"/>
        <v>0</v>
      </c>
      <c r="M3758" s="21" t="s">
        <v>5699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3753</v>
      </c>
      <c r="B3759" s="21" t="s">
        <v>5424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5382</v>
      </c>
      <c r="J3759" s="21">
        <v>1</v>
      </c>
      <c r="K3759" s="21">
        <v>1</v>
      </c>
      <c r="L3759" s="21">
        <f t="shared" si="412"/>
        <v>0</v>
      </c>
      <c r="M3759" s="21" t="s">
        <v>5651</v>
      </c>
      <c r="N3759" s="30">
        <v>45959</v>
      </c>
      <c r="O3759" s="48">
        <v>9579</v>
      </c>
      <c r="P3759" s="21" t="s">
        <v>5521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3754</v>
      </c>
      <c r="B3760" s="21" t="s">
        <v>5424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5382</v>
      </c>
      <c r="J3760" s="21">
        <v>2</v>
      </c>
      <c r="K3760" s="21">
        <v>2</v>
      </c>
      <c r="L3760" s="21">
        <f t="shared" si="412"/>
        <v>0</v>
      </c>
      <c r="M3760" s="21" t="s">
        <v>5610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x14ac:dyDescent="0.25">
      <c r="A3761" s="21">
        <v>3755</v>
      </c>
      <c r="B3761" s="21" t="s">
        <v>5424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5399</v>
      </c>
      <c r="J3761" s="21">
        <v>1</v>
      </c>
      <c r="K3761" s="21">
        <v>1</v>
      </c>
      <c r="L3761" s="21">
        <f t="shared" si="412"/>
        <v>0</v>
      </c>
      <c r="M3761" s="21" t="s">
        <v>5627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x14ac:dyDescent="0.25">
      <c r="A3762" s="21">
        <v>3756</v>
      </c>
      <c r="B3762" s="21" t="s">
        <v>5424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4784</v>
      </c>
      <c r="J3762" s="21">
        <v>1</v>
      </c>
      <c r="K3762" s="21">
        <v>1</v>
      </c>
      <c r="L3762" s="21">
        <f t="shared" si="412"/>
        <v>0</v>
      </c>
      <c r="M3762" s="21" t="s">
        <v>5582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3757</v>
      </c>
      <c r="B3763" s="21" t="s">
        <v>5424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4799</v>
      </c>
      <c r="J3763" s="21">
        <v>1</v>
      </c>
      <c r="K3763" s="21">
        <v>1</v>
      </c>
      <c r="L3763" s="21">
        <f t="shared" si="412"/>
        <v>0</v>
      </c>
      <c r="M3763" s="21" t="s">
        <v>5630</v>
      </c>
      <c r="N3763" s="30">
        <v>45959</v>
      </c>
      <c r="O3763" s="48">
        <v>41850</v>
      </c>
      <c r="P3763" s="21" t="s">
        <v>5213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3758</v>
      </c>
      <c r="B3764" s="21" t="s">
        <v>5424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5400</v>
      </c>
      <c r="J3764" s="21">
        <v>1</v>
      </c>
      <c r="K3764" s="21">
        <v>1</v>
      </c>
      <c r="L3764" s="21">
        <f t="shared" si="412"/>
        <v>0</v>
      </c>
      <c r="M3764" s="21" t="s">
        <v>5697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x14ac:dyDescent="0.25">
      <c r="A3765" s="21">
        <v>3759</v>
      </c>
      <c r="B3765" s="21" t="s">
        <v>5424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5401</v>
      </c>
      <c r="J3765" s="21">
        <v>1</v>
      </c>
      <c r="K3765" s="21">
        <v>1</v>
      </c>
      <c r="L3765" s="21">
        <f t="shared" si="412"/>
        <v>0</v>
      </c>
      <c r="M3765" s="21" t="s">
        <v>5635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3760</v>
      </c>
      <c r="B3766" s="21" t="s">
        <v>5424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5402</v>
      </c>
      <c r="J3766" s="21">
        <v>1</v>
      </c>
      <c r="K3766" s="21">
        <v>1</v>
      </c>
      <c r="L3766" s="21">
        <f t="shared" si="412"/>
        <v>0</v>
      </c>
      <c r="M3766" s="21" t="s">
        <v>5651</v>
      </c>
      <c r="N3766" s="30">
        <v>45959</v>
      </c>
      <c r="O3766" s="48">
        <v>35241</v>
      </c>
      <c r="P3766" s="21" t="s">
        <v>5521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3761</v>
      </c>
      <c r="B3767" s="21" t="s">
        <v>5424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5077</v>
      </c>
      <c r="J3767" s="21">
        <v>2</v>
      </c>
      <c r="K3767" s="21">
        <v>2</v>
      </c>
      <c r="L3767" s="21">
        <f t="shared" si="412"/>
        <v>0</v>
      </c>
      <c r="M3767" s="21" t="s">
        <v>5629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3762</v>
      </c>
      <c r="B3768" s="21" t="s">
        <v>5424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4801</v>
      </c>
      <c r="J3768" s="21">
        <v>2</v>
      </c>
      <c r="K3768" s="21">
        <v>2</v>
      </c>
      <c r="L3768" s="21">
        <f t="shared" si="412"/>
        <v>0</v>
      </c>
      <c r="M3768" s="21" t="s">
        <v>5609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x14ac:dyDescent="0.25">
      <c r="A3769" s="21">
        <v>3763</v>
      </c>
      <c r="B3769" s="21" t="s">
        <v>5424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5081</v>
      </c>
      <c r="J3769" s="21">
        <v>2</v>
      </c>
      <c r="K3769" s="21">
        <v>2</v>
      </c>
      <c r="L3769" s="21">
        <f t="shared" si="412"/>
        <v>0</v>
      </c>
      <c r="M3769" s="21" t="s">
        <v>5629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3764</v>
      </c>
      <c r="B3770" s="21" t="s">
        <v>5424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5403</v>
      </c>
      <c r="J3770" s="21">
        <v>1</v>
      </c>
      <c r="K3770" s="21">
        <v>1</v>
      </c>
      <c r="L3770" s="21">
        <f t="shared" si="412"/>
        <v>0</v>
      </c>
      <c r="M3770" s="21" t="s">
        <v>5651</v>
      </c>
      <c r="N3770" s="30">
        <v>45959</v>
      </c>
      <c r="O3770" s="48">
        <v>17019</v>
      </c>
      <c r="P3770" s="21" t="s">
        <v>5521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3765</v>
      </c>
      <c r="B3771" s="21" t="s">
        <v>5424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5404</v>
      </c>
      <c r="J3771" s="21">
        <v>1</v>
      </c>
      <c r="K3771" s="21">
        <v>1</v>
      </c>
      <c r="L3771" s="21">
        <f t="shared" si="412"/>
        <v>0</v>
      </c>
      <c r="M3771" s="21" t="s">
        <v>5662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3766</v>
      </c>
      <c r="B3772" s="21" t="s">
        <v>5424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4787</v>
      </c>
      <c r="J3772" s="21">
        <v>1</v>
      </c>
      <c r="K3772" s="21">
        <v>1</v>
      </c>
      <c r="L3772" s="21">
        <f t="shared" si="412"/>
        <v>0</v>
      </c>
      <c r="M3772" s="21" t="s">
        <v>5612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3767</v>
      </c>
      <c r="B3773" s="21" t="s">
        <v>5424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4786</v>
      </c>
      <c r="J3773" s="21">
        <v>1</v>
      </c>
      <c r="K3773" s="21">
        <v>1</v>
      </c>
      <c r="L3773" s="21">
        <f t="shared" si="412"/>
        <v>0</v>
      </c>
      <c r="M3773" s="21" t="s">
        <v>5651</v>
      </c>
      <c r="N3773" s="30">
        <v>45959</v>
      </c>
      <c r="O3773" s="48">
        <v>19065</v>
      </c>
      <c r="P3773" s="21" t="s">
        <v>5521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3768</v>
      </c>
      <c r="B3774" s="21" t="s">
        <v>5424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5405</v>
      </c>
      <c r="J3774" s="21">
        <v>1</v>
      </c>
      <c r="K3774" s="21">
        <v>1</v>
      </c>
      <c r="L3774" s="21">
        <f t="shared" si="412"/>
        <v>0</v>
      </c>
      <c r="M3774" s="21" t="s">
        <v>5612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3769</v>
      </c>
      <c r="B3775" s="21" t="s">
        <v>5424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5391</v>
      </c>
      <c r="J3775" s="21">
        <v>1</v>
      </c>
      <c r="K3775" s="21">
        <v>1</v>
      </c>
      <c r="L3775" s="21">
        <f t="shared" si="412"/>
        <v>0</v>
      </c>
      <c r="M3775" s="21" t="s">
        <v>5651</v>
      </c>
      <c r="N3775" s="30">
        <v>45959</v>
      </c>
      <c r="O3775" s="48">
        <v>28365</v>
      </c>
      <c r="P3775" s="21" t="s">
        <v>5521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3770</v>
      </c>
      <c r="B3776" s="21" t="s">
        <v>5424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5406</v>
      </c>
      <c r="J3776" s="21">
        <v>1</v>
      </c>
      <c r="K3776" s="21">
        <v>1</v>
      </c>
      <c r="L3776" s="21">
        <f t="shared" si="412"/>
        <v>0</v>
      </c>
      <c r="M3776" s="21" t="s">
        <v>5651</v>
      </c>
      <c r="N3776" s="30">
        <v>45959</v>
      </c>
      <c r="O3776" s="48">
        <v>15345</v>
      </c>
      <c r="P3776" s="21" t="s">
        <v>5521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3771</v>
      </c>
      <c r="B3777" s="21" t="s">
        <v>5424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4811</v>
      </c>
      <c r="J3777" s="21">
        <v>2</v>
      </c>
      <c r="K3777" s="21">
        <v>2</v>
      </c>
      <c r="L3777" s="21">
        <f t="shared" si="412"/>
        <v>0</v>
      </c>
      <c r="M3777" s="21" t="s">
        <v>5657</v>
      </c>
      <c r="N3777" s="30">
        <v>45959</v>
      </c>
      <c r="O3777" s="48">
        <v>55862</v>
      </c>
      <c r="P3777" s="21" t="s">
        <v>4845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3772</v>
      </c>
      <c r="B3778" s="21" t="s">
        <v>5424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5671</v>
      </c>
      <c r="N3778" s="30">
        <v>45962</v>
      </c>
      <c r="O3778" s="48">
        <v>6696</v>
      </c>
      <c r="P3778" s="21" t="s">
        <v>5425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3773</v>
      </c>
      <c r="B3779" s="21" t="s">
        <v>5424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5597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3774</v>
      </c>
      <c r="B3780" s="21" t="s">
        <v>5424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5626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3775</v>
      </c>
      <c r="B3781" s="21" t="s">
        <v>5424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5662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x14ac:dyDescent="0.25">
      <c r="A3782" s="21">
        <v>3776</v>
      </c>
      <c r="B3782" s="21" t="s">
        <v>5424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5671</v>
      </c>
      <c r="N3782" s="30">
        <v>45962</v>
      </c>
      <c r="O3782" s="48">
        <v>11271.6</v>
      </c>
      <c r="P3782" s="21" t="s">
        <v>5425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3777</v>
      </c>
      <c r="B3783" s="21" t="s">
        <v>5424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5407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5673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3778</v>
      </c>
      <c r="B3784" s="21" t="s">
        <v>5424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5408</v>
      </c>
      <c r="J3784" s="21">
        <v>1</v>
      </c>
      <c r="K3784" s="21">
        <v>1</v>
      </c>
      <c r="L3784" s="21">
        <f t="shared" si="418"/>
        <v>0</v>
      </c>
      <c r="M3784" s="21" t="s">
        <v>5656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3779</v>
      </c>
      <c r="B3785" s="21" t="s">
        <v>5424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5409</v>
      </c>
      <c r="J3785" s="21">
        <v>1</v>
      </c>
      <c r="K3785" s="21">
        <v>1</v>
      </c>
      <c r="L3785" s="21">
        <f t="shared" si="418"/>
        <v>0</v>
      </c>
      <c r="M3785" s="21" t="s">
        <v>5656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3780</v>
      </c>
      <c r="B3786" s="21" t="s">
        <v>5424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5410</v>
      </c>
      <c r="J3786" s="21">
        <v>1</v>
      </c>
      <c r="K3786" s="21">
        <v>1</v>
      </c>
      <c r="L3786" s="21">
        <f t="shared" si="418"/>
        <v>0</v>
      </c>
      <c r="M3786" s="21" t="s">
        <v>5662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x14ac:dyDescent="0.25">
      <c r="A3787" s="21">
        <v>3781</v>
      </c>
      <c r="B3787" s="21" t="s">
        <v>5424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5084</v>
      </c>
      <c r="J3787" s="21">
        <v>1</v>
      </c>
      <c r="K3787" s="21">
        <v>1</v>
      </c>
      <c r="L3787" s="21">
        <f t="shared" si="418"/>
        <v>0</v>
      </c>
      <c r="M3787" s="21" t="s">
        <v>5582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3782</v>
      </c>
      <c r="B3788" s="21" t="s">
        <v>5424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5085</v>
      </c>
      <c r="J3788" s="21">
        <v>1</v>
      </c>
      <c r="K3788" s="21">
        <v>1</v>
      </c>
      <c r="L3788" s="21">
        <f t="shared" si="418"/>
        <v>0</v>
      </c>
      <c r="M3788" s="21" t="s">
        <v>5612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3783</v>
      </c>
      <c r="B3789" s="21" t="s">
        <v>5424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5085</v>
      </c>
      <c r="J3789" s="21">
        <v>1</v>
      </c>
      <c r="K3789" s="21">
        <v>1</v>
      </c>
      <c r="L3789" s="21">
        <f t="shared" si="418"/>
        <v>0</v>
      </c>
      <c r="M3789" s="21" t="s">
        <v>5582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3784</v>
      </c>
      <c r="B3790" s="21" t="s">
        <v>5424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5086</v>
      </c>
      <c r="J3790" s="21">
        <v>1</v>
      </c>
      <c r="K3790" s="21">
        <v>1</v>
      </c>
      <c r="L3790" s="21">
        <f t="shared" si="418"/>
        <v>0</v>
      </c>
      <c r="M3790" s="21" t="s">
        <v>5582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3785</v>
      </c>
      <c r="B3791" s="21" t="s">
        <v>5424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4829</v>
      </c>
      <c r="J3791" s="21">
        <v>1</v>
      </c>
      <c r="K3791" s="21">
        <v>1</v>
      </c>
      <c r="L3791" s="21">
        <f t="shared" si="418"/>
        <v>0</v>
      </c>
      <c r="M3791" s="21" t="s">
        <v>5662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x14ac:dyDescent="0.25">
      <c r="A3792" s="21">
        <v>3786</v>
      </c>
      <c r="B3792" s="21" t="s">
        <v>5424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4830</v>
      </c>
      <c r="J3792" s="21">
        <v>1</v>
      </c>
      <c r="K3792" s="21">
        <v>1</v>
      </c>
      <c r="L3792" s="21">
        <f t="shared" si="418"/>
        <v>0</v>
      </c>
      <c r="M3792" s="21" t="s">
        <v>5662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3787</v>
      </c>
      <c r="B3793" s="21" t="s">
        <v>5424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5411</v>
      </c>
      <c r="J3793" s="21">
        <v>1</v>
      </c>
      <c r="K3793" s="21">
        <v>1</v>
      </c>
      <c r="L3793" s="21">
        <f t="shared" si="418"/>
        <v>0</v>
      </c>
      <c r="M3793" s="21" t="s">
        <v>5651</v>
      </c>
      <c r="N3793" s="30">
        <v>45959</v>
      </c>
      <c r="O3793" s="48">
        <v>12462</v>
      </c>
      <c r="P3793" s="21" t="s">
        <v>5521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3788</v>
      </c>
      <c r="B3794" s="21" t="s">
        <v>5424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5412</v>
      </c>
      <c r="J3794" s="21">
        <v>1</v>
      </c>
      <c r="K3794" s="21">
        <v>1</v>
      </c>
      <c r="L3794" s="21">
        <f t="shared" si="418"/>
        <v>0</v>
      </c>
      <c r="M3794" s="21" t="s">
        <v>5634</v>
      </c>
      <c r="N3794" s="30">
        <v>45962</v>
      </c>
      <c r="O3794" s="48">
        <v>16600.5</v>
      </c>
      <c r="P3794" s="21" t="s">
        <v>3438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3789</v>
      </c>
      <c r="B3795" s="21" t="s">
        <v>5424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5413</v>
      </c>
      <c r="J3795" s="21">
        <v>1</v>
      </c>
      <c r="K3795" s="21">
        <v>1</v>
      </c>
      <c r="L3795" s="21">
        <f t="shared" si="418"/>
        <v>0</v>
      </c>
      <c r="M3795" s="21" t="s">
        <v>5634</v>
      </c>
      <c r="N3795" s="30">
        <v>45962</v>
      </c>
      <c r="O3795" s="48">
        <v>24450.5</v>
      </c>
      <c r="P3795" s="21" t="s">
        <v>3438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3790</v>
      </c>
      <c r="B3796" s="21" t="s">
        <v>5424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5208</v>
      </c>
      <c r="J3796" s="21">
        <v>2</v>
      </c>
      <c r="K3796" s="21">
        <v>2</v>
      </c>
      <c r="L3796" s="21">
        <f t="shared" si="418"/>
        <v>0</v>
      </c>
      <c r="M3796" s="21" t="s">
        <v>5590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3791</v>
      </c>
      <c r="B3797" s="21" t="s">
        <v>5424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5087</v>
      </c>
      <c r="J3797" s="21">
        <v>1</v>
      </c>
      <c r="K3797" s="21">
        <v>1</v>
      </c>
      <c r="L3797" s="21">
        <f t="shared" si="418"/>
        <v>0</v>
      </c>
      <c r="M3797" s="21" t="s">
        <v>5582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3792</v>
      </c>
      <c r="B3798" s="21" t="s">
        <v>5424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5414</v>
      </c>
      <c r="J3798" s="21">
        <v>1</v>
      </c>
      <c r="K3798" s="21">
        <v>1</v>
      </c>
      <c r="L3798" s="21">
        <f t="shared" si="418"/>
        <v>0</v>
      </c>
      <c r="M3798" s="21" t="s">
        <v>5612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3793</v>
      </c>
      <c r="B3799" s="21" t="s">
        <v>5424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2025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x14ac:dyDescent="0.25">
      <c r="A3800" s="21">
        <v>3794</v>
      </c>
      <c r="B3800" s="21" t="s">
        <v>5424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5687</v>
      </c>
      <c r="N3800" s="30">
        <v>45964</v>
      </c>
      <c r="O3800" s="48">
        <v>0</v>
      </c>
      <c r="P3800" s="21" t="s">
        <v>4850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3795</v>
      </c>
      <c r="B3801" s="21" t="s">
        <v>5424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5611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3796</v>
      </c>
      <c r="B3802" s="21" t="s">
        <v>5424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5701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3797</v>
      </c>
      <c r="B3803" s="21" t="s">
        <v>5424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5415</v>
      </c>
      <c r="J3803" s="21">
        <v>1</v>
      </c>
      <c r="K3803" s="21">
        <v>1</v>
      </c>
      <c r="L3803" s="21">
        <f t="shared" si="418"/>
        <v>0</v>
      </c>
      <c r="M3803" s="21" t="s">
        <v>5701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3798</v>
      </c>
      <c r="B3804" s="21" t="s">
        <v>5424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5416</v>
      </c>
      <c r="J3804" s="21">
        <v>1</v>
      </c>
      <c r="K3804" s="21">
        <v>1</v>
      </c>
      <c r="L3804" s="21">
        <f t="shared" si="418"/>
        <v>0</v>
      </c>
      <c r="M3804" s="21" t="s">
        <v>5701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3799</v>
      </c>
      <c r="B3805" s="21" t="s">
        <v>5424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5417</v>
      </c>
      <c r="J3805" s="21">
        <v>1</v>
      </c>
      <c r="K3805" s="21">
        <v>1</v>
      </c>
      <c r="L3805" s="21">
        <f t="shared" si="418"/>
        <v>0</v>
      </c>
      <c r="M3805" s="21" t="s">
        <v>5701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3800</v>
      </c>
      <c r="B3806" s="21" t="s">
        <v>5424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5418</v>
      </c>
      <c r="J3806" s="21">
        <v>1</v>
      </c>
      <c r="K3806" s="21">
        <v>1</v>
      </c>
      <c r="L3806" s="21">
        <f t="shared" si="418"/>
        <v>0</v>
      </c>
      <c r="M3806" s="21" t="s">
        <v>5701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3801</v>
      </c>
      <c r="B3807" s="21" t="s">
        <v>5424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5419</v>
      </c>
      <c r="J3807" s="21">
        <v>1</v>
      </c>
      <c r="K3807" s="21">
        <v>1</v>
      </c>
      <c r="L3807" s="21">
        <f t="shared" si="418"/>
        <v>0</v>
      </c>
      <c r="M3807" s="21" t="s">
        <v>5701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3802</v>
      </c>
      <c r="B3808" s="21" t="s">
        <v>5424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5420</v>
      </c>
      <c r="J3808" s="21">
        <v>1</v>
      </c>
      <c r="K3808" s="21">
        <v>1</v>
      </c>
      <c r="L3808" s="21">
        <f t="shared" si="418"/>
        <v>0</v>
      </c>
      <c r="M3808" s="21" t="s">
        <v>5701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3803</v>
      </c>
      <c r="B3809" s="21" t="s">
        <v>5424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5421</v>
      </c>
      <c r="J3809" s="21">
        <v>1</v>
      </c>
      <c r="K3809" s="21">
        <v>1</v>
      </c>
      <c r="L3809" s="21">
        <f t="shared" si="418"/>
        <v>0</v>
      </c>
      <c r="M3809" s="21" t="s">
        <v>5701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3804</v>
      </c>
      <c r="B3810" s="21" t="s">
        <v>5424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5422</v>
      </c>
      <c r="J3810" s="21">
        <v>1</v>
      </c>
      <c r="K3810" s="21">
        <v>1</v>
      </c>
      <c r="L3810" s="21">
        <f t="shared" si="418"/>
        <v>0</v>
      </c>
      <c r="M3810" s="21" t="s">
        <v>5701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3805</v>
      </c>
      <c r="B3811" s="21" t="s">
        <v>5424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5423</v>
      </c>
      <c r="J3811" s="21">
        <v>1</v>
      </c>
      <c r="K3811" s="21">
        <v>1</v>
      </c>
      <c r="L3811" s="21">
        <f t="shared" si="418"/>
        <v>0</v>
      </c>
      <c r="M3811" s="21" t="s">
        <v>5645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3806</v>
      </c>
      <c r="B3812" s="21" t="s">
        <v>5515</v>
      </c>
      <c r="C3812" s="30" t="s">
        <v>5515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5613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5516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3807</v>
      </c>
      <c r="B3813" s="21" t="s">
        <v>5515</v>
      </c>
      <c r="C3813" s="30" t="s">
        <v>5515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5613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5516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3808</v>
      </c>
      <c r="B3814" s="21" t="s">
        <v>5515</v>
      </c>
      <c r="C3814" s="30" t="s">
        <v>5515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5613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5516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3809</v>
      </c>
      <c r="B3815" s="21" t="s">
        <v>5515</v>
      </c>
      <c r="C3815" s="30" t="s">
        <v>5515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5585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5516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3810</v>
      </c>
      <c r="B3816" s="21" t="s">
        <v>5515</v>
      </c>
      <c r="C3816" s="30" t="s">
        <v>5515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5585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5516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3811</v>
      </c>
      <c r="B3817" s="21" t="s">
        <v>5515</v>
      </c>
      <c r="C3817" s="30" t="s">
        <v>5515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5641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5516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3812</v>
      </c>
      <c r="B3818" s="21" t="s">
        <v>5515</v>
      </c>
      <c r="C3818" s="30" t="s">
        <v>5515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5641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5516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3813</v>
      </c>
      <c r="B3819" s="21" t="s">
        <v>5515</v>
      </c>
      <c r="C3819" s="30" t="s">
        <v>5515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5641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5516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3814</v>
      </c>
      <c r="B3820" s="21" t="s">
        <v>5515</v>
      </c>
      <c r="C3820" s="30" t="s">
        <v>5515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5641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5516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3815</v>
      </c>
      <c r="B3821" s="21" t="s">
        <v>5515</v>
      </c>
      <c r="C3821" s="30" t="s">
        <v>5515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5593</v>
      </c>
      <c r="N3821" s="30">
        <v>45961</v>
      </c>
      <c r="O3821" s="48">
        <v>17251.5</v>
      </c>
      <c r="P3821" s="21" t="s">
        <v>3565</v>
      </c>
      <c r="Q3821" s="21" t="s">
        <v>2071</v>
      </c>
      <c r="R3821" s="21" t="s">
        <v>637</v>
      </c>
      <c r="S3821" s="3">
        <v>4</v>
      </c>
      <c r="T3821" s="37"/>
      <c r="U3821" s="21" t="s">
        <v>5516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x14ac:dyDescent="0.25">
      <c r="A3822" s="21">
        <v>3816</v>
      </c>
      <c r="B3822" s="21" t="s">
        <v>5515</v>
      </c>
      <c r="C3822" s="30" t="s">
        <v>5515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5593</v>
      </c>
      <c r="N3822" s="30">
        <v>45961</v>
      </c>
      <c r="O3822" s="48">
        <v>15298.5</v>
      </c>
      <c r="P3822" s="21" t="s">
        <v>3565</v>
      </c>
      <c r="Q3822" s="21" t="s">
        <v>2071</v>
      </c>
      <c r="R3822" s="21" t="s">
        <v>637</v>
      </c>
      <c r="S3822" s="3">
        <v>4</v>
      </c>
      <c r="T3822" s="37"/>
      <c r="U3822" s="21" t="s">
        <v>5516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x14ac:dyDescent="0.25">
      <c r="A3823" s="21">
        <v>3817</v>
      </c>
      <c r="B3823" s="21" t="s">
        <v>5515</v>
      </c>
      <c r="C3823" s="30" t="s">
        <v>5515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5589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5516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3818</v>
      </c>
      <c r="B3824" s="21" t="s">
        <v>5515</v>
      </c>
      <c r="C3824" s="30" t="s">
        <v>5515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5718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5516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3819</v>
      </c>
      <c r="B3825" s="21" t="s">
        <v>5515</v>
      </c>
      <c r="C3825" s="30" t="s">
        <v>5515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5614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5516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3820</v>
      </c>
      <c r="B3826" s="21" t="s">
        <v>5515</v>
      </c>
      <c r="C3826" s="30" t="s">
        <v>5515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5614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5516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3821</v>
      </c>
      <c r="B3827" s="21" t="s">
        <v>5515</v>
      </c>
      <c r="C3827" s="30" t="s">
        <v>5515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5614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5516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3822</v>
      </c>
      <c r="B3828" s="21" t="s">
        <v>5515</v>
      </c>
      <c r="C3828" s="30" t="s">
        <v>5515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5614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5516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3823</v>
      </c>
      <c r="B3829" s="21" t="s">
        <v>5515</v>
      </c>
      <c r="C3829" s="30" t="s">
        <v>5515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5614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5516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3824</v>
      </c>
      <c r="B3830" s="21" t="s">
        <v>5515</v>
      </c>
      <c r="C3830" s="30" t="s">
        <v>5515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5614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5516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3825</v>
      </c>
      <c r="B3831" s="21" t="s">
        <v>5520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3560</v>
      </c>
      <c r="I3831" s="21" t="s">
        <v>5517</v>
      </c>
      <c r="J3831" s="21">
        <v>1</v>
      </c>
      <c r="K3831" s="21">
        <v>1</v>
      </c>
      <c r="L3831" s="21">
        <f t="shared" si="418"/>
        <v>0</v>
      </c>
      <c r="M3831" s="21" t="s">
        <v>5632</v>
      </c>
      <c r="N3831" s="30">
        <v>45958</v>
      </c>
      <c r="O3831" s="48">
        <v>128012</v>
      </c>
      <c r="P3831" s="21" t="s">
        <v>26</v>
      </c>
      <c r="Q3831" s="21" t="s">
        <v>5526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3826</v>
      </c>
      <c r="B3832" s="21" t="s">
        <v>5520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5518</v>
      </c>
      <c r="I3832" s="21" t="s">
        <v>5519</v>
      </c>
      <c r="J3832" s="21">
        <v>1</v>
      </c>
      <c r="K3832" s="21">
        <v>1</v>
      </c>
      <c r="L3832" s="21">
        <f t="shared" si="418"/>
        <v>0</v>
      </c>
      <c r="M3832" s="21" t="s">
        <v>5633</v>
      </c>
      <c r="N3832" s="30">
        <v>45958</v>
      </c>
      <c r="O3832" s="48">
        <v>20253</v>
      </c>
      <c r="P3832" s="21" t="s">
        <v>26</v>
      </c>
      <c r="Q3832" s="21" t="s">
        <v>5526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3827</v>
      </c>
      <c r="B3833" s="21" t="s">
        <v>5426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5427</v>
      </c>
      <c r="I3833" s="21" t="s">
        <v>5428</v>
      </c>
      <c r="J3833" s="21">
        <v>1</v>
      </c>
      <c r="K3833" s="21">
        <v>1</v>
      </c>
      <c r="L3833" s="21">
        <f t="shared" si="418"/>
        <v>0</v>
      </c>
      <c r="M3833" s="21" t="s">
        <v>5698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x14ac:dyDescent="0.25">
      <c r="A3834" s="21">
        <v>3828</v>
      </c>
      <c r="B3834" s="21" t="s">
        <v>5426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5429</v>
      </c>
      <c r="I3834" s="21" t="s">
        <v>5430</v>
      </c>
      <c r="J3834" s="21">
        <v>1</v>
      </c>
      <c r="K3834" s="21">
        <v>1</v>
      </c>
      <c r="L3834" s="21">
        <f t="shared" si="418"/>
        <v>0</v>
      </c>
      <c r="M3834" s="21" t="s">
        <v>5580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3829</v>
      </c>
      <c r="B3835" s="21" t="s">
        <v>5426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5431</v>
      </c>
      <c r="I3835" s="21" t="s">
        <v>5432</v>
      </c>
      <c r="J3835" s="21">
        <v>1</v>
      </c>
      <c r="K3835" s="21">
        <v>1</v>
      </c>
      <c r="L3835" s="21">
        <f t="shared" si="418"/>
        <v>0</v>
      </c>
      <c r="M3835" s="21" t="s">
        <v>5580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3830</v>
      </c>
      <c r="B3836" s="21" t="s">
        <v>5426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5433</v>
      </c>
      <c r="I3836" s="21" t="s">
        <v>5434</v>
      </c>
      <c r="J3836" s="21">
        <v>1</v>
      </c>
      <c r="K3836" s="21">
        <v>1</v>
      </c>
      <c r="L3836" s="21">
        <f t="shared" si="418"/>
        <v>0</v>
      </c>
      <c r="M3836" s="21" t="s">
        <v>5580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3831</v>
      </c>
      <c r="B3837" s="21" t="s">
        <v>5426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5435</v>
      </c>
      <c r="I3837" s="21" t="s">
        <v>5436</v>
      </c>
      <c r="J3837" s="21">
        <v>1</v>
      </c>
      <c r="K3837" s="21">
        <v>1</v>
      </c>
      <c r="L3837" s="21">
        <f t="shared" si="418"/>
        <v>0</v>
      </c>
      <c r="M3837" s="21" t="s">
        <v>5580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3832</v>
      </c>
      <c r="B3838" s="21" t="s">
        <v>5426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5437</v>
      </c>
      <c r="I3838" s="21" t="s">
        <v>5438</v>
      </c>
      <c r="J3838" s="21">
        <v>1</v>
      </c>
      <c r="K3838" s="21">
        <v>1</v>
      </c>
      <c r="L3838" s="21">
        <f t="shared" si="418"/>
        <v>0</v>
      </c>
      <c r="M3838" s="21" t="s">
        <v>5659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3833</v>
      </c>
      <c r="B3839" s="21" t="s">
        <v>5426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5439</v>
      </c>
      <c r="I3839" s="21" t="s">
        <v>5440</v>
      </c>
      <c r="J3839" s="21">
        <v>1</v>
      </c>
      <c r="K3839" s="21">
        <v>1</v>
      </c>
      <c r="L3839" s="21">
        <f t="shared" si="418"/>
        <v>0</v>
      </c>
      <c r="M3839" s="21" t="s">
        <v>5668</v>
      </c>
      <c r="N3839" s="30">
        <v>45958</v>
      </c>
      <c r="O3839" s="48">
        <v>35490</v>
      </c>
      <c r="P3839" s="21" t="s">
        <v>5444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3834</v>
      </c>
      <c r="B3840" s="21" t="s">
        <v>5426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5441</v>
      </c>
      <c r="J3840" s="21">
        <v>1</v>
      </c>
      <c r="K3840" s="21">
        <v>1</v>
      </c>
      <c r="L3840" s="21">
        <f t="shared" si="418"/>
        <v>0</v>
      </c>
      <c r="M3840" s="21" t="s">
        <v>5698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x14ac:dyDescent="0.25">
      <c r="A3841" s="21">
        <v>3835</v>
      </c>
      <c r="B3841" s="21" t="s">
        <v>5426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5442</v>
      </c>
      <c r="I3841" s="21" t="s">
        <v>5443</v>
      </c>
      <c r="J3841" s="21">
        <v>1</v>
      </c>
      <c r="K3841" s="21">
        <v>1</v>
      </c>
      <c r="L3841" s="21">
        <f t="shared" si="418"/>
        <v>0</v>
      </c>
      <c r="M3841" s="21" t="s">
        <v>5616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x14ac:dyDescent="0.25">
      <c r="A3842" s="21">
        <v>3836</v>
      </c>
      <c r="B3842" s="21" t="s">
        <v>5445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5449</v>
      </c>
      <c r="I3842" s="21" t="s">
        <v>5482</v>
      </c>
      <c r="J3842" s="21">
        <v>1</v>
      </c>
      <c r="K3842" s="21">
        <v>1</v>
      </c>
      <c r="L3842" s="21">
        <f t="shared" si="418"/>
        <v>0</v>
      </c>
      <c r="M3842" s="21" t="s">
        <v>5693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3837</v>
      </c>
      <c r="B3843" s="21" t="s">
        <v>5445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5450</v>
      </c>
      <c r="I3843" s="21" t="s">
        <v>5483</v>
      </c>
      <c r="J3843" s="21">
        <v>1</v>
      </c>
      <c r="K3843" s="21">
        <v>1</v>
      </c>
      <c r="L3843" s="21">
        <f t="shared" si="418"/>
        <v>0</v>
      </c>
      <c r="M3843" s="21" t="s">
        <v>5693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3838</v>
      </c>
      <c r="B3844" s="21" t="s">
        <v>5445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5451</v>
      </c>
      <c r="I3844" s="21" t="s">
        <v>5484</v>
      </c>
      <c r="J3844" s="21">
        <v>1</v>
      </c>
      <c r="K3844" s="21">
        <v>1</v>
      </c>
      <c r="L3844" s="21">
        <f t="shared" si="418"/>
        <v>0</v>
      </c>
      <c r="M3844" s="21" t="s">
        <v>5693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x14ac:dyDescent="0.25">
      <c r="A3845" s="21">
        <v>3839</v>
      </c>
      <c r="B3845" s="21" t="s">
        <v>5445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5452</v>
      </c>
      <c r="I3845" s="21" t="s">
        <v>5485</v>
      </c>
      <c r="J3845" s="21">
        <v>1</v>
      </c>
      <c r="K3845" s="21">
        <v>1</v>
      </c>
      <c r="L3845" s="21">
        <f t="shared" si="418"/>
        <v>0</v>
      </c>
      <c r="M3845" s="21" t="s">
        <v>5693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3840</v>
      </c>
      <c r="B3846" s="21" t="s">
        <v>5445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5453</v>
      </c>
      <c r="I3846" s="21" t="s">
        <v>5486</v>
      </c>
      <c r="J3846" s="21">
        <v>1</v>
      </c>
      <c r="K3846" s="21">
        <v>1</v>
      </c>
      <c r="L3846" s="21">
        <f t="shared" si="418"/>
        <v>0</v>
      </c>
      <c r="M3846" s="21" t="s">
        <v>5693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3841</v>
      </c>
      <c r="B3847" s="21" t="s">
        <v>5445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5454</v>
      </c>
      <c r="I3847" s="21" t="s">
        <v>5487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5693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3842</v>
      </c>
      <c r="B3848" s="21" t="s">
        <v>5446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5455</v>
      </c>
      <c r="I3848" s="21" t="s">
        <v>5488</v>
      </c>
      <c r="J3848" s="21">
        <v>1</v>
      </c>
      <c r="K3848" s="21">
        <v>1</v>
      </c>
      <c r="L3848" s="21">
        <f t="shared" si="425"/>
        <v>0</v>
      </c>
      <c r="M3848" s="21" t="s">
        <v>5617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3843</v>
      </c>
      <c r="B3849" s="21" t="s">
        <v>5447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5456</v>
      </c>
      <c r="I3849" s="21" t="s">
        <v>5489</v>
      </c>
      <c r="J3849" s="21">
        <v>1</v>
      </c>
      <c r="K3849" s="21">
        <v>1</v>
      </c>
      <c r="L3849" s="21">
        <f t="shared" si="425"/>
        <v>0</v>
      </c>
      <c r="M3849" s="21" t="s">
        <v>5599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x14ac:dyDescent="0.25">
      <c r="A3850" s="21">
        <v>3844</v>
      </c>
      <c r="B3850" s="21" t="s">
        <v>5447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5457</v>
      </c>
      <c r="I3850" s="21" t="s">
        <v>5490</v>
      </c>
      <c r="J3850" s="21">
        <v>1</v>
      </c>
      <c r="K3850" s="21">
        <v>1</v>
      </c>
      <c r="L3850" s="21">
        <f t="shared" si="425"/>
        <v>0</v>
      </c>
      <c r="M3850" s="21" t="s">
        <v>5599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x14ac:dyDescent="0.25">
      <c r="A3851" s="21">
        <v>3845</v>
      </c>
      <c r="B3851" s="21" t="s">
        <v>5447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5458</v>
      </c>
      <c r="I3851" s="21" t="s">
        <v>5491</v>
      </c>
      <c r="J3851" s="21">
        <v>1</v>
      </c>
      <c r="K3851" s="21">
        <v>1</v>
      </c>
      <c r="L3851" s="21">
        <f t="shared" si="425"/>
        <v>0</v>
      </c>
      <c r="M3851" s="21" t="s">
        <v>5599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x14ac:dyDescent="0.25">
      <c r="A3852" s="21">
        <v>3846</v>
      </c>
      <c r="B3852" s="21" t="s">
        <v>5447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5459</v>
      </c>
      <c r="I3852" s="21" t="s">
        <v>5492</v>
      </c>
      <c r="J3852" s="21">
        <v>1</v>
      </c>
      <c r="K3852" s="21">
        <v>1</v>
      </c>
      <c r="L3852" s="21">
        <f t="shared" si="425"/>
        <v>0</v>
      </c>
      <c r="M3852" s="21" t="s">
        <v>5599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x14ac:dyDescent="0.25">
      <c r="A3853" s="21">
        <v>3847</v>
      </c>
      <c r="B3853" s="21" t="s">
        <v>5447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5460</v>
      </c>
      <c r="I3853" s="21" t="s">
        <v>5493</v>
      </c>
      <c r="J3853" s="21">
        <v>1</v>
      </c>
      <c r="K3853" s="21">
        <v>1</v>
      </c>
      <c r="L3853" s="21">
        <f t="shared" si="425"/>
        <v>0</v>
      </c>
      <c r="M3853" s="21" t="s">
        <v>5599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x14ac:dyDescent="0.25">
      <c r="A3854" s="21">
        <v>3848</v>
      </c>
      <c r="B3854" s="21" t="s">
        <v>5447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5461</v>
      </c>
      <c r="I3854" s="21" t="s">
        <v>5494</v>
      </c>
      <c r="J3854" s="21">
        <v>0</v>
      </c>
      <c r="K3854" s="21"/>
      <c r="L3854" s="21">
        <f t="shared" si="425"/>
        <v>0</v>
      </c>
      <c r="M3854" s="21" t="s">
        <v>3631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5522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3849</v>
      </c>
      <c r="B3855" s="21" t="s">
        <v>5447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5462</v>
      </c>
      <c r="I3855" s="21" t="s">
        <v>5495</v>
      </c>
      <c r="J3855" s="21">
        <v>1</v>
      </c>
      <c r="K3855" s="21">
        <v>1</v>
      </c>
      <c r="L3855" s="21">
        <f t="shared" si="425"/>
        <v>0</v>
      </c>
      <c r="M3855" s="21" t="s">
        <v>5599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3850</v>
      </c>
      <c r="B3856" s="21" t="s">
        <v>5447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5463</v>
      </c>
      <c r="I3856" s="21" t="s">
        <v>5496</v>
      </c>
      <c r="J3856" s="21">
        <v>1</v>
      </c>
      <c r="K3856" s="21">
        <v>1</v>
      </c>
      <c r="L3856" s="21">
        <f t="shared" si="425"/>
        <v>0</v>
      </c>
      <c r="M3856" s="21" t="s">
        <v>5599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3851</v>
      </c>
      <c r="B3857" s="21" t="s">
        <v>5447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5464</v>
      </c>
      <c r="I3857" s="21" t="s">
        <v>5497</v>
      </c>
      <c r="J3857" s="21">
        <v>1</v>
      </c>
      <c r="K3857" s="21">
        <v>1</v>
      </c>
      <c r="L3857" s="21">
        <f t="shared" si="425"/>
        <v>0</v>
      </c>
      <c r="M3857" s="21" t="s">
        <v>5599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3852</v>
      </c>
      <c r="B3858" s="21" t="s">
        <v>5447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5465</v>
      </c>
      <c r="I3858" s="21" t="s">
        <v>5498</v>
      </c>
      <c r="J3858" s="21">
        <v>1</v>
      </c>
      <c r="K3858" s="21">
        <v>1</v>
      </c>
      <c r="L3858" s="21">
        <f t="shared" si="425"/>
        <v>0</v>
      </c>
      <c r="M3858" s="21" t="s">
        <v>5599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3853</v>
      </c>
      <c r="B3859" s="21" t="s">
        <v>5447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5466</v>
      </c>
      <c r="I3859" s="21" t="s">
        <v>5499</v>
      </c>
      <c r="J3859" s="21">
        <v>1</v>
      </c>
      <c r="K3859" s="21">
        <v>1</v>
      </c>
      <c r="L3859" s="21">
        <f t="shared" si="425"/>
        <v>0</v>
      </c>
      <c r="M3859" s="21" t="s">
        <v>5599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3854</v>
      </c>
      <c r="B3860" s="21" t="s">
        <v>5447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5467</v>
      </c>
      <c r="I3860" s="21" t="s">
        <v>5500</v>
      </c>
      <c r="J3860" s="21">
        <v>1</v>
      </c>
      <c r="K3860" s="21">
        <v>1</v>
      </c>
      <c r="L3860" s="21">
        <f t="shared" si="425"/>
        <v>0</v>
      </c>
      <c r="M3860" s="21" t="s">
        <v>5599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3855</v>
      </c>
      <c r="B3861" s="21" t="s">
        <v>5447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5468</v>
      </c>
      <c r="I3861" s="21" t="s">
        <v>5501</v>
      </c>
      <c r="J3861" s="21">
        <v>1</v>
      </c>
      <c r="K3861" s="21">
        <v>1</v>
      </c>
      <c r="L3861" s="21">
        <f t="shared" si="425"/>
        <v>0</v>
      </c>
      <c r="M3861" s="21" t="s">
        <v>5599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3856</v>
      </c>
      <c r="B3862" s="21" t="s">
        <v>5447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5469</v>
      </c>
      <c r="I3862" s="21" t="s">
        <v>5502</v>
      </c>
      <c r="J3862" s="21">
        <v>1</v>
      </c>
      <c r="K3862" s="21">
        <v>1</v>
      </c>
      <c r="L3862" s="21">
        <f t="shared" si="425"/>
        <v>0</v>
      </c>
      <c r="M3862" s="21" t="s">
        <v>5599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3857</v>
      </c>
      <c r="B3863" s="21" t="s">
        <v>5447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5470</v>
      </c>
      <c r="I3863" s="21" t="s">
        <v>5503</v>
      </c>
      <c r="J3863" s="21">
        <v>1</v>
      </c>
      <c r="K3863" s="21">
        <v>1</v>
      </c>
      <c r="L3863" s="21">
        <f t="shared" si="425"/>
        <v>0</v>
      </c>
      <c r="M3863" s="21" t="s">
        <v>5599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3858</v>
      </c>
      <c r="B3864" s="21" t="s">
        <v>5447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5471</v>
      </c>
      <c r="I3864" s="21" t="s">
        <v>5504</v>
      </c>
      <c r="J3864" s="21">
        <v>1</v>
      </c>
      <c r="K3864" s="21">
        <v>1</v>
      </c>
      <c r="L3864" s="21">
        <f t="shared" si="425"/>
        <v>0</v>
      </c>
      <c r="M3864" s="21" t="s">
        <v>5599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3859</v>
      </c>
      <c r="B3865" s="21" t="s">
        <v>5447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5472</v>
      </c>
      <c r="I3865" s="21" t="s">
        <v>5505</v>
      </c>
      <c r="J3865" s="21">
        <v>1</v>
      </c>
      <c r="K3865" s="21">
        <v>1</v>
      </c>
      <c r="L3865" s="21">
        <f t="shared" si="425"/>
        <v>0</v>
      </c>
      <c r="M3865" s="21" t="s">
        <v>5599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3860</v>
      </c>
      <c r="B3866" s="21" t="s">
        <v>5447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5473</v>
      </c>
      <c r="I3866" s="21" t="s">
        <v>5506</v>
      </c>
      <c r="J3866" s="21">
        <v>1</v>
      </c>
      <c r="K3866" s="21">
        <v>1</v>
      </c>
      <c r="L3866" s="21">
        <f t="shared" si="425"/>
        <v>0</v>
      </c>
      <c r="M3866" s="21" t="s">
        <v>5599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3861</v>
      </c>
      <c r="B3867" s="21" t="s">
        <v>5447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5474</v>
      </c>
      <c r="I3867" s="21" t="s">
        <v>5507</v>
      </c>
      <c r="J3867" s="21">
        <v>1</v>
      </c>
      <c r="K3867" s="21">
        <v>1</v>
      </c>
      <c r="L3867" s="21">
        <f t="shared" si="425"/>
        <v>0</v>
      </c>
      <c r="M3867" s="21" t="s">
        <v>5599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3862</v>
      </c>
      <c r="B3868" s="21" t="s">
        <v>5447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5475</v>
      </c>
      <c r="I3868" s="21" t="s">
        <v>5508</v>
      </c>
      <c r="J3868" s="21">
        <v>1</v>
      </c>
      <c r="K3868" s="21">
        <v>1</v>
      </c>
      <c r="L3868" s="21">
        <f t="shared" si="425"/>
        <v>0</v>
      </c>
      <c r="M3868" s="21" t="s">
        <v>5599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3863</v>
      </c>
      <c r="B3869" s="21" t="s">
        <v>5447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5476</v>
      </c>
      <c r="I3869" s="21" t="s">
        <v>5509</v>
      </c>
      <c r="J3869" s="21">
        <v>1</v>
      </c>
      <c r="K3869" s="21">
        <v>1</v>
      </c>
      <c r="L3869" s="21">
        <f t="shared" si="425"/>
        <v>0</v>
      </c>
      <c r="M3869" s="21" t="s">
        <v>5599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3864</v>
      </c>
      <c r="B3870" s="21" t="s">
        <v>5447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5477</v>
      </c>
      <c r="I3870" s="21" t="s">
        <v>5510</v>
      </c>
      <c r="J3870" s="21">
        <v>1</v>
      </c>
      <c r="K3870" s="21">
        <v>1</v>
      </c>
      <c r="L3870" s="21">
        <f t="shared" si="425"/>
        <v>0</v>
      </c>
      <c r="M3870" s="21" t="s">
        <v>5599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3865</v>
      </c>
      <c r="B3871" s="21" t="s">
        <v>5447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5478</v>
      </c>
      <c r="I3871" s="21" t="s">
        <v>5511</v>
      </c>
      <c r="J3871" s="21">
        <v>1</v>
      </c>
      <c r="K3871" s="21">
        <v>1</v>
      </c>
      <c r="L3871" s="21">
        <f t="shared" si="425"/>
        <v>0</v>
      </c>
      <c r="M3871" s="21" t="s">
        <v>5599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3866</v>
      </c>
      <c r="B3872" s="21" t="s">
        <v>5447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5479</v>
      </c>
      <c r="I3872" s="21" t="s">
        <v>5512</v>
      </c>
      <c r="J3872" s="21">
        <v>1</v>
      </c>
      <c r="K3872" s="21">
        <v>1</v>
      </c>
      <c r="L3872" s="21">
        <f t="shared" si="425"/>
        <v>0</v>
      </c>
      <c r="M3872" s="21" t="s">
        <v>5599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3867</v>
      </c>
      <c r="B3873" s="21" t="s">
        <v>5447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5480</v>
      </c>
      <c r="I3873" s="21" t="s">
        <v>5513</v>
      </c>
      <c r="J3873" s="21">
        <v>1</v>
      </c>
      <c r="K3873" s="21">
        <v>1</v>
      </c>
      <c r="L3873" s="21">
        <f t="shared" si="425"/>
        <v>0</v>
      </c>
      <c r="M3873" s="21" t="s">
        <v>5599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3868</v>
      </c>
      <c r="B3874" s="21" t="s">
        <v>5448</v>
      </c>
      <c r="C3874" s="30" t="s">
        <v>5448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5481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2025</v>
      </c>
      <c r="Q3874" s="21"/>
      <c r="R3874" s="21"/>
      <c r="S3874" s="3">
        <v>-20</v>
      </c>
      <c r="T3874" s="37" t="s">
        <v>5448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x14ac:dyDescent="0.25">
      <c r="A3875" s="21">
        <v>3869</v>
      </c>
      <c r="B3875" s="21" t="s">
        <v>5568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5165</v>
      </c>
      <c r="J3875" s="21">
        <v>1</v>
      </c>
      <c r="K3875" s="21">
        <v>1</v>
      </c>
      <c r="L3875" s="21">
        <f t="shared" si="425"/>
        <v>0</v>
      </c>
      <c r="M3875" s="21" t="s">
        <v>5619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x14ac:dyDescent="0.25">
      <c r="A3876" s="21">
        <v>3870</v>
      </c>
      <c r="B3876" s="21" t="s">
        <v>5568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4763</v>
      </c>
      <c r="J3876" s="21">
        <v>1</v>
      </c>
      <c r="K3876" s="21">
        <v>1</v>
      </c>
      <c r="L3876" s="21">
        <f t="shared" si="425"/>
        <v>0</v>
      </c>
      <c r="M3876" s="21" t="s">
        <v>5623</v>
      </c>
      <c r="N3876" s="30">
        <v>45962</v>
      </c>
      <c r="O3876" s="48">
        <v>11508.75</v>
      </c>
      <c r="P3876" s="21" t="s">
        <v>3596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3871</v>
      </c>
      <c r="B3877" s="21" t="s">
        <v>5568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4763</v>
      </c>
      <c r="J3877" s="21">
        <v>2</v>
      </c>
      <c r="K3877" s="21">
        <v>2</v>
      </c>
      <c r="L3877" s="21">
        <f t="shared" si="425"/>
        <v>0</v>
      </c>
      <c r="M3877" s="21" t="s">
        <v>5700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x14ac:dyDescent="0.25">
      <c r="A3878" s="21">
        <v>3872</v>
      </c>
      <c r="B3878" s="21" t="s">
        <v>5568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4763</v>
      </c>
      <c r="J3878" s="21">
        <v>1</v>
      </c>
      <c r="K3878" s="21">
        <v>1</v>
      </c>
      <c r="L3878" s="21">
        <f t="shared" si="425"/>
        <v>0</v>
      </c>
      <c r="M3878" s="21" t="s">
        <v>5619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x14ac:dyDescent="0.25">
      <c r="A3879" s="21">
        <v>3873</v>
      </c>
      <c r="B3879" s="21" t="s">
        <v>5568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5169</v>
      </c>
      <c r="J3879" s="21">
        <v>2</v>
      </c>
      <c r="K3879" s="21">
        <v>2</v>
      </c>
      <c r="L3879" s="21">
        <f t="shared" si="425"/>
        <v>0</v>
      </c>
      <c r="M3879" s="21" t="s">
        <v>5700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x14ac:dyDescent="0.25">
      <c r="A3880" s="21">
        <v>3874</v>
      </c>
      <c r="B3880" s="21" t="s">
        <v>5568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4773</v>
      </c>
      <c r="J3880" s="21">
        <v>2</v>
      </c>
      <c r="K3880" s="21">
        <v>2</v>
      </c>
      <c r="L3880" s="21">
        <f t="shared" si="425"/>
        <v>0</v>
      </c>
      <c r="M3880" s="21" t="s">
        <v>5694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x14ac:dyDescent="0.25">
      <c r="A3881" s="21">
        <v>3875</v>
      </c>
      <c r="B3881" s="21" t="s">
        <v>5568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5538</v>
      </c>
      <c r="J3881" s="21">
        <v>1</v>
      </c>
      <c r="K3881" s="21">
        <v>1</v>
      </c>
      <c r="L3881" s="21">
        <f t="shared" si="425"/>
        <v>0</v>
      </c>
      <c r="M3881" s="21" t="s">
        <v>5611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3876</v>
      </c>
      <c r="B3882" s="21" t="s">
        <v>5568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5171</v>
      </c>
      <c r="J3882" s="21">
        <v>1</v>
      </c>
      <c r="K3882" s="21">
        <v>1</v>
      </c>
      <c r="L3882" s="21">
        <f t="shared" si="425"/>
        <v>0</v>
      </c>
      <c r="M3882" s="21" t="s">
        <v>5700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3877</v>
      </c>
      <c r="B3883" s="21" t="s">
        <v>5568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5539</v>
      </c>
      <c r="J3883" s="21">
        <v>1</v>
      </c>
      <c r="K3883" s="21">
        <v>1</v>
      </c>
      <c r="L3883" s="21">
        <f t="shared" si="425"/>
        <v>0</v>
      </c>
      <c r="M3883" s="21" t="s">
        <v>5700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3878</v>
      </c>
      <c r="B3884" s="21" t="s">
        <v>5568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5540</v>
      </c>
      <c r="J3884" s="21">
        <v>1</v>
      </c>
      <c r="K3884" s="21">
        <v>1</v>
      </c>
      <c r="L3884" s="21">
        <f t="shared" si="425"/>
        <v>0</v>
      </c>
      <c r="M3884" s="21" t="s">
        <v>5602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x14ac:dyDescent="0.25">
      <c r="A3885" s="21">
        <v>3879</v>
      </c>
      <c r="B3885" s="21" t="s">
        <v>5568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4766</v>
      </c>
      <c r="J3885" s="21">
        <v>1</v>
      </c>
      <c r="K3885" s="21">
        <v>1</v>
      </c>
      <c r="L3885" s="21">
        <f t="shared" si="425"/>
        <v>0</v>
      </c>
      <c r="M3885" s="21" t="s">
        <v>5700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3880</v>
      </c>
      <c r="B3886" s="21" t="s">
        <v>5568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5177</v>
      </c>
      <c r="J3886" s="21">
        <v>1</v>
      </c>
      <c r="K3886" s="21">
        <v>1</v>
      </c>
      <c r="L3886" s="21">
        <f t="shared" si="425"/>
        <v>0</v>
      </c>
      <c r="M3886" s="21" t="s">
        <v>5619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3881</v>
      </c>
      <c r="B3887" s="21" t="s">
        <v>5568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5177</v>
      </c>
      <c r="J3887" s="21">
        <v>2</v>
      </c>
      <c r="K3887" s="21">
        <v>2</v>
      </c>
      <c r="L3887" s="21">
        <f t="shared" si="425"/>
        <v>0</v>
      </c>
      <c r="M3887" s="21" t="s">
        <v>5700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3882</v>
      </c>
      <c r="B3888" s="21" t="s">
        <v>5568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5084</v>
      </c>
      <c r="J3888" s="21">
        <v>2</v>
      </c>
      <c r="K3888" s="21">
        <v>2</v>
      </c>
      <c r="L3888" s="21">
        <f t="shared" si="425"/>
        <v>0</v>
      </c>
      <c r="M3888" s="21" t="s">
        <v>5689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3883</v>
      </c>
      <c r="B3889" s="21" t="s">
        <v>5568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5165</v>
      </c>
      <c r="J3889" s="21">
        <v>2</v>
      </c>
      <c r="K3889" s="21">
        <v>2</v>
      </c>
      <c r="L3889" s="21">
        <f t="shared" si="425"/>
        <v>0</v>
      </c>
      <c r="M3889" s="21" t="s">
        <v>5700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3884</v>
      </c>
      <c r="B3890" s="21" t="s">
        <v>5568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5165</v>
      </c>
      <c r="J3890" s="21">
        <v>1</v>
      </c>
      <c r="K3890" s="21">
        <v>1</v>
      </c>
      <c r="L3890" s="21">
        <f t="shared" si="425"/>
        <v>0</v>
      </c>
      <c r="M3890" s="21" t="s">
        <v>5700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3885</v>
      </c>
      <c r="B3891" s="21" t="s">
        <v>5568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5172</v>
      </c>
      <c r="J3891" s="21">
        <v>1</v>
      </c>
      <c r="K3891" s="21">
        <v>1</v>
      </c>
      <c r="L3891" s="21">
        <f t="shared" si="425"/>
        <v>0</v>
      </c>
      <c r="M3891" s="21" t="s">
        <v>5700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3886</v>
      </c>
      <c r="B3892" s="21" t="s">
        <v>5568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5181</v>
      </c>
      <c r="J3892" s="21">
        <v>1</v>
      </c>
      <c r="K3892" s="21">
        <v>1</v>
      </c>
      <c r="L3892" s="21">
        <f t="shared" si="425"/>
        <v>0</v>
      </c>
      <c r="M3892" s="21" t="s">
        <v>5700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3887</v>
      </c>
      <c r="B3893" s="21" t="s">
        <v>5568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4773</v>
      </c>
      <c r="J3893" s="21">
        <v>1</v>
      </c>
      <c r="K3893" s="21">
        <v>1</v>
      </c>
      <c r="L3893" s="21">
        <f t="shared" si="425"/>
        <v>0</v>
      </c>
      <c r="M3893" s="21" t="s">
        <v>5571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3888</v>
      </c>
      <c r="B3894" s="21" t="s">
        <v>5568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4774</v>
      </c>
      <c r="J3894" s="21">
        <v>2</v>
      </c>
      <c r="K3894" s="21">
        <v>2</v>
      </c>
      <c r="L3894" s="21">
        <f t="shared" si="425"/>
        <v>0</v>
      </c>
      <c r="M3894" s="21" t="s">
        <v>5653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x14ac:dyDescent="0.25">
      <c r="A3895" s="21">
        <v>3889</v>
      </c>
      <c r="B3895" s="21" t="s">
        <v>5568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5183</v>
      </c>
      <c r="J3895" s="21">
        <v>1</v>
      </c>
      <c r="K3895" s="21">
        <v>1</v>
      </c>
      <c r="L3895" s="21">
        <f t="shared" si="425"/>
        <v>0</v>
      </c>
      <c r="M3895" s="21" t="s">
        <v>5603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x14ac:dyDescent="0.25">
      <c r="A3896" s="21">
        <v>3890</v>
      </c>
      <c r="B3896" s="21" t="s">
        <v>5568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4775</v>
      </c>
      <c r="J3896" s="21">
        <v>1</v>
      </c>
      <c r="K3896" s="21">
        <v>1</v>
      </c>
      <c r="L3896" s="21">
        <f t="shared" si="425"/>
        <v>0</v>
      </c>
      <c r="M3896" s="21" t="s">
        <v>5571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3891</v>
      </c>
      <c r="B3897" s="21" t="s">
        <v>5568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5381</v>
      </c>
      <c r="J3897" s="21">
        <v>1</v>
      </c>
      <c r="K3897" s="21">
        <v>1</v>
      </c>
      <c r="L3897" s="21">
        <f t="shared" si="425"/>
        <v>0</v>
      </c>
      <c r="M3897" s="21" t="s">
        <v>5622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x14ac:dyDescent="0.25">
      <c r="A3898" s="21">
        <v>3892</v>
      </c>
      <c r="B3898" s="21" t="s">
        <v>5568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4831</v>
      </c>
      <c r="J3898" s="21">
        <v>2</v>
      </c>
      <c r="K3898" s="21">
        <v>2</v>
      </c>
      <c r="L3898" s="21">
        <f t="shared" si="425"/>
        <v>0</v>
      </c>
      <c r="M3898" s="21" t="s">
        <v>5574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5576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3893</v>
      </c>
      <c r="B3899" s="21" t="s">
        <v>5568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5541</v>
      </c>
      <c r="J3899" s="21">
        <v>1</v>
      </c>
      <c r="K3899" s="21">
        <v>1</v>
      </c>
      <c r="L3899" s="21">
        <f t="shared" si="425"/>
        <v>0</v>
      </c>
      <c r="M3899" s="21" t="s">
        <v>5571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3894</v>
      </c>
      <c r="B3900" s="21" t="s">
        <v>5568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5085</v>
      </c>
      <c r="J3900" s="21">
        <v>2</v>
      </c>
      <c r="K3900" s="21">
        <v>2</v>
      </c>
      <c r="L3900" s="21">
        <f t="shared" si="425"/>
        <v>0</v>
      </c>
      <c r="M3900" s="21" t="s">
        <v>5689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3895</v>
      </c>
      <c r="B3901" s="21" t="s">
        <v>5568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4782</v>
      </c>
      <c r="J3901" s="21">
        <v>2</v>
      </c>
      <c r="K3901" s="21">
        <v>2</v>
      </c>
      <c r="L3901" s="21">
        <f t="shared" si="425"/>
        <v>0</v>
      </c>
      <c r="M3901" s="21" t="s">
        <v>5661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3896</v>
      </c>
      <c r="B3902" s="21" t="s">
        <v>5568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5537</v>
      </c>
      <c r="J3902" s="21">
        <v>1</v>
      </c>
      <c r="K3902" s="21">
        <v>1</v>
      </c>
      <c r="L3902" s="21">
        <f t="shared" si="425"/>
        <v>0</v>
      </c>
      <c r="M3902" s="21" t="s">
        <v>5574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3897</v>
      </c>
      <c r="B3903" s="21" t="s">
        <v>5568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5385</v>
      </c>
      <c r="J3903" s="21">
        <v>1</v>
      </c>
      <c r="K3903" s="21">
        <v>1</v>
      </c>
      <c r="L3903" s="21">
        <f t="shared" si="425"/>
        <v>0</v>
      </c>
      <c r="M3903" s="21" t="s">
        <v>5694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3898</v>
      </c>
      <c r="B3904" s="21" t="s">
        <v>5568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5542</v>
      </c>
      <c r="J3904" s="21">
        <v>1</v>
      </c>
      <c r="K3904" s="21">
        <v>1</v>
      </c>
      <c r="L3904" s="21">
        <f t="shared" si="425"/>
        <v>0</v>
      </c>
      <c r="M3904" s="21" t="s">
        <v>5653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3899</v>
      </c>
      <c r="B3905" s="21" t="s">
        <v>5568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4773</v>
      </c>
      <c r="J3905" s="21">
        <v>1</v>
      </c>
      <c r="K3905" s="21">
        <v>1</v>
      </c>
      <c r="L3905" s="21">
        <f t="shared" si="425"/>
        <v>0</v>
      </c>
      <c r="M3905" s="21" t="s">
        <v>5622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3900</v>
      </c>
      <c r="B3906" s="21" t="s">
        <v>5568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4784</v>
      </c>
      <c r="J3906" s="21">
        <v>1</v>
      </c>
      <c r="K3906" s="21">
        <v>1</v>
      </c>
      <c r="L3906" s="21">
        <f t="shared" si="425"/>
        <v>0</v>
      </c>
      <c r="M3906" s="21" t="s">
        <v>5571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3901</v>
      </c>
      <c r="B3907" s="21" t="s">
        <v>5568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4784</v>
      </c>
      <c r="J3907" s="21">
        <v>1</v>
      </c>
      <c r="K3907" s="21">
        <v>1</v>
      </c>
      <c r="L3907" s="21">
        <f t="shared" si="425"/>
        <v>0</v>
      </c>
      <c r="M3907" s="21" t="s">
        <v>5606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3902</v>
      </c>
      <c r="B3908" s="21" t="s">
        <v>5568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4785</v>
      </c>
      <c r="J3908" s="21">
        <v>1</v>
      </c>
      <c r="K3908" s="21">
        <v>1</v>
      </c>
      <c r="L3908" s="21">
        <f t="shared" si="425"/>
        <v>0</v>
      </c>
      <c r="M3908" s="21" t="s">
        <v>5571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3903</v>
      </c>
      <c r="B3909" s="21" t="s">
        <v>5568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5543</v>
      </c>
      <c r="J3909" s="21">
        <v>1</v>
      </c>
      <c r="K3909" s="21">
        <v>1</v>
      </c>
      <c r="L3909" s="21">
        <f t="shared" si="425"/>
        <v>0</v>
      </c>
      <c r="M3909" s="21" t="s">
        <v>5642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x14ac:dyDescent="0.25">
      <c r="A3910" s="21">
        <v>3904</v>
      </c>
      <c r="B3910" s="21" t="s">
        <v>5568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5184</v>
      </c>
      <c r="J3910" s="21">
        <v>1</v>
      </c>
      <c r="K3910" s="21">
        <v>1</v>
      </c>
      <c r="L3910" s="21">
        <f t="shared" si="425"/>
        <v>0</v>
      </c>
      <c r="M3910" s="21" t="s">
        <v>5571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3905</v>
      </c>
      <c r="B3911" s="21" t="s">
        <v>5568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5072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5621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3906</v>
      </c>
      <c r="B3912" s="21" t="s">
        <v>5568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5390</v>
      </c>
      <c r="J3912" s="21">
        <v>1</v>
      </c>
      <c r="K3912" s="21">
        <v>1</v>
      </c>
      <c r="L3912" s="21">
        <f t="shared" si="433"/>
        <v>0</v>
      </c>
      <c r="M3912" s="21" t="s">
        <v>5606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x14ac:dyDescent="0.25">
      <c r="A3913" s="21">
        <v>3907</v>
      </c>
      <c r="B3913" s="21" t="s">
        <v>5568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5544</v>
      </c>
      <c r="J3913" s="21">
        <v>1</v>
      </c>
      <c r="K3913" s="21">
        <v>1</v>
      </c>
      <c r="L3913" s="21">
        <f t="shared" si="433"/>
        <v>0</v>
      </c>
      <c r="M3913" s="21" t="s">
        <v>5571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3908</v>
      </c>
      <c r="B3914" s="21" t="s">
        <v>5568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5070</v>
      </c>
      <c r="J3914" s="21">
        <v>1</v>
      </c>
      <c r="K3914" s="21">
        <v>1</v>
      </c>
      <c r="L3914" s="21">
        <f t="shared" si="433"/>
        <v>0</v>
      </c>
      <c r="M3914" s="21" t="s">
        <v>5689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3909</v>
      </c>
      <c r="B3915" s="21" t="s">
        <v>5568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5406</v>
      </c>
      <c r="J3915" s="21">
        <v>1</v>
      </c>
      <c r="K3915" s="21">
        <v>1</v>
      </c>
      <c r="L3915" s="21">
        <f t="shared" si="433"/>
        <v>0</v>
      </c>
      <c r="M3915" s="21" t="s">
        <v>5607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3910</v>
      </c>
      <c r="B3916" s="21" t="s">
        <v>5568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4783</v>
      </c>
      <c r="J3916" s="21">
        <v>1</v>
      </c>
      <c r="K3916" s="21">
        <v>1</v>
      </c>
      <c r="L3916" s="21">
        <f t="shared" si="433"/>
        <v>0</v>
      </c>
      <c r="M3916" s="21" t="s">
        <v>5694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3911</v>
      </c>
      <c r="B3917" s="21" t="s">
        <v>5568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4773</v>
      </c>
      <c r="J3917" s="21">
        <v>1</v>
      </c>
      <c r="K3917" s="21">
        <v>1</v>
      </c>
      <c r="L3917" s="21">
        <f t="shared" si="433"/>
        <v>0</v>
      </c>
      <c r="M3917" s="21" t="s">
        <v>5622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3912</v>
      </c>
      <c r="B3918" s="21" t="s">
        <v>5568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5395</v>
      </c>
      <c r="J3918" s="21">
        <v>1</v>
      </c>
      <c r="K3918" s="21">
        <v>1</v>
      </c>
      <c r="L3918" s="21">
        <f t="shared" si="433"/>
        <v>0</v>
      </c>
      <c r="M3918" s="21" t="s">
        <v>5689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3913</v>
      </c>
      <c r="B3919" s="21" t="s">
        <v>5568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5545</v>
      </c>
      <c r="J3919" s="21">
        <v>1</v>
      </c>
      <c r="K3919" s="21">
        <v>1</v>
      </c>
      <c r="L3919" s="21">
        <f t="shared" si="433"/>
        <v>0</v>
      </c>
      <c r="M3919" s="21" t="s">
        <v>5689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3914</v>
      </c>
      <c r="B3920" s="21" t="s">
        <v>5568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5547</v>
      </c>
      <c r="J3920" s="21">
        <v>1</v>
      </c>
      <c r="K3920" s="21">
        <v>1</v>
      </c>
      <c r="L3920" s="21">
        <f t="shared" si="433"/>
        <v>0</v>
      </c>
      <c r="M3920" s="21" t="s">
        <v>5571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3915</v>
      </c>
      <c r="B3921" s="21" t="s">
        <v>5568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4796</v>
      </c>
      <c r="J3921" s="21">
        <v>2</v>
      </c>
      <c r="K3921" s="21">
        <v>2</v>
      </c>
      <c r="L3921" s="21">
        <f t="shared" si="433"/>
        <v>0</v>
      </c>
      <c r="M3921" s="21" t="s">
        <v>5653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3916</v>
      </c>
      <c r="B3922" s="21" t="s">
        <v>5568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4796</v>
      </c>
      <c r="J3922" s="21">
        <v>1</v>
      </c>
      <c r="K3922" s="21">
        <v>1</v>
      </c>
      <c r="L3922" s="21">
        <f t="shared" si="433"/>
        <v>0</v>
      </c>
      <c r="M3922" s="21" t="s">
        <v>5653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3917</v>
      </c>
      <c r="B3923" s="21" t="s">
        <v>5568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5079</v>
      </c>
      <c r="J3923" s="21">
        <v>1</v>
      </c>
      <c r="K3923" s="21">
        <v>1</v>
      </c>
      <c r="L3923" s="21">
        <f t="shared" si="433"/>
        <v>0</v>
      </c>
      <c r="M3923" s="21" t="s">
        <v>5572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3918</v>
      </c>
      <c r="B3924" s="21" t="s">
        <v>5568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5548</v>
      </c>
      <c r="J3924" s="21">
        <v>1</v>
      </c>
      <c r="K3924" s="21">
        <v>1</v>
      </c>
      <c r="L3924" s="21">
        <f t="shared" si="433"/>
        <v>0</v>
      </c>
      <c r="M3924" s="21" t="s">
        <v>5621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3919</v>
      </c>
      <c r="B3925" s="21" t="s">
        <v>5568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5185</v>
      </c>
      <c r="J3925" s="21">
        <v>1</v>
      </c>
      <c r="K3925" s="21">
        <v>1</v>
      </c>
      <c r="L3925" s="21">
        <f t="shared" si="433"/>
        <v>0</v>
      </c>
      <c r="M3925" s="21" t="s">
        <v>5571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3920</v>
      </c>
      <c r="B3926" s="21" t="s">
        <v>5568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5546</v>
      </c>
      <c r="J3926" s="21">
        <v>1</v>
      </c>
      <c r="K3926" s="21">
        <v>1</v>
      </c>
      <c r="L3926" s="21">
        <f t="shared" si="433"/>
        <v>0</v>
      </c>
      <c r="M3926" s="21" t="s">
        <v>5694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3921</v>
      </c>
      <c r="B3927" s="21" t="s">
        <v>5568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5077</v>
      </c>
      <c r="J3927" s="21">
        <v>1</v>
      </c>
      <c r="K3927" s="21">
        <v>1</v>
      </c>
      <c r="L3927" s="21">
        <f t="shared" si="433"/>
        <v>0</v>
      </c>
      <c r="M3927" s="21" t="s">
        <v>5694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3922</v>
      </c>
      <c r="B3928" s="21" t="s">
        <v>5568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5184</v>
      </c>
      <c r="J3928" s="21">
        <v>1</v>
      </c>
      <c r="K3928" s="21">
        <v>1</v>
      </c>
      <c r="L3928" s="21">
        <f t="shared" si="433"/>
        <v>0</v>
      </c>
      <c r="M3928" s="21" t="s">
        <v>5689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3923</v>
      </c>
      <c r="B3929" s="21" t="s">
        <v>5568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5081</v>
      </c>
      <c r="J3929" s="21">
        <v>1</v>
      </c>
      <c r="K3929" s="21">
        <v>1</v>
      </c>
      <c r="L3929" s="21">
        <f t="shared" si="433"/>
        <v>0</v>
      </c>
      <c r="M3929" s="21" t="s">
        <v>5694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3924</v>
      </c>
      <c r="B3930" s="21" t="s">
        <v>5568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5083</v>
      </c>
      <c r="J3930" s="21">
        <v>1</v>
      </c>
      <c r="K3930" s="21">
        <v>1</v>
      </c>
      <c r="L3930" s="21">
        <f t="shared" si="433"/>
        <v>0</v>
      </c>
      <c r="M3930" s="21" t="s">
        <v>5606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3925</v>
      </c>
      <c r="B3931" s="21" t="s">
        <v>5568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5082</v>
      </c>
      <c r="J3931" s="21">
        <v>1</v>
      </c>
      <c r="K3931" s="21">
        <v>1</v>
      </c>
      <c r="L3931" s="21">
        <f t="shared" si="433"/>
        <v>0</v>
      </c>
      <c r="M3931" s="21" t="s">
        <v>5694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3926</v>
      </c>
      <c r="B3932" s="21" t="s">
        <v>5568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5549</v>
      </c>
      <c r="J3932" s="21">
        <v>1</v>
      </c>
      <c r="K3932" s="21">
        <v>1</v>
      </c>
      <c r="L3932" s="21">
        <f t="shared" si="433"/>
        <v>0</v>
      </c>
      <c r="M3932" s="21" t="s">
        <v>5694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3927</v>
      </c>
      <c r="B3933" s="21" t="s">
        <v>5568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5550</v>
      </c>
      <c r="J3933" s="21">
        <v>1</v>
      </c>
      <c r="K3933" s="21">
        <v>1</v>
      </c>
      <c r="L3933" s="21">
        <f t="shared" si="433"/>
        <v>0</v>
      </c>
      <c r="M3933" s="21" t="s">
        <v>5700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3928</v>
      </c>
      <c r="B3934" s="21" t="s">
        <v>5568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5184</v>
      </c>
      <c r="J3934" s="21">
        <v>1</v>
      </c>
      <c r="K3934" s="21">
        <v>1</v>
      </c>
      <c r="L3934" s="21">
        <f t="shared" si="433"/>
        <v>0</v>
      </c>
      <c r="M3934" s="21" t="s">
        <v>5658</v>
      </c>
      <c r="N3934" s="30">
        <v>45962</v>
      </c>
      <c r="O3934" s="48">
        <v>26582.5</v>
      </c>
      <c r="P3934" s="21" t="s">
        <v>4984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x14ac:dyDescent="0.25">
      <c r="A3935" s="21">
        <v>3929</v>
      </c>
      <c r="B3935" s="21" t="s">
        <v>5568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4777</v>
      </c>
      <c r="J3935" s="21">
        <v>1</v>
      </c>
      <c r="K3935" s="21">
        <v>1</v>
      </c>
      <c r="L3935" s="21">
        <f t="shared" si="433"/>
        <v>0</v>
      </c>
      <c r="M3935" s="21" t="s">
        <v>5694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3930</v>
      </c>
      <c r="B3936" s="21" t="s">
        <v>5568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5611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x14ac:dyDescent="0.25">
      <c r="A3937" s="21">
        <v>3931</v>
      </c>
      <c r="B3937" s="21" t="s">
        <v>5568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5653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x14ac:dyDescent="0.25">
      <c r="A3938" s="21">
        <v>3932</v>
      </c>
      <c r="B3938" s="21" t="s">
        <v>5568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5551</v>
      </c>
      <c r="J3938" s="21">
        <v>1</v>
      </c>
      <c r="K3938" s="21">
        <v>1</v>
      </c>
      <c r="L3938" s="21">
        <f t="shared" si="433"/>
        <v>0</v>
      </c>
      <c r="M3938" s="21" t="s">
        <v>5700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3933</v>
      </c>
      <c r="B3939" s="21" t="s">
        <v>5568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5552</v>
      </c>
      <c r="J3939" s="21">
        <v>1</v>
      </c>
      <c r="K3939" s="21">
        <v>1</v>
      </c>
      <c r="L3939" s="21">
        <f t="shared" si="433"/>
        <v>0</v>
      </c>
      <c r="M3939" s="21" t="s">
        <v>5700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3934</v>
      </c>
      <c r="B3940" s="21" t="s">
        <v>5568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5553</v>
      </c>
      <c r="J3940" s="21">
        <v>1</v>
      </c>
      <c r="K3940" s="21">
        <v>1</v>
      </c>
      <c r="L3940" s="21">
        <f t="shared" si="433"/>
        <v>0</v>
      </c>
      <c r="M3940" s="21" t="s">
        <v>5700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3935</v>
      </c>
      <c r="B3941" s="21" t="s">
        <v>5568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5554</v>
      </c>
      <c r="J3941" s="21">
        <v>1</v>
      </c>
      <c r="K3941" s="21">
        <v>1</v>
      </c>
      <c r="L3941" s="21">
        <f t="shared" si="433"/>
        <v>0</v>
      </c>
      <c r="M3941" s="21" t="s">
        <v>5700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3936</v>
      </c>
      <c r="B3942" s="21" t="s">
        <v>5568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5555</v>
      </c>
      <c r="J3942" s="21">
        <v>1</v>
      </c>
      <c r="K3942" s="21">
        <v>1</v>
      </c>
      <c r="L3942" s="21">
        <f t="shared" si="433"/>
        <v>0</v>
      </c>
      <c r="M3942" s="21" t="s">
        <v>5700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3937</v>
      </c>
      <c r="B3943" s="21" t="s">
        <v>5568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5203</v>
      </c>
      <c r="J3943" s="21">
        <v>1</v>
      </c>
      <c r="K3943" s="21">
        <v>1</v>
      </c>
      <c r="L3943" s="21">
        <f t="shared" si="433"/>
        <v>0</v>
      </c>
      <c r="M3943" s="21" t="s">
        <v>5574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3938</v>
      </c>
      <c r="B3944" s="21" t="s">
        <v>5568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5556</v>
      </c>
      <c r="J3944" s="21">
        <v>1</v>
      </c>
      <c r="K3944" s="21">
        <v>1</v>
      </c>
      <c r="L3944" s="21">
        <f t="shared" si="433"/>
        <v>0</v>
      </c>
      <c r="M3944" s="21" t="s">
        <v>5689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3939</v>
      </c>
      <c r="B3945" s="21" t="s">
        <v>5568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5559</v>
      </c>
      <c r="J3945" s="21">
        <v>1</v>
      </c>
      <c r="K3945" s="21">
        <v>1</v>
      </c>
      <c r="L3945" s="21">
        <f t="shared" si="433"/>
        <v>0</v>
      </c>
      <c r="M3945" s="21" t="s">
        <v>5574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3940</v>
      </c>
      <c r="B3946" s="21" t="s">
        <v>5568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5376</v>
      </c>
      <c r="J3946" s="21">
        <v>1</v>
      </c>
      <c r="K3946" s="21">
        <v>1</v>
      </c>
      <c r="L3946" s="21">
        <f t="shared" si="433"/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3941</v>
      </c>
      <c r="B3947" s="21" t="s">
        <v>5568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5541</v>
      </c>
      <c r="J3947" s="21">
        <v>1</v>
      </c>
      <c r="K3947" s="21">
        <v>1</v>
      </c>
      <c r="L3947" s="21">
        <f t="shared" si="433"/>
        <v>0</v>
      </c>
      <c r="M3947" s="21" t="s">
        <v>5573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3942</v>
      </c>
      <c r="B3948" s="21" t="s">
        <v>5568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5557</v>
      </c>
      <c r="J3948" s="21">
        <v>1</v>
      </c>
      <c r="K3948" s="21">
        <v>1</v>
      </c>
      <c r="L3948" s="21">
        <f t="shared" si="433"/>
        <v>0</v>
      </c>
      <c r="M3948" s="21" t="s">
        <v>5700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3943</v>
      </c>
      <c r="B3949" s="21" t="s">
        <v>5568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5558</v>
      </c>
      <c r="J3949" s="21">
        <v>1</v>
      </c>
      <c r="K3949" s="21">
        <v>1</v>
      </c>
      <c r="L3949" s="21">
        <f t="shared" si="433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3944</v>
      </c>
      <c r="B3950" s="21" t="s">
        <v>5568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5556</v>
      </c>
      <c r="J3950" s="21">
        <v>2</v>
      </c>
      <c r="K3950" s="21">
        <v>2</v>
      </c>
      <c r="L3950" s="21">
        <f t="shared" si="433"/>
        <v>0</v>
      </c>
      <c r="M3950" s="21" t="s">
        <v>5573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5575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3945</v>
      </c>
      <c r="B3951" s="21" t="s">
        <v>5568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5560</v>
      </c>
      <c r="J3951" s="21">
        <v>2</v>
      </c>
      <c r="K3951" s="21">
        <v>2</v>
      </c>
      <c r="L3951" s="21">
        <f t="shared" si="433"/>
        <v>0</v>
      </c>
      <c r="M3951" s="21" t="s">
        <v>5573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5575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3946</v>
      </c>
      <c r="B3952" s="21" t="s">
        <v>5568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5561</v>
      </c>
      <c r="J3952" s="21">
        <v>1</v>
      </c>
      <c r="K3952" s="21">
        <v>1</v>
      </c>
      <c r="L3952" s="21">
        <f t="shared" si="433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3947</v>
      </c>
      <c r="B3953" s="21" t="s">
        <v>5568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5562</v>
      </c>
      <c r="J3953" s="21">
        <v>1</v>
      </c>
      <c r="K3953" s="21">
        <v>1</v>
      </c>
      <c r="L3953" s="21">
        <f t="shared" si="433"/>
        <v>0</v>
      </c>
      <c r="M3953" s="21" t="s">
        <v>5601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x14ac:dyDescent="0.25">
      <c r="A3954" s="21">
        <v>3948</v>
      </c>
      <c r="B3954" s="21" t="s">
        <v>5568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5563</v>
      </c>
      <c r="J3954" s="21">
        <v>1</v>
      </c>
      <c r="K3954" s="21">
        <v>1</v>
      </c>
      <c r="L3954" s="21">
        <f t="shared" si="433"/>
        <v>0</v>
      </c>
      <c r="M3954" s="21" t="s">
        <v>5601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x14ac:dyDescent="0.25">
      <c r="A3955" s="21">
        <v>3949</v>
      </c>
      <c r="B3955" s="21" t="s">
        <v>5568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5564</v>
      </c>
      <c r="J3955" s="21">
        <v>1</v>
      </c>
      <c r="K3955" s="21">
        <v>1</v>
      </c>
      <c r="L3955" s="21">
        <f t="shared" si="433"/>
        <v>0</v>
      </c>
      <c r="M3955" s="21" t="s">
        <v>5611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x14ac:dyDescent="0.25">
      <c r="A3956" s="21">
        <v>3950</v>
      </c>
      <c r="B3956" s="21" t="s">
        <v>5568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5565</v>
      </c>
      <c r="J3956" s="21">
        <v>1</v>
      </c>
      <c r="K3956" s="21">
        <v>1</v>
      </c>
      <c r="L3956" s="21">
        <f t="shared" si="433"/>
        <v>0</v>
      </c>
      <c r="M3956" s="21" t="s">
        <v>5600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x14ac:dyDescent="0.25">
      <c r="A3957" s="21">
        <v>3951</v>
      </c>
      <c r="B3957" s="21" t="s">
        <v>5568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5566</v>
      </c>
      <c r="J3957" s="21">
        <v>1</v>
      </c>
      <c r="K3957" s="21">
        <v>1</v>
      </c>
      <c r="L3957" s="21">
        <f t="shared" si="433"/>
        <v>0</v>
      </c>
      <c r="M3957" s="21" t="s">
        <v>5638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3952</v>
      </c>
      <c r="B3958" s="21" t="s">
        <v>5568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5567</v>
      </c>
      <c r="J3958" s="21">
        <v>2</v>
      </c>
      <c r="K3958" s="21">
        <v>2</v>
      </c>
      <c r="L3958" s="21">
        <f t="shared" si="433"/>
        <v>0</v>
      </c>
      <c r="M3958" s="21" t="s">
        <v>5674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x14ac:dyDescent="0.25">
      <c r="A3959" s="21">
        <v>3953</v>
      </c>
      <c r="B3959" s="21" t="s">
        <v>5531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5532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5571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x14ac:dyDescent="0.25">
      <c r="A3960" s="21">
        <v>3954</v>
      </c>
      <c r="B3960" s="21" t="s">
        <v>5533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5688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5304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x14ac:dyDescent="0.25">
      <c r="A3961" s="21">
        <v>3955</v>
      </c>
      <c r="B3961" s="21" t="s">
        <v>5533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5534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2025</v>
      </c>
      <c r="Q3961" s="21"/>
      <c r="R3961" s="21"/>
      <c r="S3961" s="3" t="s">
        <v>299</v>
      </c>
      <c r="T3961" s="37"/>
      <c r="U3961" s="21" t="s">
        <v>5304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x14ac:dyDescent="0.25">
      <c r="A3962" s="21">
        <v>3956</v>
      </c>
      <c r="B3962" s="21" t="s">
        <v>5535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5664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5304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5569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5666</v>
      </c>
      <c r="N3963" s="30">
        <v>45962</v>
      </c>
      <c r="O3963" s="48">
        <v>99450</v>
      </c>
      <c r="P3963" s="21" t="s">
        <v>5667</v>
      </c>
      <c r="Q3963" s="21">
        <v>58157690651</v>
      </c>
      <c r="R3963" s="21" t="s">
        <v>40</v>
      </c>
      <c r="S3963" s="3">
        <v>-20</v>
      </c>
      <c r="T3963" s="37"/>
      <c r="U3963" s="21" t="s">
        <v>3347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5639</v>
      </c>
      <c r="N3964" s="30">
        <v>45964</v>
      </c>
      <c r="O3964" s="48">
        <v>13648.2</v>
      </c>
      <c r="P3964" s="21" t="s">
        <v>5577</v>
      </c>
      <c r="Q3964" s="56">
        <v>58157750744</v>
      </c>
      <c r="R3964" s="21" t="s">
        <v>40</v>
      </c>
      <c r="S3964" s="3">
        <v>4</v>
      </c>
      <c r="T3964" s="37"/>
      <c r="U3964" s="21" t="s">
        <v>5220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5639</v>
      </c>
      <c r="N3965" s="30">
        <v>45964</v>
      </c>
      <c r="O3965" s="48">
        <v>52677.75</v>
      </c>
      <c r="P3965" s="21" t="s">
        <v>5577</v>
      </c>
      <c r="Q3965" s="56">
        <v>58157750744</v>
      </c>
      <c r="R3965" s="21" t="s">
        <v>40</v>
      </c>
      <c r="S3965" s="3">
        <v>4</v>
      </c>
      <c r="T3965" s="37"/>
      <c r="U3965" s="21" t="s">
        <v>5220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3453</v>
      </c>
      <c r="I3966" s="21"/>
      <c r="J3966" s="21">
        <v>1</v>
      </c>
      <c r="K3966" s="21">
        <v>1</v>
      </c>
      <c r="L3966" s="21">
        <f t="shared" si="433"/>
        <v>0</v>
      </c>
      <c r="M3966" s="21" t="s">
        <v>5795</v>
      </c>
      <c r="N3966" s="30">
        <v>45972</v>
      </c>
      <c r="O3966" s="48">
        <v>107835.52</v>
      </c>
      <c r="P3966" s="21" t="s">
        <v>3467</v>
      </c>
      <c r="Q3966" s="56"/>
      <c r="R3966" s="21"/>
      <c r="S3966" s="3">
        <v>4</v>
      </c>
      <c r="T3966" s="37"/>
      <c r="U3966" s="21" t="s">
        <v>611</v>
      </c>
      <c r="V3966" s="21" t="str">
        <f>VLOOKUP(P3966,'Customer List'!B:C,2,)</f>
        <v>PUNE</v>
      </c>
      <c r="W3966" s="38"/>
      <c r="X3966" s="30"/>
      <c r="Y3966" s="21" t="str">
        <f t="shared" ref="Y3966" si="441">IF(X3966="", "", X3966-N3966)</f>
        <v/>
      </c>
      <c r="Z3966" s="21" t="str">
        <f t="shared" ref="Z3966" si="442">IF(N3966="", "", TEXT(N3966, "dddd"))</f>
        <v>Tuesday</v>
      </c>
      <c r="AA3966" s="21" t="str">
        <f t="shared" ref="AA3966" si="443">IF(X3966="", "", TEXT(X3966, "dddd"))</f>
        <v/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3961</v>
      </c>
      <c r="B3967" s="21" t="s">
        <v>5716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/>
      <c r="N3967" s="30">
        <v>45969</v>
      </c>
      <c r="O3967" s="48"/>
      <c r="P3967" s="21" t="s">
        <v>4434</v>
      </c>
      <c r="Q3967" s="56">
        <v>58157938252</v>
      </c>
      <c r="R3967" s="21" t="s">
        <v>40</v>
      </c>
      <c r="S3967" s="3">
        <v>-20</v>
      </c>
      <c r="T3967" s="37"/>
      <c r="U3967" s="21" t="s">
        <v>5717</v>
      </c>
      <c r="V3967" s="21" t="str">
        <f>VLOOKUP(P3967,'Customer List'!B:C,2,)</f>
        <v>BANGLORE</v>
      </c>
      <c r="W3967" s="38"/>
      <c r="X3967" s="30">
        <v>45971</v>
      </c>
      <c r="Y3967" s="21">
        <f t="shared" ref="Y3967" si="444">IF(X3967="", "", X3967-N3967)</f>
        <v>2</v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>Monday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3962</v>
      </c>
      <c r="B3968" s="21" t="s">
        <v>5760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5727</v>
      </c>
      <c r="I3968" s="21" t="s">
        <v>5747</v>
      </c>
      <c r="J3968" s="21">
        <v>1</v>
      </c>
      <c r="K3968" s="21">
        <v>1</v>
      </c>
      <c r="L3968" s="21">
        <f t="shared" si="433"/>
        <v>0</v>
      </c>
      <c r="M3968" s="21"/>
      <c r="N3968" s="30">
        <v>45969</v>
      </c>
      <c r="O3968" s="48"/>
      <c r="P3968" s="21" t="s">
        <v>2513</v>
      </c>
      <c r="Q3968" s="56">
        <v>58157937961</v>
      </c>
      <c r="R3968" s="21" t="s">
        <v>40</v>
      </c>
      <c r="S3968" s="3">
        <v>-20</v>
      </c>
      <c r="T3968" s="37"/>
      <c r="U3968" s="21" t="s">
        <v>3581</v>
      </c>
      <c r="V3968" s="21" t="str">
        <f>VLOOKUP(P3968,'Customer List'!B:C,2,)</f>
        <v>MOHALI (PUNJAB)</v>
      </c>
      <c r="W3968" s="38" t="s">
        <v>5708</v>
      </c>
      <c r="X3968" s="30">
        <v>45972</v>
      </c>
      <c r="Y3968" s="21">
        <f t="shared" ref="Y3968:Y3987" si="447">IF(X3968="", "", X3968-N3968)</f>
        <v>3</v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>Tuesday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3963</v>
      </c>
      <c r="B3969" s="21" t="s">
        <v>5760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5728</v>
      </c>
      <c r="I3969" s="21" t="s">
        <v>5748</v>
      </c>
      <c r="J3969" s="21">
        <v>1</v>
      </c>
      <c r="K3969" s="21">
        <v>1</v>
      </c>
      <c r="L3969" s="21">
        <f t="shared" si="433"/>
        <v>0</v>
      </c>
      <c r="M3969" s="21"/>
      <c r="N3969" s="30">
        <v>45969</v>
      </c>
      <c r="O3969" s="48"/>
      <c r="P3969" s="21" t="s">
        <v>2513</v>
      </c>
      <c r="Q3969" s="56">
        <v>58157937961</v>
      </c>
      <c r="R3969" s="21" t="s">
        <v>40</v>
      </c>
      <c r="S3969" s="3">
        <v>-20</v>
      </c>
      <c r="T3969" s="37"/>
      <c r="U3969" s="21" t="s">
        <v>3581</v>
      </c>
      <c r="V3969" s="21" t="str">
        <f>VLOOKUP(P3969,'Customer List'!B:C,2,)</f>
        <v>MOHALI (PUNJAB)</v>
      </c>
      <c r="W3969" s="38" t="s">
        <v>5708</v>
      </c>
      <c r="X3969" s="30">
        <v>45972</v>
      </c>
      <c r="Y3969" s="21">
        <f t="shared" si="447"/>
        <v>3</v>
      </c>
      <c r="Z3969" s="21" t="str">
        <f t="shared" si="448"/>
        <v>Saturday</v>
      </c>
      <c r="AA3969" s="21" t="str">
        <f t="shared" si="449"/>
        <v>Tuesday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3964</v>
      </c>
      <c r="B3970" s="21" t="s">
        <v>5760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5729</v>
      </c>
      <c r="I3970" s="21" t="s">
        <v>5749</v>
      </c>
      <c r="J3970" s="21">
        <v>1</v>
      </c>
      <c r="K3970" s="21">
        <v>1</v>
      </c>
      <c r="L3970" s="21">
        <f t="shared" si="433"/>
        <v>0</v>
      </c>
      <c r="M3970" s="21"/>
      <c r="N3970" s="30">
        <v>45969</v>
      </c>
      <c r="O3970" s="48"/>
      <c r="P3970" s="21" t="s">
        <v>2513</v>
      </c>
      <c r="Q3970" s="56">
        <v>58157937961</v>
      </c>
      <c r="R3970" s="21" t="s">
        <v>40</v>
      </c>
      <c r="S3970" s="3">
        <v>-20</v>
      </c>
      <c r="T3970" s="37"/>
      <c r="U3970" s="21" t="s">
        <v>3581</v>
      </c>
      <c r="V3970" s="21" t="str">
        <f>VLOOKUP(P3970,'Customer List'!B:C,2,)</f>
        <v>MOHALI (PUNJAB)</v>
      </c>
      <c r="W3970" s="38" t="s">
        <v>5708</v>
      </c>
      <c r="X3970" s="30">
        <v>45972</v>
      </c>
      <c r="Y3970" s="21">
        <f t="shared" si="447"/>
        <v>3</v>
      </c>
      <c r="Z3970" s="21" t="str">
        <f t="shared" si="448"/>
        <v>Saturday</v>
      </c>
      <c r="AA3970" s="21" t="str">
        <f t="shared" si="449"/>
        <v>Tuesday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3965</v>
      </c>
      <c r="B3971" s="21" t="s">
        <v>5760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5730</v>
      </c>
      <c r="I3971" s="21" t="s">
        <v>5750</v>
      </c>
      <c r="J3971" s="21">
        <v>1</v>
      </c>
      <c r="K3971" s="21">
        <v>1</v>
      </c>
      <c r="L3971" s="21">
        <f t="shared" si="433"/>
        <v>0</v>
      </c>
      <c r="M3971" s="21"/>
      <c r="N3971" s="30">
        <v>45969</v>
      </c>
      <c r="O3971" s="48"/>
      <c r="P3971" s="21" t="s">
        <v>2045</v>
      </c>
      <c r="Q3971" s="56">
        <v>58157937600</v>
      </c>
      <c r="R3971" s="21" t="s">
        <v>40</v>
      </c>
      <c r="S3971" s="3">
        <v>-20</v>
      </c>
      <c r="T3971" s="37"/>
      <c r="U3971" s="21" t="s">
        <v>3581</v>
      </c>
      <c r="V3971" s="21" t="str">
        <f>VLOOKUP(P3971,'Customer List'!B:C,2,)</f>
        <v>Hyderabad</v>
      </c>
      <c r="W3971" s="38"/>
      <c r="X3971" s="30">
        <v>45971</v>
      </c>
      <c r="Y3971" s="21">
        <f t="shared" si="447"/>
        <v>2</v>
      </c>
      <c r="Z3971" s="21" t="str">
        <f t="shared" si="448"/>
        <v>Saturday</v>
      </c>
      <c r="AA3971" s="21" t="str">
        <f t="shared" si="449"/>
        <v>Monday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3966</v>
      </c>
      <c r="B3972" s="21" t="s">
        <v>5760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5731</v>
      </c>
      <c r="I3972" s="21" t="s">
        <v>5750</v>
      </c>
      <c r="J3972" s="21">
        <v>1</v>
      </c>
      <c r="K3972" s="21">
        <v>1</v>
      </c>
      <c r="L3972" s="21">
        <f t="shared" si="433"/>
        <v>0</v>
      </c>
      <c r="M3972" s="21"/>
      <c r="N3972" s="30">
        <v>45969</v>
      </c>
      <c r="O3972" s="48"/>
      <c r="P3972" s="21" t="s">
        <v>2045</v>
      </c>
      <c r="Q3972" s="56">
        <v>58157937600</v>
      </c>
      <c r="R3972" s="21" t="s">
        <v>40</v>
      </c>
      <c r="S3972" s="3">
        <v>-20</v>
      </c>
      <c r="T3972" s="37"/>
      <c r="U3972" s="21" t="s">
        <v>3581</v>
      </c>
      <c r="V3972" s="21" t="str">
        <f>VLOOKUP(P3972,'Customer List'!B:C,2,)</f>
        <v>Hyderabad</v>
      </c>
      <c r="W3972" s="38"/>
      <c r="X3972" s="30">
        <v>45971</v>
      </c>
      <c r="Y3972" s="21">
        <f t="shared" si="447"/>
        <v>2</v>
      </c>
      <c r="Z3972" s="21" t="str">
        <f t="shared" si="448"/>
        <v>Saturday</v>
      </c>
      <c r="AA3972" s="21" t="str">
        <f t="shared" si="449"/>
        <v>Monday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3967</v>
      </c>
      <c r="B3973" s="21" t="s">
        <v>5760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5732</v>
      </c>
      <c r="I3973" s="21" t="s">
        <v>5750</v>
      </c>
      <c r="J3973" s="21">
        <v>1</v>
      </c>
      <c r="K3973" s="21">
        <v>1</v>
      </c>
      <c r="L3973" s="21">
        <f t="shared" si="433"/>
        <v>0</v>
      </c>
      <c r="M3973" s="21"/>
      <c r="N3973" s="30">
        <v>45969</v>
      </c>
      <c r="O3973" s="48"/>
      <c r="P3973" s="21" t="s">
        <v>2045</v>
      </c>
      <c r="Q3973" s="56">
        <v>58157937600</v>
      </c>
      <c r="R3973" s="21" t="s">
        <v>40</v>
      </c>
      <c r="S3973" s="3">
        <v>-20</v>
      </c>
      <c r="T3973" s="37"/>
      <c r="U3973" s="21" t="s">
        <v>3581</v>
      </c>
      <c r="V3973" s="21" t="str">
        <f>VLOOKUP(P3973,'Customer List'!B:C,2,)</f>
        <v>Hyderabad</v>
      </c>
      <c r="W3973" s="38"/>
      <c r="X3973" s="30">
        <v>45971</v>
      </c>
      <c r="Y3973" s="21">
        <f t="shared" si="447"/>
        <v>2</v>
      </c>
      <c r="Z3973" s="21" t="str">
        <f t="shared" si="448"/>
        <v>Saturday</v>
      </c>
      <c r="AA3973" s="21" t="str">
        <f t="shared" si="449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3968</v>
      </c>
      <c r="B3974" s="21" t="s">
        <v>5760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5733</v>
      </c>
      <c r="I3974" s="21" t="s">
        <v>5750</v>
      </c>
      <c r="J3974" s="21">
        <v>1</v>
      </c>
      <c r="K3974" s="21">
        <v>1</v>
      </c>
      <c r="L3974" s="21">
        <f t="shared" si="433"/>
        <v>0</v>
      </c>
      <c r="M3974" s="21"/>
      <c r="N3974" s="30">
        <v>45969</v>
      </c>
      <c r="O3974" s="48"/>
      <c r="P3974" s="21" t="s">
        <v>2045</v>
      </c>
      <c r="Q3974" s="56">
        <v>58157937600</v>
      </c>
      <c r="R3974" s="21" t="s">
        <v>40</v>
      </c>
      <c r="S3974" s="3">
        <v>-20</v>
      </c>
      <c r="T3974" s="37"/>
      <c r="U3974" s="21" t="s">
        <v>3581</v>
      </c>
      <c r="V3974" s="21" t="str">
        <f>VLOOKUP(P3974,'Customer List'!B:C,2,)</f>
        <v>Hyderabad</v>
      </c>
      <c r="W3974" s="38"/>
      <c r="X3974" s="30">
        <v>45971</v>
      </c>
      <c r="Y3974" s="21">
        <f t="shared" si="447"/>
        <v>2</v>
      </c>
      <c r="Z3974" s="21" t="str">
        <f t="shared" si="448"/>
        <v>Saturday</v>
      </c>
      <c r="AA3974" s="21" t="str">
        <f t="shared" si="449"/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3969</v>
      </c>
      <c r="B3975" s="21" t="s">
        <v>5760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5734</v>
      </c>
      <c r="I3975" s="21" t="s">
        <v>5751</v>
      </c>
      <c r="J3975" s="21">
        <v>1</v>
      </c>
      <c r="K3975" s="21">
        <v>1</v>
      </c>
      <c r="L3975" s="21">
        <f t="shared" ref="L3975:L3987" si="450">J3975-K3975</f>
        <v>0</v>
      </c>
      <c r="M3975" s="21"/>
      <c r="N3975" s="30">
        <v>45969</v>
      </c>
      <c r="O3975" s="48"/>
      <c r="P3975" s="21" t="s">
        <v>2045</v>
      </c>
      <c r="Q3975" s="56">
        <v>58157937600</v>
      </c>
      <c r="R3975" s="21" t="s">
        <v>40</v>
      </c>
      <c r="S3975" s="3">
        <v>-20</v>
      </c>
      <c r="T3975" s="37"/>
      <c r="U3975" s="21" t="s">
        <v>3581</v>
      </c>
      <c r="V3975" s="21" t="str">
        <f>VLOOKUP(P3975,'Customer List'!B:C,2,)</f>
        <v>Hyderabad</v>
      </c>
      <c r="W3975" s="38"/>
      <c r="X3975" s="30">
        <v>45971</v>
      </c>
      <c r="Y3975" s="21">
        <f t="shared" si="447"/>
        <v>2</v>
      </c>
      <c r="Z3975" s="21" t="str">
        <f t="shared" si="448"/>
        <v>Saturday</v>
      </c>
      <c r="AA3975" s="21" t="str">
        <f t="shared" si="449"/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3970</v>
      </c>
      <c r="B3976" s="21" t="s">
        <v>5760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5735</v>
      </c>
      <c r="I3976" s="21" t="s">
        <v>5752</v>
      </c>
      <c r="J3976" s="21">
        <v>1</v>
      </c>
      <c r="K3976" s="21">
        <v>1</v>
      </c>
      <c r="L3976" s="21">
        <f t="shared" si="450"/>
        <v>0</v>
      </c>
      <c r="M3976" s="21"/>
      <c r="N3976" s="30">
        <v>45969</v>
      </c>
      <c r="O3976" s="48"/>
      <c r="P3976" s="21" t="s">
        <v>2045</v>
      </c>
      <c r="Q3976" s="56">
        <v>58157937600</v>
      </c>
      <c r="R3976" s="21" t="s">
        <v>40</v>
      </c>
      <c r="S3976" s="3">
        <v>-20</v>
      </c>
      <c r="T3976" s="37"/>
      <c r="U3976" s="21" t="s">
        <v>3581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47"/>
        <v>2</v>
      </c>
      <c r="Z3976" s="21" t="str">
        <f t="shared" si="448"/>
        <v>Saturday</v>
      </c>
      <c r="AA3976" s="21" t="str">
        <f t="shared" si="449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3971</v>
      </c>
      <c r="B3977" s="21" t="s">
        <v>5760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5736</v>
      </c>
      <c r="I3977" s="21" t="s">
        <v>5753</v>
      </c>
      <c r="J3977" s="21">
        <v>1</v>
      </c>
      <c r="K3977" s="21">
        <v>1</v>
      </c>
      <c r="L3977" s="21">
        <f t="shared" si="450"/>
        <v>0</v>
      </c>
      <c r="M3977" s="21"/>
      <c r="N3977" s="30">
        <v>45969</v>
      </c>
      <c r="O3977" s="48"/>
      <c r="P3977" s="21" t="s">
        <v>2045</v>
      </c>
      <c r="Q3977" s="56">
        <v>58157937600</v>
      </c>
      <c r="R3977" s="21" t="s">
        <v>40</v>
      </c>
      <c r="S3977" s="3">
        <v>-20</v>
      </c>
      <c r="T3977" s="37"/>
      <c r="U3977" s="21" t="s">
        <v>3581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47"/>
        <v>2</v>
      </c>
      <c r="Z3977" s="21" t="str">
        <f t="shared" si="448"/>
        <v>Saturday</v>
      </c>
      <c r="AA3977" s="21" t="str">
        <f t="shared" si="449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3972</v>
      </c>
      <c r="B3978" s="21" t="s">
        <v>5760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5737</v>
      </c>
      <c r="I3978" s="21" t="s">
        <v>5754</v>
      </c>
      <c r="J3978" s="21">
        <v>1</v>
      </c>
      <c r="K3978" s="21">
        <v>1</v>
      </c>
      <c r="L3978" s="21">
        <f t="shared" si="450"/>
        <v>0</v>
      </c>
      <c r="M3978" s="21"/>
      <c r="N3978" s="30">
        <v>45969</v>
      </c>
      <c r="O3978" s="48"/>
      <c r="P3978" s="21" t="s">
        <v>2045</v>
      </c>
      <c r="Q3978" s="56">
        <v>58157937600</v>
      </c>
      <c r="R3978" s="21" t="s">
        <v>40</v>
      </c>
      <c r="S3978" s="3">
        <v>-20</v>
      </c>
      <c r="T3978" s="37"/>
      <c r="U3978" s="21" t="s">
        <v>3581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47"/>
        <v>2</v>
      </c>
      <c r="Z3978" s="21" t="str">
        <f t="shared" si="448"/>
        <v>Saturday</v>
      </c>
      <c r="AA3978" s="21" t="str">
        <f t="shared" si="449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3973</v>
      </c>
      <c r="B3979" s="21" t="s">
        <v>5760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5738</v>
      </c>
      <c r="I3979" s="21" t="s">
        <v>5754</v>
      </c>
      <c r="J3979" s="21">
        <v>1</v>
      </c>
      <c r="K3979" s="21">
        <v>1</v>
      </c>
      <c r="L3979" s="21">
        <f t="shared" si="450"/>
        <v>0</v>
      </c>
      <c r="M3979" s="21"/>
      <c r="N3979" s="30">
        <v>45969</v>
      </c>
      <c r="O3979" s="48"/>
      <c r="P3979" s="21" t="s">
        <v>2045</v>
      </c>
      <c r="Q3979" s="56">
        <v>58157937600</v>
      </c>
      <c r="R3979" s="21" t="s">
        <v>40</v>
      </c>
      <c r="S3979" s="3">
        <v>-20</v>
      </c>
      <c r="T3979" s="37"/>
      <c r="U3979" s="21" t="s">
        <v>3581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47"/>
        <v>2</v>
      </c>
      <c r="Z3979" s="21" t="str">
        <f t="shared" si="448"/>
        <v>Saturday</v>
      </c>
      <c r="AA3979" s="21" t="str">
        <f t="shared" si="449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3974</v>
      </c>
      <c r="B3980" s="21" t="s">
        <v>5760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5739</v>
      </c>
      <c r="I3980" s="21" t="s">
        <v>5754</v>
      </c>
      <c r="J3980" s="21">
        <v>1</v>
      </c>
      <c r="K3980" s="21">
        <v>1</v>
      </c>
      <c r="L3980" s="21">
        <f t="shared" si="450"/>
        <v>0</v>
      </c>
      <c r="M3980" s="21"/>
      <c r="N3980" s="30">
        <v>45969</v>
      </c>
      <c r="O3980" s="48"/>
      <c r="P3980" s="21" t="s">
        <v>2045</v>
      </c>
      <c r="Q3980" s="56">
        <v>58157937600</v>
      </c>
      <c r="R3980" s="21" t="s">
        <v>40</v>
      </c>
      <c r="S3980" s="3">
        <v>-20</v>
      </c>
      <c r="T3980" s="37"/>
      <c r="U3980" s="21" t="s">
        <v>3581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47"/>
        <v>2</v>
      </c>
      <c r="Z3980" s="21" t="str">
        <f t="shared" si="448"/>
        <v>Saturday</v>
      </c>
      <c r="AA3980" s="21" t="str">
        <f t="shared" si="449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3975</v>
      </c>
      <c r="B3981" s="21" t="s">
        <v>5760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5740</v>
      </c>
      <c r="I3981" s="21" t="s">
        <v>5755</v>
      </c>
      <c r="J3981" s="21">
        <v>1</v>
      </c>
      <c r="K3981" s="21">
        <v>1</v>
      </c>
      <c r="L3981" s="21">
        <f t="shared" si="450"/>
        <v>0</v>
      </c>
      <c r="M3981" s="21"/>
      <c r="N3981" s="30">
        <v>45969</v>
      </c>
      <c r="O3981" s="48"/>
      <c r="P3981" s="21" t="s">
        <v>2045</v>
      </c>
      <c r="Q3981" s="56">
        <v>58157937600</v>
      </c>
      <c r="R3981" s="21" t="s">
        <v>40</v>
      </c>
      <c r="S3981" s="3">
        <v>-20</v>
      </c>
      <c r="T3981" s="37"/>
      <c r="U3981" s="21" t="s">
        <v>3581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47"/>
        <v>2</v>
      </c>
      <c r="Z3981" s="21" t="str">
        <f t="shared" si="448"/>
        <v>Saturday</v>
      </c>
      <c r="AA3981" s="21" t="str">
        <f t="shared" si="449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3976</v>
      </c>
      <c r="B3982" s="21" t="s">
        <v>5760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5741</v>
      </c>
      <c r="I3982" s="21" t="s">
        <v>5756</v>
      </c>
      <c r="J3982" s="21">
        <v>1</v>
      </c>
      <c r="K3982" s="21">
        <v>1</v>
      </c>
      <c r="L3982" s="21">
        <f t="shared" si="450"/>
        <v>0</v>
      </c>
      <c r="M3982" s="21"/>
      <c r="N3982" s="30">
        <v>45969</v>
      </c>
      <c r="O3982" s="48"/>
      <c r="P3982" s="21" t="s">
        <v>2045</v>
      </c>
      <c r="Q3982" s="56">
        <v>58157937600</v>
      </c>
      <c r="R3982" s="21" t="s">
        <v>40</v>
      </c>
      <c r="S3982" s="3">
        <v>-20</v>
      </c>
      <c r="T3982" s="37"/>
      <c r="U3982" s="21" t="s">
        <v>3581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47"/>
        <v>2</v>
      </c>
      <c r="Z3982" s="21" t="str">
        <f t="shared" si="448"/>
        <v>Saturday</v>
      </c>
      <c r="AA3982" s="21" t="str">
        <f t="shared" si="449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3977</v>
      </c>
      <c r="B3983" s="21" t="s">
        <v>5760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5742</v>
      </c>
      <c r="I3983" s="21" t="s">
        <v>5756</v>
      </c>
      <c r="J3983" s="21">
        <v>1</v>
      </c>
      <c r="K3983" s="21">
        <v>1</v>
      </c>
      <c r="L3983" s="21">
        <f t="shared" si="450"/>
        <v>0</v>
      </c>
      <c r="M3983" s="21"/>
      <c r="N3983" s="30">
        <v>45969</v>
      </c>
      <c r="O3983" s="48"/>
      <c r="P3983" s="21" t="s">
        <v>2045</v>
      </c>
      <c r="Q3983" s="56">
        <v>58157937600</v>
      </c>
      <c r="R3983" s="21" t="s">
        <v>40</v>
      </c>
      <c r="S3983" s="3">
        <v>-20</v>
      </c>
      <c r="T3983" s="37"/>
      <c r="U3983" s="21" t="s">
        <v>3581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47"/>
        <v>2</v>
      </c>
      <c r="Z3983" s="21" t="str">
        <f t="shared" si="448"/>
        <v>Saturday</v>
      </c>
      <c r="AA3983" s="21" t="str">
        <f t="shared" si="449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3978</v>
      </c>
      <c r="B3984" s="21" t="s">
        <v>5760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5743</v>
      </c>
      <c r="I3984" s="21" t="s">
        <v>5755</v>
      </c>
      <c r="J3984" s="21">
        <v>1</v>
      </c>
      <c r="K3984" s="21">
        <v>1</v>
      </c>
      <c r="L3984" s="21">
        <f t="shared" si="450"/>
        <v>0</v>
      </c>
      <c r="M3984" s="21"/>
      <c r="N3984" s="30">
        <v>45969</v>
      </c>
      <c r="O3984" s="48"/>
      <c r="P3984" s="21" t="s">
        <v>2045</v>
      </c>
      <c r="Q3984" s="56">
        <v>58157937600</v>
      </c>
      <c r="R3984" s="21" t="s">
        <v>40</v>
      </c>
      <c r="S3984" s="3">
        <v>-20</v>
      </c>
      <c r="T3984" s="37"/>
      <c r="U3984" s="21" t="s">
        <v>3581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47"/>
        <v>2</v>
      </c>
      <c r="Z3984" s="21" t="str">
        <f t="shared" si="448"/>
        <v>Saturday</v>
      </c>
      <c r="AA3984" s="21" t="str">
        <f t="shared" si="449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3979</v>
      </c>
      <c r="B3985" s="21" t="s">
        <v>5760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5744</v>
      </c>
      <c r="I3985" s="21" t="s">
        <v>5757</v>
      </c>
      <c r="J3985" s="21">
        <v>1</v>
      </c>
      <c r="K3985" s="21">
        <v>1</v>
      </c>
      <c r="L3985" s="21">
        <f t="shared" si="450"/>
        <v>0</v>
      </c>
      <c r="M3985" s="21"/>
      <c r="N3985" s="30">
        <v>45969</v>
      </c>
      <c r="O3985" s="48"/>
      <c r="P3985" s="21" t="s">
        <v>2045</v>
      </c>
      <c r="Q3985" s="56">
        <v>58157937600</v>
      </c>
      <c r="R3985" s="21" t="s">
        <v>40</v>
      </c>
      <c r="S3985" s="3">
        <v>-20</v>
      </c>
      <c r="T3985" s="37"/>
      <c r="U3985" s="21" t="s">
        <v>3581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47"/>
        <v>2</v>
      </c>
      <c r="Z3985" s="21" t="str">
        <f t="shared" si="448"/>
        <v>Saturday</v>
      </c>
      <c r="AA3985" s="21" t="str">
        <f t="shared" si="449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3980</v>
      </c>
      <c r="B3986" s="21" t="s">
        <v>5760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5745</v>
      </c>
      <c r="I3986" s="21" t="s">
        <v>5758</v>
      </c>
      <c r="J3986" s="21">
        <v>1</v>
      </c>
      <c r="K3986" s="21">
        <v>1</v>
      </c>
      <c r="L3986" s="21">
        <f t="shared" si="450"/>
        <v>0</v>
      </c>
      <c r="M3986" s="21"/>
      <c r="N3986" s="30">
        <v>45969</v>
      </c>
      <c r="O3986" s="48"/>
      <c r="P3986" s="21" t="s">
        <v>2045</v>
      </c>
      <c r="Q3986" s="56">
        <v>58157937600</v>
      </c>
      <c r="R3986" s="21" t="s">
        <v>40</v>
      </c>
      <c r="S3986" s="3">
        <v>-20</v>
      </c>
      <c r="T3986" s="37"/>
      <c r="U3986" s="21" t="s">
        <v>3581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47"/>
        <v>2</v>
      </c>
      <c r="Z3986" s="21" t="str">
        <f t="shared" si="448"/>
        <v>Saturday</v>
      </c>
      <c r="AA3986" s="21" t="str">
        <f t="shared" si="449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3981</v>
      </c>
      <c r="B3987" s="21" t="s">
        <v>5760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5746</v>
      </c>
      <c r="I3987" s="21" t="s">
        <v>5759</v>
      </c>
      <c r="J3987" s="21">
        <v>1</v>
      </c>
      <c r="K3987" s="21"/>
      <c r="L3987" s="21">
        <f t="shared" si="450"/>
        <v>1</v>
      </c>
      <c r="M3987" s="21"/>
      <c r="N3987" s="30"/>
      <c r="O3987" s="48"/>
      <c r="P3987" s="21" t="s">
        <v>194</v>
      </c>
      <c r="Q3987" s="56"/>
      <c r="R3987" s="21"/>
      <c r="S3987" s="3">
        <v>-20</v>
      </c>
      <c r="T3987" s="37"/>
      <c r="U3987" s="21" t="s">
        <v>3581</v>
      </c>
      <c r="V3987" s="21" t="str">
        <f>VLOOKUP(P3987,'Customer List'!B:C,2,)</f>
        <v>Kanpur</v>
      </c>
      <c r="W3987" s="38" t="s">
        <v>5523</v>
      </c>
      <c r="X3987" s="30"/>
      <c r="Y3987" s="21" t="str">
        <f t="shared" si="447"/>
        <v/>
      </c>
      <c r="Z3987" s="21" t="str">
        <f t="shared" si="448"/>
        <v/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3982</v>
      </c>
      <c r="B3988" s="21"/>
      <c r="C3988" s="30"/>
      <c r="D3988" s="30">
        <v>45969</v>
      </c>
      <c r="E3988" s="47"/>
      <c r="F3988" s="47">
        <f t="shared" ref="F3988:F3997" si="451">IF(AB3988="DOLLAR",E3988*88,E3988)</f>
        <v>0</v>
      </c>
      <c r="G3988" s="48">
        <f t="shared" ref="G3988:G3997" si="452">F3988*J3988</f>
        <v>0</v>
      </c>
      <c r="H3988" s="21"/>
      <c r="I3988" s="21"/>
      <c r="J3988" s="21">
        <v>1</v>
      </c>
      <c r="K3988" s="21">
        <v>1</v>
      </c>
      <c r="L3988" s="21">
        <f t="shared" ref="L3988:L4003" si="453">J3988-K3988</f>
        <v>0</v>
      </c>
      <c r="M3988" s="21"/>
      <c r="N3988" s="30">
        <v>45969</v>
      </c>
      <c r="O3988" s="48"/>
      <c r="P3988" s="21" t="s">
        <v>2392</v>
      </c>
      <c r="Q3988" s="56">
        <v>58157938403</v>
      </c>
      <c r="R3988" s="21" t="s">
        <v>40</v>
      </c>
      <c r="S3988" s="3">
        <v>4</v>
      </c>
      <c r="T3988" s="37"/>
      <c r="U3988" s="21" t="s">
        <v>2373</v>
      </c>
      <c r="V3988" s="21" t="str">
        <f>VLOOKUP(P3988,'Customer List'!B:C,2,)</f>
        <v>pune</v>
      </c>
      <c r="W3988" s="38" t="s">
        <v>605</v>
      </c>
      <c r="X3988" s="30">
        <v>45971</v>
      </c>
      <c r="Y3988" s="21">
        <f t="shared" ref="Y3988" si="454">IF(X3988="", "", X3988-N3988)</f>
        <v>2</v>
      </c>
      <c r="Z3988" s="21" t="str">
        <f t="shared" ref="Z3988" si="455">IF(N3988="", "", TEXT(N3988, "dddd"))</f>
        <v>Saturday</v>
      </c>
      <c r="AA3988" s="21" t="str">
        <f t="shared" ref="AA3988" si="456">IF(X3988="", "", TEXT(X3988, "dddd"))</f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f t="shared" ref="A3989:A4004" si="457">A3988+1</f>
        <v>3983</v>
      </c>
      <c r="B3989" s="21" t="s">
        <v>5761</v>
      </c>
      <c r="C3989" s="30">
        <v>45968</v>
      </c>
      <c r="D3989" s="30">
        <v>45971</v>
      </c>
      <c r="E3989" s="47">
        <v>62.55</v>
      </c>
      <c r="F3989" s="47">
        <f t="shared" si="451"/>
        <v>5504.4</v>
      </c>
      <c r="G3989" s="48">
        <f t="shared" si="452"/>
        <v>5504.4</v>
      </c>
      <c r="H3989" s="21" t="s">
        <v>5762</v>
      </c>
      <c r="I3989" s="21"/>
      <c r="J3989" s="21">
        <v>1</v>
      </c>
      <c r="K3989" s="21">
        <v>1</v>
      </c>
      <c r="L3989" s="21">
        <f t="shared" si="453"/>
        <v>0</v>
      </c>
      <c r="M3989" s="21" t="s">
        <v>5791</v>
      </c>
      <c r="N3989" s="30">
        <v>45972</v>
      </c>
      <c r="O3989" s="48">
        <v>10682.15</v>
      </c>
      <c r="P3989" s="21" t="s">
        <v>625</v>
      </c>
      <c r="Q3989" s="56"/>
      <c r="R3989" s="21"/>
      <c r="S3989" s="3">
        <v>-20</v>
      </c>
      <c r="T3989" s="37"/>
      <c r="U3989" s="21" t="s">
        <v>5031</v>
      </c>
      <c r="V3989" s="21" t="str">
        <f>VLOOKUP(P3989,'Customer List'!B:C,2,)</f>
        <v>Delhi</v>
      </c>
      <c r="W3989" s="38" t="s">
        <v>605</v>
      </c>
      <c r="X3989" s="30"/>
      <c r="Y3989" s="21" t="str">
        <f t="shared" ref="Y3989:Y3997" si="458">IF(X3989="", "", X3989-N3989)</f>
        <v/>
      </c>
      <c r="Z3989" s="21" t="str">
        <f t="shared" ref="Z3989:Z3997" si="459">IF(N3989="", "", TEXT(N3989, "dddd"))</f>
        <v>Tuesday</v>
      </c>
      <c r="AA3989" s="21" t="str">
        <f t="shared" ref="AA3989:AA3997" si="460">IF(X3989="", "", TEXT(X3989, "dddd"))</f>
        <v/>
      </c>
      <c r="AB3989" s="21" t="str">
        <f>VLOOKUP(U3989,'Currency Sheet'!A:C,3,)</f>
        <v>DOLLAR</v>
      </c>
      <c r="AC3989" s="42" t="str">
        <f>VLOOKUP(P3989,'Customer List'!B:D,3,)</f>
        <v>Local</v>
      </c>
    </row>
    <row r="3990" spans="1:29" x14ac:dyDescent="0.25">
      <c r="A3990" s="21">
        <f t="shared" si="457"/>
        <v>3984</v>
      </c>
      <c r="B3990" s="21" t="s">
        <v>5761</v>
      </c>
      <c r="C3990" s="30">
        <v>45968</v>
      </c>
      <c r="D3990" s="30">
        <v>45971</v>
      </c>
      <c r="E3990" s="47">
        <v>15.75</v>
      </c>
      <c r="F3990" s="47">
        <f t="shared" si="451"/>
        <v>1386</v>
      </c>
      <c r="G3990" s="48">
        <f t="shared" si="452"/>
        <v>1386</v>
      </c>
      <c r="H3990" s="21" t="s">
        <v>5763</v>
      </c>
      <c r="I3990" s="21"/>
      <c r="J3990" s="21">
        <v>1</v>
      </c>
      <c r="K3990" s="21">
        <v>1</v>
      </c>
      <c r="L3990" s="21">
        <f t="shared" si="453"/>
        <v>0</v>
      </c>
      <c r="M3990" s="21" t="s">
        <v>5791</v>
      </c>
      <c r="N3990" s="30">
        <v>45972</v>
      </c>
      <c r="O3990" s="48">
        <v>2689.75</v>
      </c>
      <c r="P3990" s="21" t="s">
        <v>625</v>
      </c>
      <c r="Q3990" s="56"/>
      <c r="R3990" s="21"/>
      <c r="S3990" s="3">
        <v>-20</v>
      </c>
      <c r="T3990" s="37"/>
      <c r="U3990" s="21" t="s">
        <v>5031</v>
      </c>
      <c r="V3990" s="21" t="str">
        <f>VLOOKUP(P3990,'Customer List'!B:C,2,)</f>
        <v>Delhi</v>
      </c>
      <c r="W3990" s="38" t="s">
        <v>605</v>
      </c>
      <c r="X3990" s="30"/>
      <c r="Y3990" s="21" t="str">
        <f t="shared" si="458"/>
        <v/>
      </c>
      <c r="Z3990" s="21" t="str">
        <f t="shared" si="459"/>
        <v>Tuesday</v>
      </c>
      <c r="AA3990" s="21" t="str">
        <f t="shared" si="460"/>
        <v/>
      </c>
      <c r="AB3990" s="21" t="str">
        <f>VLOOKUP(U3990,'Currency Sheet'!A:C,3,)</f>
        <v>DOLLAR</v>
      </c>
      <c r="AC3990" s="42" t="str">
        <f>VLOOKUP(P3990,'Customer List'!B:D,3,)</f>
        <v>Local</v>
      </c>
    </row>
    <row r="3991" spans="1:29" x14ac:dyDescent="0.25">
      <c r="A3991" s="21">
        <f t="shared" si="457"/>
        <v>3985</v>
      </c>
      <c r="B3991" s="21" t="s">
        <v>5761</v>
      </c>
      <c r="C3991" s="30">
        <v>45968</v>
      </c>
      <c r="D3991" s="30">
        <v>45971</v>
      </c>
      <c r="E3991" s="47">
        <v>15.75</v>
      </c>
      <c r="F3991" s="47">
        <f t="shared" si="451"/>
        <v>1386</v>
      </c>
      <c r="G3991" s="48">
        <f t="shared" si="452"/>
        <v>1386</v>
      </c>
      <c r="H3991" s="21" t="s">
        <v>5764</v>
      </c>
      <c r="I3991" s="21"/>
      <c r="J3991" s="21">
        <v>1</v>
      </c>
      <c r="K3991" s="21">
        <v>1</v>
      </c>
      <c r="L3991" s="21">
        <f t="shared" si="453"/>
        <v>0</v>
      </c>
      <c r="M3991" s="21" t="s">
        <v>5790</v>
      </c>
      <c r="N3991" s="30">
        <v>45972</v>
      </c>
      <c r="O3991" s="48">
        <v>0</v>
      </c>
      <c r="P3991" s="21" t="s">
        <v>625</v>
      </c>
      <c r="Q3991" s="56"/>
      <c r="R3991" s="21"/>
      <c r="S3991" s="3">
        <v>-20</v>
      </c>
      <c r="T3991" s="37"/>
      <c r="U3991" s="21" t="s">
        <v>5031</v>
      </c>
      <c r="V3991" s="21" t="str">
        <f>VLOOKUP(P3991,'Customer List'!B:C,2,)</f>
        <v>Delhi</v>
      </c>
      <c r="W3991" s="38" t="s">
        <v>605</v>
      </c>
      <c r="X3991" s="30"/>
      <c r="Y3991" s="21" t="str">
        <f t="shared" si="458"/>
        <v/>
      </c>
      <c r="Z3991" s="21" t="str">
        <f t="shared" si="459"/>
        <v>Tuesday</v>
      </c>
      <c r="AA3991" s="21" t="str">
        <f t="shared" si="460"/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x14ac:dyDescent="0.25">
      <c r="A3992" s="21">
        <f t="shared" si="457"/>
        <v>3986</v>
      </c>
      <c r="B3992" s="21" t="s">
        <v>5761</v>
      </c>
      <c r="C3992" s="30">
        <v>45968</v>
      </c>
      <c r="D3992" s="30">
        <v>45971</v>
      </c>
      <c r="E3992" s="47">
        <v>40.049999999999997</v>
      </c>
      <c r="F3992" s="47">
        <f t="shared" si="451"/>
        <v>3524.3999999999996</v>
      </c>
      <c r="G3992" s="48">
        <f t="shared" si="452"/>
        <v>3524.3999999999996</v>
      </c>
      <c r="H3992" s="21" t="s">
        <v>5765</v>
      </c>
      <c r="I3992" s="21"/>
      <c r="J3992" s="21">
        <v>1</v>
      </c>
      <c r="K3992" s="21">
        <v>1</v>
      </c>
      <c r="L3992" s="21">
        <f t="shared" si="453"/>
        <v>0</v>
      </c>
      <c r="M3992" s="21" t="s">
        <v>5790</v>
      </c>
      <c r="N3992" s="30">
        <v>45972</v>
      </c>
      <c r="O3992" s="48">
        <v>0</v>
      </c>
      <c r="P3992" s="21" t="s">
        <v>625</v>
      </c>
      <c r="Q3992" s="56"/>
      <c r="R3992" s="21"/>
      <c r="S3992" s="3">
        <v>-20</v>
      </c>
      <c r="T3992" s="37"/>
      <c r="U3992" s="21" t="s">
        <v>5031</v>
      </c>
      <c r="V3992" s="21" t="str">
        <f>VLOOKUP(P3992,'Customer List'!B:C,2,)</f>
        <v>Delhi</v>
      </c>
      <c r="W3992" s="38" t="s">
        <v>605</v>
      </c>
      <c r="X3992" s="30"/>
      <c r="Y3992" s="21" t="str">
        <f t="shared" si="458"/>
        <v/>
      </c>
      <c r="Z3992" s="21" t="str">
        <f t="shared" si="459"/>
        <v>Tuesday</v>
      </c>
      <c r="AA3992" s="21" t="str">
        <f t="shared" si="460"/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x14ac:dyDescent="0.25">
      <c r="A3993" s="21">
        <f t="shared" si="457"/>
        <v>3987</v>
      </c>
      <c r="B3993" s="21" t="s">
        <v>5761</v>
      </c>
      <c r="C3993" s="30">
        <v>45968</v>
      </c>
      <c r="D3993" s="30">
        <v>45971</v>
      </c>
      <c r="E3993" s="47">
        <v>18.45</v>
      </c>
      <c r="F3993" s="47">
        <f t="shared" si="451"/>
        <v>1623.6</v>
      </c>
      <c r="G3993" s="48">
        <f t="shared" si="452"/>
        <v>1623.6</v>
      </c>
      <c r="H3993" s="21" t="s">
        <v>5766</v>
      </c>
      <c r="I3993" s="21"/>
      <c r="J3993" s="21">
        <v>1</v>
      </c>
      <c r="K3993" s="21">
        <v>1</v>
      </c>
      <c r="L3993" s="21">
        <f t="shared" si="453"/>
        <v>0</v>
      </c>
      <c r="M3993" s="21" t="s">
        <v>5791</v>
      </c>
      <c r="N3993" s="30">
        <v>45972</v>
      </c>
      <c r="O3993" s="48">
        <v>3150.85</v>
      </c>
      <c r="P3993" s="21" t="s">
        <v>625</v>
      </c>
      <c r="Q3993" s="56"/>
      <c r="R3993" s="21"/>
      <c r="S3993" s="3">
        <v>-20</v>
      </c>
      <c r="T3993" s="37"/>
      <c r="U3993" s="21" t="s">
        <v>5031</v>
      </c>
      <c r="V3993" s="21" t="str">
        <f>VLOOKUP(P3993,'Customer List'!B:C,2,)</f>
        <v>Delhi</v>
      </c>
      <c r="W3993" s="38" t="s">
        <v>605</v>
      </c>
      <c r="X3993" s="30"/>
      <c r="Y3993" s="21" t="str">
        <f t="shared" si="458"/>
        <v/>
      </c>
      <c r="Z3993" s="21" t="str">
        <f t="shared" si="459"/>
        <v>Tuesday</v>
      </c>
      <c r="AA3993" s="21" t="str">
        <f t="shared" si="460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x14ac:dyDescent="0.25">
      <c r="A3994" s="21">
        <f t="shared" si="457"/>
        <v>3988</v>
      </c>
      <c r="B3994" s="21" t="s">
        <v>5761</v>
      </c>
      <c r="C3994" s="30">
        <v>45968</v>
      </c>
      <c r="D3994" s="30">
        <v>45971</v>
      </c>
      <c r="E3994" s="47">
        <v>95.85</v>
      </c>
      <c r="F3994" s="47">
        <f t="shared" si="451"/>
        <v>8434.7999999999993</v>
      </c>
      <c r="G3994" s="48">
        <f t="shared" si="452"/>
        <v>8434.7999999999993</v>
      </c>
      <c r="H3994" s="21" t="s">
        <v>5767</v>
      </c>
      <c r="I3994" s="21"/>
      <c r="J3994" s="21">
        <v>1</v>
      </c>
      <c r="K3994" s="21">
        <v>1</v>
      </c>
      <c r="L3994" s="21">
        <f t="shared" si="453"/>
        <v>0</v>
      </c>
      <c r="M3994" s="21" t="s">
        <v>5791</v>
      </c>
      <c r="N3994" s="30">
        <v>45972</v>
      </c>
      <c r="O3994" s="48">
        <v>16369.05</v>
      </c>
      <c r="P3994" s="21" t="s">
        <v>625</v>
      </c>
      <c r="Q3994" s="56"/>
      <c r="R3994" s="21"/>
      <c r="S3994" s="3">
        <v>-20</v>
      </c>
      <c r="T3994" s="37"/>
      <c r="U3994" s="21" t="s">
        <v>5031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58"/>
        <v/>
      </c>
      <c r="Z3994" s="21" t="str">
        <f t="shared" si="459"/>
        <v>Tuesday</v>
      </c>
      <c r="AA3994" s="21" t="str">
        <f t="shared" si="460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x14ac:dyDescent="0.25">
      <c r="A3995" s="21">
        <f t="shared" si="457"/>
        <v>3989</v>
      </c>
      <c r="B3995" s="21" t="s">
        <v>5761</v>
      </c>
      <c r="C3995" s="30">
        <v>45968</v>
      </c>
      <c r="D3995" s="30">
        <v>45971</v>
      </c>
      <c r="E3995" s="47">
        <v>15.75</v>
      </c>
      <c r="F3995" s="47">
        <f t="shared" si="451"/>
        <v>1386</v>
      </c>
      <c r="G3995" s="48">
        <f t="shared" si="452"/>
        <v>1386</v>
      </c>
      <c r="H3995" s="21" t="s">
        <v>5768</v>
      </c>
      <c r="I3995" s="21"/>
      <c r="J3995" s="21">
        <v>1</v>
      </c>
      <c r="K3995" s="21">
        <v>1</v>
      </c>
      <c r="L3995" s="21">
        <f t="shared" si="453"/>
        <v>0</v>
      </c>
      <c r="M3995" s="21" t="s">
        <v>5791</v>
      </c>
      <c r="N3995" s="30">
        <v>45972</v>
      </c>
      <c r="O3995" s="48">
        <v>2689.75</v>
      </c>
      <c r="P3995" s="21" t="s">
        <v>625</v>
      </c>
      <c r="Q3995" s="56"/>
      <c r="R3995" s="21"/>
      <c r="S3995" s="3">
        <v>-20</v>
      </c>
      <c r="T3995" s="37"/>
      <c r="U3995" s="21" t="s">
        <v>5031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58"/>
        <v/>
      </c>
      <c r="Z3995" s="21" t="str">
        <f t="shared" si="459"/>
        <v>Tuesday</v>
      </c>
      <c r="AA3995" s="21" t="str">
        <f t="shared" si="460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x14ac:dyDescent="0.25">
      <c r="A3996" s="21">
        <f t="shared" si="457"/>
        <v>3990</v>
      </c>
      <c r="B3996" s="21" t="s">
        <v>5761</v>
      </c>
      <c r="C3996" s="30">
        <v>45968</v>
      </c>
      <c r="D3996" s="30">
        <v>45971</v>
      </c>
      <c r="E3996" s="47">
        <v>12.15</v>
      </c>
      <c r="F3996" s="47">
        <f t="shared" si="451"/>
        <v>1069.2</v>
      </c>
      <c r="G3996" s="48">
        <f t="shared" si="452"/>
        <v>3207.6000000000004</v>
      </c>
      <c r="H3996" s="21" t="s">
        <v>5769</v>
      </c>
      <c r="I3996" s="21"/>
      <c r="J3996" s="21">
        <v>3</v>
      </c>
      <c r="K3996" s="21">
        <v>3</v>
      </c>
      <c r="L3996" s="21">
        <f t="shared" si="453"/>
        <v>0</v>
      </c>
      <c r="M3996" s="21" t="s">
        <v>5791</v>
      </c>
      <c r="N3996" s="30">
        <v>45972</v>
      </c>
      <c r="O3996" s="48">
        <v>6224.85</v>
      </c>
      <c r="P3996" s="21" t="s">
        <v>625</v>
      </c>
      <c r="Q3996" s="56"/>
      <c r="R3996" s="21"/>
      <c r="S3996" s="3">
        <v>-20</v>
      </c>
      <c r="T3996" s="37"/>
      <c r="U3996" s="21" t="s">
        <v>5031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58"/>
        <v/>
      </c>
      <c r="Z3996" s="21" t="str">
        <f t="shared" si="459"/>
        <v>Tuesday</v>
      </c>
      <c r="AA3996" s="21" t="str">
        <f t="shared" si="460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f t="shared" si="457"/>
        <v>3991</v>
      </c>
      <c r="B3997" s="21" t="s">
        <v>5761</v>
      </c>
      <c r="C3997" s="30">
        <v>45968</v>
      </c>
      <c r="D3997" s="30">
        <v>45971</v>
      </c>
      <c r="E3997" s="47">
        <v>27.6</v>
      </c>
      <c r="F3997" s="47">
        <f t="shared" si="451"/>
        <v>2428.8000000000002</v>
      </c>
      <c r="G3997" s="48">
        <f t="shared" si="452"/>
        <v>2428.8000000000002</v>
      </c>
      <c r="H3997" s="21" t="s">
        <v>5770</v>
      </c>
      <c r="I3997" s="21"/>
      <c r="J3997" s="21">
        <v>1</v>
      </c>
      <c r="K3997" s="21"/>
      <c r="L3997" s="21">
        <f t="shared" si="453"/>
        <v>1</v>
      </c>
      <c r="M3997" s="21"/>
      <c r="N3997" s="30"/>
      <c r="O3997" s="48"/>
      <c r="P3997" s="21" t="s">
        <v>625</v>
      </c>
      <c r="Q3997" s="56"/>
      <c r="R3997" s="21"/>
      <c r="S3997" s="3">
        <v>-20</v>
      </c>
      <c r="T3997" s="37"/>
      <c r="U3997" s="21" t="s">
        <v>5031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58"/>
        <v/>
      </c>
      <c r="Z3997" s="21" t="str">
        <f t="shared" si="459"/>
        <v/>
      </c>
      <c r="AA3997" s="21" t="str">
        <f t="shared" si="460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f t="shared" si="457"/>
        <v>3992</v>
      </c>
      <c r="B3998" s="21" t="s">
        <v>5771</v>
      </c>
      <c r="C3998" s="30">
        <v>45968</v>
      </c>
      <c r="D3998" s="30">
        <v>45971</v>
      </c>
      <c r="E3998" s="47">
        <v>18</v>
      </c>
      <c r="F3998" s="47">
        <f t="shared" ref="F3998:F4003" si="461">IF(AB3998="DOLLAR",E3998*88,E3998)</f>
        <v>1584</v>
      </c>
      <c r="G3998" s="48">
        <f t="shared" ref="G3998:G4003" si="462">F3998*J3998</f>
        <v>1584</v>
      </c>
      <c r="H3998" s="21" t="s">
        <v>5772</v>
      </c>
      <c r="I3998" s="21"/>
      <c r="J3998" s="21">
        <v>1</v>
      </c>
      <c r="K3998" s="21">
        <v>1</v>
      </c>
      <c r="L3998" s="21">
        <f t="shared" si="453"/>
        <v>0</v>
      </c>
      <c r="M3998" s="21"/>
      <c r="N3998" s="30">
        <v>45971</v>
      </c>
      <c r="O3998" s="48"/>
      <c r="P3998" s="21" t="s">
        <v>4432</v>
      </c>
      <c r="Q3998" s="56">
        <v>58157995851</v>
      </c>
      <c r="R3998" s="21"/>
      <c r="S3998" s="3">
        <v>-20</v>
      </c>
      <c r="T3998" s="37"/>
      <c r="U3998" s="21" t="s">
        <v>5031</v>
      </c>
      <c r="V3998" s="21" t="str">
        <f>VLOOKUP(P3998,'Customer List'!B:C,2,)</f>
        <v>Hyderabad</v>
      </c>
      <c r="W3998" s="38"/>
      <c r="X3998" s="30"/>
      <c r="Y3998" s="21" t="str">
        <f t="shared" ref="Y3998:Y4003" si="463">IF(X3998="", "", X3998-N3998)</f>
        <v/>
      </c>
      <c r="Z3998" s="21" t="str">
        <f t="shared" ref="Z3998:Z4003" si="464">IF(N3998="", "", TEXT(N3998, "dddd"))</f>
        <v>Monday</v>
      </c>
      <c r="AA3998" s="21" t="str">
        <f t="shared" ref="AA3998:AA4003" si="465">IF(X3998="", "", TEXT(X3998, "dddd"))</f>
        <v/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 x14ac:dyDescent="0.25">
      <c r="A3999" s="21">
        <f t="shared" si="457"/>
        <v>3993</v>
      </c>
      <c r="B3999" s="21" t="s">
        <v>5771</v>
      </c>
      <c r="C3999" s="30">
        <v>45968</v>
      </c>
      <c r="D3999" s="30">
        <v>45971</v>
      </c>
      <c r="E3999" s="47">
        <v>18</v>
      </c>
      <c r="F3999" s="47">
        <f t="shared" si="461"/>
        <v>1584</v>
      </c>
      <c r="G3999" s="48">
        <f t="shared" si="462"/>
        <v>1584</v>
      </c>
      <c r="H3999" s="21" t="s">
        <v>5773</v>
      </c>
      <c r="I3999" s="21"/>
      <c r="J3999" s="21">
        <v>1</v>
      </c>
      <c r="K3999" s="21">
        <v>1</v>
      </c>
      <c r="L3999" s="21">
        <f t="shared" si="453"/>
        <v>0</v>
      </c>
      <c r="M3999" s="21"/>
      <c r="N3999" s="30">
        <v>45971</v>
      </c>
      <c r="O3999" s="48"/>
      <c r="P3999" s="21" t="s">
        <v>4432</v>
      </c>
      <c r="Q3999" s="56">
        <v>58157995851</v>
      </c>
      <c r="R3999" s="21"/>
      <c r="S3999" s="3">
        <v>-20</v>
      </c>
      <c r="T3999" s="37"/>
      <c r="U3999" s="21" t="s">
        <v>5031</v>
      </c>
      <c r="V3999" s="21" t="str">
        <f>VLOOKUP(P3999,'Customer List'!B:C,2,)</f>
        <v>Hyderabad</v>
      </c>
      <c r="W3999" s="38"/>
      <c r="X3999" s="30"/>
      <c r="Y3999" s="21" t="str">
        <f t="shared" si="463"/>
        <v/>
      </c>
      <c r="Z3999" s="21" t="str">
        <f t="shared" si="464"/>
        <v>Monday</v>
      </c>
      <c r="AA3999" s="21" t="str">
        <f t="shared" si="465"/>
        <v/>
      </c>
      <c r="AB3999" s="21" t="str">
        <f>VLOOKUP(U3999,'Currency Sheet'!A:C,3,)</f>
        <v>DOLLAR</v>
      </c>
      <c r="AC3999" s="42" t="str">
        <f>VLOOKUP(P3999,'Customer List'!B:D,3,)</f>
        <v>OutStation</v>
      </c>
    </row>
    <row r="4000" spans="1:29" x14ac:dyDescent="0.25">
      <c r="A4000" s="21">
        <f t="shared" si="457"/>
        <v>3994</v>
      </c>
      <c r="B4000" s="21" t="s">
        <v>5771</v>
      </c>
      <c r="C4000" s="30">
        <v>45968</v>
      </c>
      <c r="D4000" s="30">
        <v>45971</v>
      </c>
      <c r="E4000" s="47">
        <v>18</v>
      </c>
      <c r="F4000" s="47">
        <f t="shared" si="461"/>
        <v>1584</v>
      </c>
      <c r="G4000" s="48">
        <f t="shared" si="462"/>
        <v>1584</v>
      </c>
      <c r="H4000" s="21" t="s">
        <v>5774</v>
      </c>
      <c r="I4000" s="21"/>
      <c r="J4000" s="21">
        <v>1</v>
      </c>
      <c r="K4000" s="21">
        <v>1</v>
      </c>
      <c r="L4000" s="21">
        <f t="shared" si="453"/>
        <v>0</v>
      </c>
      <c r="M4000" s="21"/>
      <c r="N4000" s="30">
        <v>45971</v>
      </c>
      <c r="O4000" s="48"/>
      <c r="P4000" s="21" t="s">
        <v>4432</v>
      </c>
      <c r="Q4000" s="56">
        <v>58157995851</v>
      </c>
      <c r="R4000" s="21"/>
      <c r="S4000" s="3">
        <v>-20</v>
      </c>
      <c r="T4000" s="37"/>
      <c r="U4000" s="21" t="s">
        <v>5031</v>
      </c>
      <c r="V4000" s="21" t="str">
        <f>VLOOKUP(P4000,'Customer List'!B:C,2,)</f>
        <v>Hyderabad</v>
      </c>
      <c r="W4000" s="38"/>
      <c r="X4000" s="30"/>
      <c r="Y4000" s="21" t="str">
        <f t="shared" si="463"/>
        <v/>
      </c>
      <c r="Z4000" s="21" t="str">
        <f t="shared" si="464"/>
        <v>Monday</v>
      </c>
      <c r="AA4000" s="21" t="str">
        <f t="shared" si="465"/>
        <v/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x14ac:dyDescent="0.25">
      <c r="A4001" s="21">
        <f t="shared" si="457"/>
        <v>3995</v>
      </c>
      <c r="B4001" s="21" t="s">
        <v>5771</v>
      </c>
      <c r="C4001" s="30">
        <v>45968</v>
      </c>
      <c r="D4001" s="30">
        <v>45971</v>
      </c>
      <c r="E4001" s="47">
        <v>28.8</v>
      </c>
      <c r="F4001" s="47">
        <f t="shared" si="461"/>
        <v>2534.4</v>
      </c>
      <c r="G4001" s="48">
        <f t="shared" si="462"/>
        <v>2534.4</v>
      </c>
      <c r="H4001" s="21" t="s">
        <v>5775</v>
      </c>
      <c r="I4001" s="21"/>
      <c r="J4001" s="21">
        <v>1</v>
      </c>
      <c r="K4001" s="21">
        <v>1</v>
      </c>
      <c r="L4001" s="21">
        <f t="shared" si="453"/>
        <v>0</v>
      </c>
      <c r="M4001" s="21"/>
      <c r="N4001" s="30">
        <v>45971</v>
      </c>
      <c r="O4001" s="48"/>
      <c r="P4001" s="21" t="s">
        <v>4432</v>
      </c>
      <c r="Q4001" s="56">
        <v>58157995851</v>
      </c>
      <c r="R4001" s="21"/>
      <c r="S4001" s="3">
        <v>-20</v>
      </c>
      <c r="T4001" s="37"/>
      <c r="U4001" s="21" t="s">
        <v>5031</v>
      </c>
      <c r="V4001" s="21" t="str">
        <f>VLOOKUP(P4001,'Customer List'!B:C,2,)</f>
        <v>Hyderabad</v>
      </c>
      <c r="W4001" s="38"/>
      <c r="X4001" s="30"/>
      <c r="Y4001" s="21" t="str">
        <f t="shared" si="463"/>
        <v/>
      </c>
      <c r="Z4001" s="21" t="str">
        <f t="shared" si="464"/>
        <v>Monday</v>
      </c>
      <c r="AA4001" s="21" t="str">
        <f t="shared" si="465"/>
        <v/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x14ac:dyDescent="0.25">
      <c r="A4002" s="21">
        <f t="shared" si="457"/>
        <v>3996</v>
      </c>
      <c r="B4002" s="21" t="s">
        <v>5771</v>
      </c>
      <c r="C4002" s="30">
        <v>45968</v>
      </c>
      <c r="D4002" s="30">
        <v>45971</v>
      </c>
      <c r="E4002" s="47">
        <v>26.4</v>
      </c>
      <c r="F4002" s="47">
        <f t="shared" si="461"/>
        <v>2323.1999999999998</v>
      </c>
      <c r="G4002" s="48">
        <f t="shared" si="462"/>
        <v>2323.1999999999998</v>
      </c>
      <c r="H4002" s="21" t="s">
        <v>5776</v>
      </c>
      <c r="I4002" s="21"/>
      <c r="J4002" s="21">
        <v>1</v>
      </c>
      <c r="K4002" s="21">
        <v>1</v>
      </c>
      <c r="L4002" s="21">
        <f t="shared" si="453"/>
        <v>0</v>
      </c>
      <c r="M4002" s="21"/>
      <c r="N4002" s="30">
        <v>45971</v>
      </c>
      <c r="O4002" s="48"/>
      <c r="P4002" s="21" t="s">
        <v>4432</v>
      </c>
      <c r="Q4002" s="56">
        <v>58157995851</v>
      </c>
      <c r="R4002" s="21"/>
      <c r="S4002" s="3">
        <v>-20</v>
      </c>
      <c r="T4002" s="37"/>
      <c r="U4002" s="21" t="s">
        <v>5031</v>
      </c>
      <c r="V4002" s="21" t="str">
        <f>VLOOKUP(P4002,'Customer List'!B:C,2,)</f>
        <v>Hyderabad</v>
      </c>
      <c r="W4002" s="38"/>
      <c r="X4002" s="30"/>
      <c r="Y4002" s="21" t="str">
        <f t="shared" si="463"/>
        <v/>
      </c>
      <c r="Z4002" s="21" t="str">
        <f t="shared" si="464"/>
        <v>Monday</v>
      </c>
      <c r="AA4002" s="21" t="str">
        <f t="shared" si="465"/>
        <v/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x14ac:dyDescent="0.25">
      <c r="A4003" s="21">
        <f t="shared" si="457"/>
        <v>3997</v>
      </c>
      <c r="B4003" s="21" t="s">
        <v>5771</v>
      </c>
      <c r="C4003" s="30">
        <v>45968</v>
      </c>
      <c r="D4003" s="30">
        <v>45971</v>
      </c>
      <c r="E4003" s="47">
        <v>48.6</v>
      </c>
      <c r="F4003" s="47">
        <f t="shared" si="461"/>
        <v>4276.8</v>
      </c>
      <c r="G4003" s="48">
        <f t="shared" si="462"/>
        <v>4276.8</v>
      </c>
      <c r="H4003" s="21" t="s">
        <v>5777</v>
      </c>
      <c r="I4003" s="21" t="s">
        <v>5789</v>
      </c>
      <c r="J4003" s="21">
        <v>1</v>
      </c>
      <c r="K4003" s="21">
        <v>1</v>
      </c>
      <c r="L4003" s="21">
        <f t="shared" si="453"/>
        <v>0</v>
      </c>
      <c r="M4003" s="21"/>
      <c r="N4003" s="30">
        <v>45971</v>
      </c>
      <c r="O4003" s="48"/>
      <c r="P4003" s="21" t="s">
        <v>621</v>
      </c>
      <c r="Q4003" s="56">
        <v>58157995394</v>
      </c>
      <c r="R4003" s="21" t="s">
        <v>40</v>
      </c>
      <c r="S4003" s="3">
        <v>-20</v>
      </c>
      <c r="T4003" s="37"/>
      <c r="U4003" s="21" t="s">
        <v>5031</v>
      </c>
      <c r="V4003" s="21" t="str">
        <f>VLOOKUP(P4003,'Customer List'!B:C,2,)</f>
        <v>Hyderabad</v>
      </c>
      <c r="W4003" s="38"/>
      <c r="X4003" s="30">
        <v>45972</v>
      </c>
      <c r="Y4003" s="21">
        <f t="shared" si="463"/>
        <v>1</v>
      </c>
      <c r="Z4003" s="21" t="str">
        <f t="shared" si="464"/>
        <v>Monday</v>
      </c>
      <c r="AA4003" s="21" t="str">
        <f t="shared" si="465"/>
        <v>Tuesday</v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x14ac:dyDescent="0.25">
      <c r="A4004" s="21">
        <f t="shared" si="457"/>
        <v>3998</v>
      </c>
      <c r="B4004" s="21" t="s">
        <v>5778</v>
      </c>
      <c r="C4004" s="30">
        <v>45954</v>
      </c>
      <c r="D4004" s="30">
        <v>45971</v>
      </c>
      <c r="E4004" s="47">
        <v>19.8</v>
      </c>
      <c r="F4004" s="47">
        <f t="shared" ref="F4004" si="466">IF(AB4004="DOLLAR",E4004*88,E4004)</f>
        <v>1742.4</v>
      </c>
      <c r="G4004" s="48">
        <f t="shared" ref="G4004" si="467">F4004*J4004</f>
        <v>1742.4</v>
      </c>
      <c r="H4004" s="21" t="s">
        <v>5779</v>
      </c>
      <c r="I4004" s="21" t="s">
        <v>5788</v>
      </c>
      <c r="J4004" s="21">
        <v>1</v>
      </c>
      <c r="K4004" s="21">
        <v>1</v>
      </c>
      <c r="L4004" s="21">
        <f t="shared" ref="L4004" si="468">J4004-K4004</f>
        <v>0</v>
      </c>
      <c r="M4004" s="21"/>
      <c r="N4004" s="30">
        <v>45971</v>
      </c>
      <c r="O4004" s="48"/>
      <c r="P4004" s="21" t="s">
        <v>621</v>
      </c>
      <c r="Q4004" s="56">
        <v>58157995394</v>
      </c>
      <c r="R4004" s="21" t="s">
        <v>40</v>
      </c>
      <c r="S4004" s="3">
        <v>-20</v>
      </c>
      <c r="T4004" s="37"/>
      <c r="U4004" s="21" t="s">
        <v>5031</v>
      </c>
      <c r="V4004" s="21" t="str">
        <f>VLOOKUP(P4004,'Customer List'!B:C,2,)</f>
        <v>Hyderabad</v>
      </c>
      <c r="W4004" s="38"/>
      <c r="X4004" s="30">
        <v>45972</v>
      </c>
      <c r="Y4004" s="21">
        <f t="shared" ref="Y4004" si="469">IF(X4004="", "", X4004-N4004)</f>
        <v>1</v>
      </c>
      <c r="Z4004" s="21" t="str">
        <f t="shared" ref="Z4004" si="470">IF(N4004="", "", TEXT(N4004, "dddd"))</f>
        <v>Monday</v>
      </c>
      <c r="AA4004" s="21" t="str">
        <f t="shared" ref="AA4004" si="471">IF(X4004="", "", TEXT(X4004, "dddd"))</f>
        <v>Tuesday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x14ac:dyDescent="0.25">
      <c r="A4005" s="21">
        <f>A4004+1</f>
        <v>3999</v>
      </c>
      <c r="B4005" s="21" t="s">
        <v>5447</v>
      </c>
      <c r="C4005" s="30">
        <v>45954</v>
      </c>
      <c r="D4005" s="30">
        <v>45971</v>
      </c>
      <c r="E4005" s="47">
        <v>5</v>
      </c>
      <c r="F4005" s="47">
        <f t="shared" ref="F4005" si="472">IF(AB4005="DOLLAR",E4005*88,E4005)</f>
        <v>440</v>
      </c>
      <c r="G4005" s="48">
        <f t="shared" ref="G4005" si="473">F4005*J4005</f>
        <v>440</v>
      </c>
      <c r="H4005" s="21" t="s">
        <v>5461</v>
      </c>
      <c r="I4005" s="21" t="s">
        <v>5787</v>
      </c>
      <c r="J4005" s="21">
        <v>1</v>
      </c>
      <c r="K4005" s="21">
        <v>1</v>
      </c>
      <c r="L4005" s="21">
        <f t="shared" ref="L4005" si="474">J4005-K4005</f>
        <v>0</v>
      </c>
      <c r="M4005" s="21"/>
      <c r="N4005" s="30">
        <v>45971</v>
      </c>
      <c r="O4005" s="48"/>
      <c r="P4005" s="21" t="s">
        <v>621</v>
      </c>
      <c r="Q4005" s="56">
        <v>58157995394</v>
      </c>
      <c r="R4005" s="21" t="s">
        <v>40</v>
      </c>
      <c r="S4005" s="3">
        <v>-20</v>
      </c>
      <c r="T4005" s="37"/>
      <c r="U4005" s="21" t="s">
        <v>5031</v>
      </c>
      <c r="V4005" s="21" t="str">
        <f>VLOOKUP(P4005,'Customer List'!B:C,2,)</f>
        <v>Hyderabad</v>
      </c>
      <c r="W4005" s="38"/>
      <c r="X4005" s="30">
        <v>45972</v>
      </c>
      <c r="Y4005" s="21">
        <f t="shared" ref="Y4005" si="475">IF(X4005="", "", X4005-N4005)</f>
        <v>1</v>
      </c>
      <c r="Z4005" s="21" t="str">
        <f t="shared" ref="Z4005" si="476">IF(N4005="", "", TEXT(N4005, "dddd"))</f>
        <v>Monday</v>
      </c>
      <c r="AA4005" s="21" t="str">
        <f t="shared" ref="AA4005" si="477">IF(X4005="", "", TEXT(X4005, "dddd"))</f>
        <v>Tuesday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f>A4005+1</f>
        <v>4000</v>
      </c>
      <c r="B4006" s="21" t="s">
        <v>5780</v>
      </c>
      <c r="C4006" s="30">
        <v>45968</v>
      </c>
      <c r="D4006" s="30">
        <v>45971</v>
      </c>
      <c r="E4006" s="47">
        <v>80</v>
      </c>
      <c r="F4006" s="47">
        <f t="shared" ref="F4006:F4007" si="478">IF(AB4006="DOLLAR",E4006*88,E4006)</f>
        <v>7040</v>
      </c>
      <c r="G4006" s="48">
        <f t="shared" ref="G4006:G4007" si="479">F4006*J4006</f>
        <v>7040</v>
      </c>
      <c r="H4006" s="21" t="s">
        <v>5781</v>
      </c>
      <c r="I4006" s="21"/>
      <c r="J4006" s="21">
        <v>1</v>
      </c>
      <c r="K4006" s="21"/>
      <c r="L4006" s="21">
        <f t="shared" ref="L4006:L4008" si="480">J4006-K4006</f>
        <v>1</v>
      </c>
      <c r="M4006" s="21"/>
      <c r="N4006" s="30"/>
      <c r="O4006" s="48"/>
      <c r="P4006" s="21" t="s">
        <v>39</v>
      </c>
      <c r="Q4006" s="56"/>
      <c r="R4006" s="21"/>
      <c r="S4006" s="3">
        <v>-20</v>
      </c>
      <c r="T4006" s="37"/>
      <c r="U4006" s="21" t="s">
        <v>5031</v>
      </c>
      <c r="V4006" s="21" t="str">
        <f>VLOOKUP(P4006,'Customer List'!B:C,2,)</f>
        <v>Pune</v>
      </c>
      <c r="W4006" s="38" t="s">
        <v>2650</v>
      </c>
      <c r="X4006" s="30"/>
      <c r="Y4006" s="21" t="str">
        <f t="shared" ref="Y4006:Y4007" si="481">IF(X4006="", "", X4006-N4006)</f>
        <v/>
      </c>
      <c r="Z4006" s="21" t="str">
        <f t="shared" ref="Z4006:Z4007" si="482">IF(N4006="", "", TEXT(N4006, "dddd"))</f>
        <v/>
      </c>
      <c r="AA4006" s="21" t="str">
        <f t="shared" ref="AA4006:AA4007" si="483">IF(X4006="", "", TEXT(X4006, "dddd"))</f>
        <v/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f>A4006+1</f>
        <v>4001</v>
      </c>
      <c r="B4007" s="21" t="s">
        <v>5782</v>
      </c>
      <c r="C4007" s="30" t="s">
        <v>3631</v>
      </c>
      <c r="D4007" s="30">
        <v>45971</v>
      </c>
      <c r="E4007" s="47">
        <v>0</v>
      </c>
      <c r="F4007" s="47">
        <f t="shared" si="478"/>
        <v>0</v>
      </c>
      <c r="G4007" s="48">
        <f t="shared" si="479"/>
        <v>0</v>
      </c>
      <c r="H4007" s="21">
        <v>740809</v>
      </c>
      <c r="I4007" s="21" t="s">
        <v>4115</v>
      </c>
      <c r="J4007" s="21">
        <v>1</v>
      </c>
      <c r="K4007" s="21">
        <v>1</v>
      </c>
      <c r="L4007" s="21">
        <f t="shared" si="480"/>
        <v>0</v>
      </c>
      <c r="M4007" s="21"/>
      <c r="N4007" s="30">
        <v>45971</v>
      </c>
      <c r="O4007" s="48"/>
      <c r="P4007" s="21" t="s">
        <v>5783</v>
      </c>
      <c r="Q4007" s="21">
        <v>58157995140</v>
      </c>
      <c r="R4007" s="21"/>
      <c r="S4007" s="3">
        <v>4</v>
      </c>
      <c r="T4007" s="37" t="s">
        <v>5784</v>
      </c>
      <c r="U4007" s="21" t="s">
        <v>18</v>
      </c>
      <c r="V4007" s="21" t="str">
        <f>VLOOKUP(P4007,'Customer List'!B:C,2,)</f>
        <v>allahabad</v>
      </c>
      <c r="W4007" s="38"/>
      <c r="X4007" s="30"/>
      <c r="Y4007" s="21" t="str">
        <f t="shared" si="481"/>
        <v/>
      </c>
      <c r="Z4007" s="21" t="str">
        <f t="shared" si="482"/>
        <v>Monday</v>
      </c>
      <c r="AA4007" s="21" t="str">
        <f t="shared" si="483"/>
        <v/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x14ac:dyDescent="0.25">
      <c r="A4008" s="21">
        <f>A4007+1</f>
        <v>4002</v>
      </c>
      <c r="B4008" s="21" t="s">
        <v>5792</v>
      </c>
      <c r="C4008" s="30">
        <v>45961</v>
      </c>
      <c r="D4008" s="30">
        <v>45972</v>
      </c>
      <c r="E4008" s="47">
        <v>8230</v>
      </c>
      <c r="F4008" s="47">
        <f t="shared" ref="F4008" si="484">IF(AB4008="DOLLAR",E4008*88,E4008)</f>
        <v>8230</v>
      </c>
      <c r="G4008" s="48">
        <f t="shared" ref="G4008" si="485">F4008*J4008</f>
        <v>16460</v>
      </c>
      <c r="H4008" s="21" t="s">
        <v>5793</v>
      </c>
      <c r="I4008" s="21" t="s">
        <v>5794</v>
      </c>
      <c r="J4008" s="21">
        <v>2</v>
      </c>
      <c r="K4008" s="21"/>
      <c r="L4008" s="21">
        <f t="shared" si="480"/>
        <v>2</v>
      </c>
      <c r="M4008" s="21"/>
      <c r="N4008" s="30"/>
      <c r="O4008" s="48"/>
      <c r="P4008" s="21" t="s">
        <v>165</v>
      </c>
      <c r="Q4008" s="21"/>
      <c r="R4008" s="21"/>
      <c r="S4008" s="3" t="s">
        <v>299</v>
      </c>
      <c r="T4008" s="37"/>
      <c r="U4008" s="21" t="s">
        <v>4344</v>
      </c>
      <c r="V4008" s="21" t="str">
        <f>VLOOKUP(P4008,'Customer List'!B:C,2,)</f>
        <v>Lucknow</v>
      </c>
      <c r="W4008" s="38" t="s">
        <v>5796</v>
      </c>
      <c r="X4008" s="30"/>
      <c r="Y4008" s="21" t="str">
        <f t="shared" ref="Y4008" si="486">IF(X4008="", "", X4008-N4008)</f>
        <v/>
      </c>
      <c r="Z4008" s="21" t="str">
        <f t="shared" ref="Z4008" si="487">IF(N4008="", "", TEXT(N4008, "dddd"))</f>
        <v/>
      </c>
      <c r="AA4008" s="21" t="str">
        <f t="shared" ref="AA4008" si="488">IF(X4008="", "", TEXT(X4008, "dddd"))</f>
        <v/>
      </c>
      <c r="AB4008" s="21" t="str">
        <f>VLOOKUP(U4008,'Currency Sheet'!A:C,3,)</f>
        <v>INR</v>
      </c>
      <c r="AC4008" s="42" t="str">
        <f>VLOOKUP(P4008,'Customer List'!B:D,3,)</f>
        <v>OutStation</v>
      </c>
    </row>
    <row r="4009" spans="1:29" x14ac:dyDescent="0.25">
      <c r="P4009" s="60"/>
    </row>
  </sheetData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72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3872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3290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0</v>
      </c>
      <c r="C3851" s="31">
        <v>45969</v>
      </c>
      <c r="D3851" s="23">
        <v>0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 t="str">
        <v>251519303205</v>
      </c>
      <c r="C3871" s="31">
        <v>45972</v>
      </c>
      <c r="D3871" s="23" t="str">
        <v>VS02H01</v>
      </c>
    </row>
    <row r="3872" spans="2:4" x14ac:dyDescent="0.25">
      <c r="B3872" s="23">
        <v>0</v>
      </c>
      <c r="C3872" s="31">
        <v>0</v>
      </c>
      <c r="D3872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C246" sqref="C246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4" t="s">
        <v>5301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28" workbookViewId="0">
      <selection activeCell="A240" sqref="A240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1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1" t="s">
        <v>3418</v>
      </c>
      <c r="C187" s="10" t="s">
        <v>3419</v>
      </c>
      <c r="D187" s="11" t="s">
        <v>1183</v>
      </c>
      <c r="E187" s="21" t="s">
        <v>3420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3422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3423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3424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3425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3438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40" si="3">A194+1</f>
        <v>194</v>
      </c>
      <c r="B195" s="10" t="s">
        <v>3460</v>
      </c>
      <c r="C195" s="10" t="s">
        <v>3466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5667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5649</v>
      </c>
      <c r="C238" s="10" t="s">
        <v>5650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2" t="s">
        <v>5725</v>
      </c>
      <c r="C239" s="12" t="s">
        <v>1165</v>
      </c>
      <c r="D239" s="58" t="s">
        <v>1183</v>
      </c>
    </row>
    <row r="240" spans="1:6" x14ac:dyDescent="0.25">
      <c r="A240" s="10">
        <f t="shared" si="3"/>
        <v>238</v>
      </c>
      <c r="B240" s="12" t="s">
        <v>5785</v>
      </c>
      <c r="C240" s="12" t="s">
        <v>5786</v>
      </c>
      <c r="D240" s="58" t="s">
        <v>1184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63"/>
  <sheetViews>
    <sheetView topLeftCell="G1" zoomScale="115" zoomScaleNormal="115" workbookViewId="0">
      <selection activeCell="H4" sqref="H4:K4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1" t="s">
        <v>1195</v>
      </c>
      <c r="I1" s="62"/>
      <c r="J1" s="62"/>
      <c r="K1" s="63"/>
      <c r="O1" s="17" t="s">
        <v>5049</v>
      </c>
      <c r="P1" s="17">
        <v>45969</v>
      </c>
      <c r="Q1" s="17">
        <v>45969</v>
      </c>
    </row>
    <row r="2" spans="1:21" x14ac:dyDescent="0.25">
      <c r="A2" s="2">
        <f>_xlfn.XLOOKUP(B2,MasterSheet!Q:Q,MasterSheet!N:N," ")</f>
        <v>45825</v>
      </c>
      <c r="B2" s="1" cm="1">
        <f t="array" ref="B2:B563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4">_xlfn._xlws.SORT(
  _xlfn._xlws.FILTER(A3:D562, (C3:C562=0))
)</f>
        <v>45971</v>
      </c>
      <c r="I3" s="1">
        <v>58157995140</v>
      </c>
      <c r="J3" s="1">
        <v>0</v>
      </c>
      <c r="K3" s="1" t="str">
        <v>IMMUNOCON</v>
      </c>
      <c r="L3" s="20"/>
      <c r="M3" t="str" cm="1">
        <f t="array" ref="M3">_xlfn._xlws.SORT(_xlfn.TEXTJOIN(",", TRUE, _xlfn._xlws.FILTER(I:I, ISNUMBER(--LEFT(I:I,1)))))</f>
        <v>58157995140,58157995851</v>
      </c>
      <c r="O3" s="2" cm="1">
        <f t="array" ref="O3:R7">_xlfn._xlws.SORT(_xlfn._xlws.FILTER(A:D, (A:A &gt;= $P$1) * (A:A &lt;= $Q$1)), 1, TRUE)</f>
        <v>45969</v>
      </c>
      <c r="P3" s="1">
        <v>58157937600</v>
      </c>
      <c r="Q3" s="1" t="str">
        <v>Delivered</v>
      </c>
      <c r="R3" s="1" t="str">
        <v>SAI LIFE</v>
      </c>
      <c r="S3" s="2">
        <f>IFERROR(IF(ISBLANK(VLOOKUP(P3,MasterSheet!Q:X,8,FALSE)), "", VLOOKUP(P3,MasterSheet!Q:X,8,FALSE))," ")</f>
        <v>45971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45971</v>
      </c>
      <c r="I4" s="1">
        <v>58157995851</v>
      </c>
      <c r="J4" s="1">
        <v>0</v>
      </c>
      <c r="K4" s="1" t="str">
        <v>BITS PILANI</v>
      </c>
      <c r="L4" s="20"/>
      <c r="O4" s="2">
        <v>45969</v>
      </c>
      <c r="P4" s="1">
        <v>58157937961</v>
      </c>
      <c r="Q4" s="1" t="str">
        <v>Delivered</v>
      </c>
      <c r="R4" s="1" t="str">
        <v>IISER MOHALI</v>
      </c>
      <c r="S4" s="2">
        <f>IFERROR(IF(ISBLANK(VLOOKUP(P4,MasterSheet!Q:X,8,FALSE)), "", VLOOKUP(P4,MasterSheet!Q:X,8,FALSE))," ")</f>
        <v>45972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0"/>
      <c r="O5" s="2">
        <v>45969</v>
      </c>
      <c r="P5" s="1">
        <v>58157938252</v>
      </c>
      <c r="Q5" s="1" t="str">
        <v>Delivered</v>
      </c>
      <c r="R5" s="1" t="str">
        <v>BECKMAN</v>
      </c>
      <c r="S5" s="2">
        <f>IFERROR(IF(ISBLANK(VLOOKUP(P5,MasterSheet!Q:X,8,FALSE)), "", VLOOKUP(P5,MasterSheet!Q:X,8,FALSE))," ")</f>
        <v>45971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45969</v>
      </c>
      <c r="P6" s="1">
        <v>58157938403</v>
      </c>
      <c r="Q6" s="1" t="str">
        <v>Delivered</v>
      </c>
      <c r="R6" s="1" t="str">
        <v>OMNI PROTECT</v>
      </c>
      <c r="S6" s="2">
        <f>IFERROR(IF(ISBLANK(VLOOKUP(P6,MasterSheet!Q:X,8,FALSE)), "", VLOOKUP(P6,MasterSheet!Q:X,8,FALSE))," ")</f>
        <v>45971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45969</v>
      </c>
      <c r="P7" s="1">
        <v>58157938554</v>
      </c>
      <c r="Q7" s="1" t="str">
        <v>Delivered</v>
      </c>
      <c r="R7" s="1" t="str">
        <v>AURIGINE ONCO</v>
      </c>
      <c r="S7" s="2">
        <f>IFERROR(IF(ISBLANK(VLOOKUP(P7,MasterSheet!Q:X,8,FALSE)), "", VLOOKUP(P7,MasterSheet!Q:X,8,FALSE))," ")</f>
        <v>45970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86"/>
        <v>Bluedart</v>
      </c>
      <c r="F504" s="1" t="str">
        <f t="shared" si="87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86"/>
        <v>Bluedart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86"/>
        <v>Bluedart</v>
      </c>
      <c r="F506" s="1" t="str">
        <f t="shared" si="87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86"/>
        <v>Bluedart</v>
      </c>
      <c r="F507" s="1" t="str">
        <f t="shared" si="87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86"/>
        <v>Bluedart</v>
      </c>
      <c r="F508" s="1" t="str">
        <f t="shared" si="87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>
        <f>IFERROR(VLOOKUP(B509,MasterSheet!Q:R,2,)," ")</f>
        <v>0</v>
      </c>
      <c r="D509" s="1" t="str">
        <f>_xlfn.XLOOKUP(B509,MasterSheet!Q:Q,MasterSheet!P:P)</f>
        <v>IMMUNOCON</v>
      </c>
      <c r="E509" s="1" t="str">
        <f t="shared" si="86"/>
        <v>Bluedart</v>
      </c>
      <c r="F509" s="1" t="str">
        <f t="shared" si="87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86"/>
        <v>Bluedart</v>
      </c>
      <c r="F510" s="1" t="str">
        <f t="shared" si="87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>
        <f>IFERROR(VLOOKUP(B511,MasterSheet!Q:R,2,)," ")</f>
        <v>0</v>
      </c>
      <c r="D511" s="1" t="str">
        <f>_xlfn.XLOOKUP(B511,MasterSheet!Q:Q,MasterSheet!P:P)</f>
        <v>BITS PILANI</v>
      </c>
      <c r="E511" s="1" t="str">
        <f t="shared" si="86"/>
        <v>Bluedart</v>
      </c>
      <c r="F511" s="1" t="str">
        <f t="shared" si="87"/>
        <v>Monday</v>
      </c>
    </row>
    <row r="512" spans="1:6" x14ac:dyDescent="0.25">
      <c r="A512" s="2" t="str">
        <f>_xlfn.XLOOKUP(B512,MasterSheet!Q:Q,MasterSheet!N:N," ")</f>
        <v>Dispatch Date</v>
      </c>
      <c r="B512" s="1" t="str">
        <v>Awb Number</v>
      </c>
      <c r="C512" s="1" t="str">
        <f>IFERROR(VLOOKUP(B512,MasterSheet!Q:R,2,)," ")</f>
        <v>Docket Status</v>
      </c>
      <c r="D512" s="1" t="str">
        <f>_xlfn.XLOOKUP(B512,MasterSheet!Q:Q,MasterSheet!P:P)</f>
        <v>Customer name</v>
      </c>
      <c r="E512" s="1" t="str">
        <f t="shared" ref="E512:E523" si="88">IF(LEFT(B512,1)="D","DTDC",IF(ISNUMBER(--LEFT(B512,1)),"Bluedart","Other"))</f>
        <v>Other</v>
      </c>
      <c r="F512" s="1" t="str">
        <f t="shared" ref="F512:F523" si="89">TEXT(A512, "dddd")</f>
        <v>Dispatch Date</v>
      </c>
    </row>
    <row r="513" spans="1:6" x14ac:dyDescent="0.25">
      <c r="A513" s="2">
        <f>_xlfn.XLOOKUP(B513,MasterSheet!Q:Q,MasterSheet!N:N," ")</f>
        <v>45955</v>
      </c>
      <c r="B513" s="1" t="str">
        <v>BY  HAND</v>
      </c>
      <c r="C513" s="1" t="str">
        <f>IFERROR(VLOOKUP(B513,MasterSheet!Q:R,2,)," ")</f>
        <v>COMPANY PERSON</v>
      </c>
      <c r="D513" s="1" t="str">
        <f>_xlfn.XLOOKUP(B513,MasterSheet!Q:Q,MasterSheet!P:P)</f>
        <v>SYMBIO SCEINTIFIC</v>
      </c>
      <c r="E513" s="1" t="str">
        <f t="shared" si="88"/>
        <v>Other</v>
      </c>
      <c r="F513" s="1" t="str">
        <f t="shared" si="89"/>
        <v>Saturday</v>
      </c>
    </row>
    <row r="514" spans="1:6" x14ac:dyDescent="0.25">
      <c r="A514" s="2">
        <f>_xlfn.XLOOKUP(B514,MasterSheet!Q:Q,MasterSheet!N:N," ")</f>
        <v>45812</v>
      </c>
      <c r="B514" s="1" t="str">
        <v>BY HAND</v>
      </c>
      <c r="C514" s="1" t="str">
        <f>IFERROR(VLOOKUP(B514,MasterSheet!Q:R,2,)," ")</f>
        <v>PRIYANKA MADAM</v>
      </c>
      <c r="D514" s="1" t="str">
        <f>_xlfn.XLOOKUP(B514,MasterSheet!Q:Q,MasterSheet!P:P)</f>
        <v>ICGEB</v>
      </c>
      <c r="E514" s="1" t="str">
        <f t="shared" si="88"/>
        <v>Other</v>
      </c>
      <c r="F514" s="1" t="str">
        <f t="shared" si="89"/>
        <v>Wednesday</v>
      </c>
    </row>
    <row r="515" spans="1:6" x14ac:dyDescent="0.25">
      <c r="A515" s="2">
        <f>_xlfn.XLOOKUP(B515,MasterSheet!Q:Q,MasterSheet!N:N," ")</f>
        <v>45840</v>
      </c>
      <c r="B515" s="1" t="str">
        <v>BY PORTER</v>
      </c>
      <c r="C515" s="1" t="str">
        <f>IFERROR(VLOOKUP(B515,MasterSheet!Q:R,2,)," ")</f>
        <v>BY PORTER</v>
      </c>
      <c r="D515" s="1" t="str">
        <f>_xlfn.XLOOKUP(B515,MasterSheet!Q:Q,MasterSheet!P:P)</f>
        <v>NDTL</v>
      </c>
      <c r="E515" s="1" t="str">
        <f t="shared" si="88"/>
        <v>Other</v>
      </c>
      <c r="F515" s="1" t="str">
        <f t="shared" si="89"/>
        <v>Wednesday</v>
      </c>
    </row>
    <row r="516" spans="1:6" x14ac:dyDescent="0.25">
      <c r="A516" s="2">
        <f>_xlfn.XLOOKUP(B516,MasterSheet!Q:Q,MasterSheet!N:N," ")</f>
        <v>45894</v>
      </c>
      <c r="B516" s="1" t="str">
        <v>D3001955194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88"/>
        <v>DTDC</v>
      </c>
      <c r="F516" s="1" t="str">
        <f t="shared" si="89"/>
        <v>Monday</v>
      </c>
    </row>
    <row r="517" spans="1:6" x14ac:dyDescent="0.25">
      <c r="A517" s="2">
        <f>_xlfn.XLOOKUP(B517,MasterSheet!Q:Q,MasterSheet!N:N," ")</f>
        <v>45846</v>
      </c>
      <c r="B517" s="1" t="str">
        <v>D3001996933</v>
      </c>
      <c r="C517" s="1" t="str">
        <f>IFERROR(VLOOKUP(B517,MasterSheet!Q:R,2,)," ")</f>
        <v>Delivered</v>
      </c>
      <c r="D517" s="1" t="str">
        <f>_xlfn.XLOOKUP(B517,MasterSheet!Q:Q,MasterSheet!P:P)</f>
        <v>VECTOR</v>
      </c>
      <c r="E517" s="1" t="str">
        <f t="shared" si="88"/>
        <v>DTDC</v>
      </c>
      <c r="F517" s="1" t="str">
        <f t="shared" si="89"/>
        <v>Tuesday</v>
      </c>
    </row>
    <row r="518" spans="1:6" x14ac:dyDescent="0.25">
      <c r="A518" s="2">
        <f>_xlfn.XLOOKUP(B518,MasterSheet!Q:Q,MasterSheet!N:N," ")</f>
        <v>45846</v>
      </c>
      <c r="B518" s="1" t="str">
        <v>D3001996934</v>
      </c>
      <c r="C518" s="1" t="str">
        <f>IFERROR(VLOOKUP(B518,MasterSheet!Q:R,2,)," ")</f>
        <v>Delivered</v>
      </c>
      <c r="D518" s="1" t="str">
        <f>_xlfn.XLOOKUP(B518,MasterSheet!Q:Q,MasterSheet!P:P)</f>
        <v>BIO SYSTEMS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45846</v>
      </c>
      <c r="B519" s="1" t="str">
        <v>D3001996935</v>
      </c>
      <c r="C519" s="1" t="str">
        <f>IFERROR(VLOOKUP(B519,MasterSheet!Q:R,2,)," ")</f>
        <v>Delivered</v>
      </c>
      <c r="D519" s="1" t="str">
        <f>_xlfn.XLOOKUP(B519,MasterSheet!Q:Q,MasterSheet!P:P)</f>
        <v>Medlife</v>
      </c>
      <c r="E519" s="1" t="str">
        <f t="shared" si="88"/>
        <v>DTDC</v>
      </c>
      <c r="F519" s="1" t="str">
        <f t="shared" si="89"/>
        <v>Tuesday</v>
      </c>
    </row>
    <row r="520" spans="1:6" x14ac:dyDescent="0.25">
      <c r="A520" s="2">
        <f>_xlfn.XLOOKUP(B520,MasterSheet!Q:Q,MasterSheet!N:N," ")</f>
        <v>45880</v>
      </c>
      <c r="B520" s="1" t="str">
        <v>D3001997013</v>
      </c>
      <c r="C520" s="1" t="str">
        <f>IFERROR(VLOOKUP(B520,MasterSheet!Q:R,2,)," ")</f>
        <v>Delivered</v>
      </c>
      <c r="D520" s="1" t="str">
        <f>_xlfn.XLOOKUP(B520,MasterSheet!Q:Q,MasterSheet!P:P)</f>
        <v>RESEARCH WORLD</v>
      </c>
      <c r="E520" s="1" t="str">
        <f t="shared" si="88"/>
        <v>DTDC</v>
      </c>
      <c r="F520" s="1" t="str">
        <f t="shared" si="89"/>
        <v>Monday</v>
      </c>
    </row>
    <row r="521" spans="1:6" x14ac:dyDescent="0.25">
      <c r="A521" s="2">
        <f>_xlfn.XLOOKUP(B521,MasterSheet!Q:Q,MasterSheet!N:N," ")</f>
        <v>45880</v>
      </c>
      <c r="B521" s="1" t="str">
        <v>D3001997014</v>
      </c>
      <c r="C521" s="1" t="str">
        <f>IFERROR(VLOOKUP(B521,MasterSheet!Q:R,2,)," ")</f>
        <v>Delivered</v>
      </c>
      <c r="D521" s="1" t="str">
        <f>_xlfn.XLOOKUP(B521,MasterSheet!Q:Q,MasterSheet!P:P)</f>
        <v>IMTECH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45880</v>
      </c>
      <c r="B522" s="1" t="str">
        <v>D3001997015</v>
      </c>
      <c r="C522" s="1" t="str">
        <f>IFERROR(VLOOKUP(B522,MasterSheet!Q:R,2,)," ")</f>
        <v>Delivered</v>
      </c>
      <c r="D522" s="1" t="str">
        <f>_xlfn.XLOOKUP(B522,MasterSheet!Q:Q,MasterSheet!P:P)</f>
        <v>IIT-ROORKE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45887</v>
      </c>
      <c r="B523" s="1" t="str">
        <v>D3001997017</v>
      </c>
      <c r="C523" s="1" t="str">
        <f>IFERROR(VLOOKUP(B523,MasterSheet!Q:R,2,)," ")</f>
        <v>Delivered</v>
      </c>
      <c r="D523" s="1" t="str">
        <f>_xlfn.XLOOKUP(B523,MasterSheet!Q:Q,MasterSheet!P:P)</f>
        <v>Essence</v>
      </c>
      <c r="E523" s="1" t="str">
        <f t="shared" si="88"/>
        <v>DTDC</v>
      </c>
      <c r="F523" s="1" t="str">
        <f t="shared" si="89"/>
        <v>Monday</v>
      </c>
    </row>
    <row r="524" spans="1:6" x14ac:dyDescent="0.25">
      <c r="A524" s="2">
        <f>_xlfn.XLOOKUP(B524,MasterSheet!Q:Q,MasterSheet!N:N," ")</f>
        <v>45887</v>
      </c>
      <c r="B524" s="1" t="str">
        <v>D3001997018</v>
      </c>
      <c r="C524" s="1" t="str">
        <f>IFERROR(VLOOKUP(B524,MasterSheet!Q:R,2,)," ")</f>
        <v>Delivered</v>
      </c>
      <c r="D524" s="1" t="str">
        <f>_xlfn.XLOOKUP(B524,MasterSheet!Q:Q,MasterSheet!P:P)</f>
        <v>MEDLIFE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Monday</v>
      </c>
    </row>
    <row r="525" spans="1:6" x14ac:dyDescent="0.25">
      <c r="A525" s="2">
        <f>_xlfn.XLOOKUP(B525,MasterSheet!Q:Q,MasterSheet!N:N," ")</f>
        <v>45836</v>
      </c>
      <c r="B525" s="1" t="str">
        <v>D3002213696</v>
      </c>
      <c r="C525" s="1" t="str">
        <f>IFERROR(VLOOKUP(B525,MasterSheet!Q:R,2,)," ")</f>
        <v>Delivered</v>
      </c>
      <c r="D525" s="1" t="str">
        <f>_xlfn.XLOOKUP(B525,MasterSheet!Q:Q,MasterSheet!P:P)</f>
        <v>SOHST</v>
      </c>
      <c r="E525" s="1" t="str">
        <f t="shared" si="90"/>
        <v>DTDC</v>
      </c>
      <c r="F525" s="1" t="str">
        <f t="shared" si="91"/>
        <v>Saturday</v>
      </c>
    </row>
    <row r="526" spans="1:6" x14ac:dyDescent="0.25">
      <c r="A526" s="2">
        <f>_xlfn.XLOOKUP(B526,MasterSheet!Q:Q,MasterSheet!N:N," ")</f>
        <v>45846</v>
      </c>
      <c r="B526" s="1" t="str">
        <v>D3002213697</v>
      </c>
      <c r="C526" s="1" t="str">
        <f>IFERROR(VLOOKUP(B526,MasterSheet!Q:R,2,)," ")</f>
        <v>Delivered</v>
      </c>
      <c r="D526" s="1" t="str">
        <f>_xlfn.XLOOKUP(B526,MasterSheet!Q:Q,MasterSheet!P:P)</f>
        <v>RESEARCH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45832</v>
      </c>
      <c r="B527" s="1" t="str">
        <v>D3002213704</v>
      </c>
      <c r="C527" s="1" t="str">
        <f>IFERROR(VLOOKUP(B527,MasterSheet!Q:R,2,)," ")</f>
        <v>Delivered</v>
      </c>
      <c r="D527" s="1" t="str">
        <f>_xlfn.XLOOKUP(B527,MasterSheet!Q:Q,MasterSheet!P:P)</f>
        <v>MEDLIFE</v>
      </c>
      <c r="E527" s="1" t="str">
        <f t="shared" si="90"/>
        <v>DTDC</v>
      </c>
      <c r="F527" s="1" t="str">
        <f t="shared" si="91"/>
        <v>Tuesday</v>
      </c>
    </row>
    <row r="528" spans="1:6" x14ac:dyDescent="0.25">
      <c r="A528" s="2">
        <f>_xlfn.XLOOKUP(B528,MasterSheet!Q:Q,MasterSheet!N:N," ")</f>
        <v>45829</v>
      </c>
      <c r="B528" s="1" t="str">
        <v>D3002213705</v>
      </c>
      <c r="C528" s="1" t="str">
        <f>IFERROR(VLOOKUP(B528,MasterSheet!Q:R,2,)," ")</f>
        <v>Delivered</v>
      </c>
      <c r="D528" s="1" t="str">
        <f>_xlfn.XLOOKUP(B528,MasterSheet!Q:Q,MasterSheet!P:P)</f>
        <v>Imtech</v>
      </c>
      <c r="E528" s="1" t="str">
        <f t="shared" si="90"/>
        <v>DTDC</v>
      </c>
      <c r="F528" s="1" t="str">
        <f t="shared" si="91"/>
        <v>Saturday</v>
      </c>
    </row>
    <row r="529" spans="1:6" x14ac:dyDescent="0.25">
      <c r="A529" s="2">
        <f>_xlfn.XLOOKUP(B529,MasterSheet!Q:Q,MasterSheet!N:N," ")</f>
        <v>45867</v>
      </c>
      <c r="B529" s="1" t="str">
        <v>D3002709220</v>
      </c>
      <c r="C529" s="1" t="str">
        <f>IFERROR(VLOOKUP(B529,MasterSheet!Q:R,2,)," ")</f>
        <v>Delivered</v>
      </c>
      <c r="D529" s="1" t="str">
        <f>_xlfn.XLOOKUP(B529,MasterSheet!Q:Q,MasterSheet!P:P)</f>
        <v>IMTECH</v>
      </c>
      <c r="E529" s="1" t="str">
        <f t="shared" si="90"/>
        <v>DTDC</v>
      </c>
      <c r="F529" s="1" t="str">
        <f t="shared" si="91"/>
        <v>Tuesday</v>
      </c>
    </row>
    <row r="530" spans="1:6" x14ac:dyDescent="0.25">
      <c r="A530" s="2">
        <f>_xlfn.XLOOKUP(B530,MasterSheet!Q:Q,MasterSheet!N:N," ")</f>
        <v>45852</v>
      </c>
      <c r="B530" s="1" t="str">
        <v>D3002709675</v>
      </c>
      <c r="C530" s="1" t="str">
        <f>IFERROR(VLOOKUP(B530,MasterSheet!Q:R,2,)," ")</f>
        <v>Delivered</v>
      </c>
      <c r="D530" s="1" t="str">
        <f>_xlfn.XLOOKUP(B530,MasterSheet!Q:Q,MasterSheet!P:P)</f>
        <v>Medlife</v>
      </c>
      <c r="E530" s="1" t="str">
        <f t="shared" si="90"/>
        <v>DTDC</v>
      </c>
      <c r="F530" s="1" t="str">
        <f t="shared" si="91"/>
        <v>Monday</v>
      </c>
    </row>
    <row r="531" spans="1:6" x14ac:dyDescent="0.25">
      <c r="A531" s="2">
        <f>_xlfn.XLOOKUP(B531,MasterSheet!Q:Q,MasterSheet!N:N," ")</f>
        <v>45852</v>
      </c>
      <c r="B531" s="1" t="str">
        <v>D3002709676</v>
      </c>
      <c r="C531" s="1" t="str">
        <f>IFERROR(VLOOKUP(B531,MasterSheet!Q:R,2,)," ")</f>
        <v>Delivered</v>
      </c>
      <c r="D531" s="1" t="str">
        <f>_xlfn.XLOOKUP(B531,MasterSheet!Q:Q,MasterSheet!P:P)</f>
        <v>IMTECH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45860</v>
      </c>
      <c r="B532" s="1" t="str">
        <v>D3002709684</v>
      </c>
      <c r="C532" s="1" t="str">
        <f>IFERROR(VLOOKUP(B532,MasterSheet!Q:R,2,)," ")</f>
        <v>Delivered</v>
      </c>
      <c r="D532" s="1" t="str">
        <f>_xlfn.XLOOKUP(B532,MasterSheet!Q:Q,MasterSheet!P:P)</f>
        <v>IMTECH</v>
      </c>
      <c r="E532" s="1" t="str">
        <f t="shared" si="90"/>
        <v>DTDC</v>
      </c>
      <c r="F532" s="1" t="str">
        <f t="shared" si="91"/>
        <v>Tuesday</v>
      </c>
    </row>
    <row r="533" spans="1:6" x14ac:dyDescent="0.25">
      <c r="A533" s="2">
        <f>_xlfn.XLOOKUP(B533,MasterSheet!Q:Q,MasterSheet!N:N," ")</f>
        <v>45860</v>
      </c>
      <c r="B533" s="1" t="str">
        <v>D3002709685</v>
      </c>
      <c r="C533" s="1" t="str">
        <f>IFERROR(VLOOKUP(B533,MasterSheet!Q:R,2,)," ")</f>
        <v>Delivered</v>
      </c>
      <c r="D533" s="1" t="str">
        <f>_xlfn.XLOOKUP(B533,MasterSheet!Q:Q,MasterSheet!P:P)</f>
        <v>Essence</v>
      </c>
      <c r="E533" s="1" t="str">
        <f t="shared" si="90"/>
        <v>DTDC</v>
      </c>
      <c r="F533" s="1" t="str">
        <f t="shared" si="91"/>
        <v>Tuesday</v>
      </c>
    </row>
    <row r="534" spans="1:6" x14ac:dyDescent="0.25">
      <c r="A534" s="2">
        <f>_xlfn.XLOOKUP(B534,MasterSheet!Q:Q,MasterSheet!N:N," ")</f>
        <v>45867</v>
      </c>
      <c r="B534" s="1" t="str">
        <v>D3002864036</v>
      </c>
      <c r="C534" s="1" t="str">
        <f>IFERROR(VLOOKUP(B534,MasterSheet!Q:R,2,)," ")</f>
        <v>Delivered</v>
      </c>
      <c r="D534" s="1" t="str">
        <f>_xlfn.XLOOKUP(B534,MasterSheet!Q:Q,MasterSheet!P:P)</f>
        <v>MEDLIFE</v>
      </c>
      <c r="E534" s="1" t="str">
        <f t="shared" si="90"/>
        <v>DTDC</v>
      </c>
      <c r="F534" s="1" t="str">
        <f t="shared" si="91"/>
        <v>Tuesday</v>
      </c>
    </row>
    <row r="535" spans="1:6" x14ac:dyDescent="0.25">
      <c r="A535" s="2">
        <f>_xlfn.XLOOKUP(B535,MasterSheet!Q:Q,MasterSheet!N:N," ")</f>
        <v>45867</v>
      </c>
      <c r="B535" s="1" t="str">
        <v>D3002864037</v>
      </c>
      <c r="C535" s="1" t="str">
        <f>IFERROR(VLOOKUP(B535,MasterSheet!Q:R,2,)," ")</f>
        <v>Delivered</v>
      </c>
      <c r="D535" s="1" t="str">
        <f>_xlfn.XLOOKUP(B535,MasterSheet!Q:Q,MasterSheet!P:P)</f>
        <v>IMTECH</v>
      </c>
      <c r="E535" s="1" t="str">
        <f t="shared" si="90"/>
        <v>DTDC</v>
      </c>
      <c r="F535" s="1" t="str">
        <f t="shared" si="91"/>
        <v>Tuesday</v>
      </c>
    </row>
    <row r="536" spans="1:6" x14ac:dyDescent="0.25">
      <c r="A536" s="2">
        <f>_xlfn.XLOOKUP(B536,MasterSheet!Q:Q,MasterSheet!N:N," ")</f>
        <v>45873</v>
      </c>
      <c r="B536" s="1" t="str">
        <v>D3002864041</v>
      </c>
      <c r="C536" s="1" t="str">
        <f>IFERROR(VLOOKUP(B536,MasterSheet!Q:R,2,)," ")</f>
        <v>Delivered</v>
      </c>
      <c r="D536" s="1" t="str">
        <f>_xlfn.XLOOKUP(B536,MasterSheet!Q:Q,MasterSheet!P:P)</f>
        <v>POOJA TRADERS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45871</v>
      </c>
      <c r="B537" s="1" t="str">
        <v>D3002864042</v>
      </c>
      <c r="C537" s="1" t="str">
        <f>IFERROR(VLOOKUP(B537,MasterSheet!Q:R,2,)," ")</f>
        <v>Delivered</v>
      </c>
      <c r="D537" s="1" t="str">
        <f>_xlfn.XLOOKUP(B537,MasterSheet!Q:Q,MasterSheet!P:P)</f>
        <v>Medlife</v>
      </c>
      <c r="E537" s="1" t="str">
        <f t="shared" si="92"/>
        <v>DTDC</v>
      </c>
      <c r="F537" s="1" t="str">
        <f t="shared" si="93"/>
        <v>Saturday</v>
      </c>
    </row>
    <row r="538" spans="1:6" x14ac:dyDescent="0.25">
      <c r="A538" s="2">
        <f>_xlfn.XLOOKUP(B538,MasterSheet!Q:Q,MasterSheet!N:N," ")</f>
        <v>45875</v>
      </c>
      <c r="B538" s="1" t="str">
        <v>D3002864046</v>
      </c>
      <c r="C538" s="1" t="str">
        <f>IFERROR(VLOOKUP(B538,MasterSheet!Q:R,2,)," ")</f>
        <v>Delivered</v>
      </c>
      <c r="D538" s="1" t="str">
        <f>_xlfn.XLOOKUP(B538,MasterSheet!Q:Q,MasterSheet!P:P)</f>
        <v>MEDLIFE</v>
      </c>
      <c r="E538" s="1" t="str">
        <f t="shared" si="92"/>
        <v>DTDC</v>
      </c>
      <c r="F538" s="1" t="str">
        <f t="shared" si="93"/>
        <v>Wednesday</v>
      </c>
    </row>
    <row r="539" spans="1:6" x14ac:dyDescent="0.25">
      <c r="A539" s="2">
        <f>_xlfn.XLOOKUP(B539,MasterSheet!Q:Q,MasterSheet!N:N," ")</f>
        <v>45901</v>
      </c>
      <c r="B539" s="1" t="str">
        <v>D3002950334</v>
      </c>
      <c r="C539" s="1" t="str">
        <f>IFERROR(VLOOKUP(B539,MasterSheet!Q:R,2,)," ")</f>
        <v>Delivered</v>
      </c>
      <c r="D539" s="1" t="str">
        <f>_xlfn.XLOOKUP(B539,MasterSheet!Q:Q,MasterSheet!P:P)</f>
        <v>IISER MOHALI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45908</v>
      </c>
      <c r="B540" s="1" t="str">
        <v>D3002950414</v>
      </c>
      <c r="C540" s="1" t="str">
        <f>IFERROR(VLOOKUP(B540,MasterSheet!Q:R,2,)," ")</f>
        <v>Delivered</v>
      </c>
      <c r="D540" s="1" t="str">
        <f>_xlfn.XLOOKUP(B540,MasterSheet!Q:Q,MasterSheet!P:P)</f>
        <v>RESEARCH</v>
      </c>
      <c r="E540" s="1" t="str">
        <f t="shared" si="92"/>
        <v>DTDC</v>
      </c>
      <c r="F540" s="1" t="str">
        <f t="shared" si="93"/>
        <v>Monday</v>
      </c>
    </row>
    <row r="541" spans="1:6" x14ac:dyDescent="0.25">
      <c r="A541" s="2">
        <f>_xlfn.XLOOKUP(B541,MasterSheet!Q:Q,MasterSheet!N:N," ")</f>
        <v>45908</v>
      </c>
      <c r="B541" s="1" t="str">
        <v>D3002950415</v>
      </c>
      <c r="C541" s="1" t="str">
        <f>IFERROR(VLOOKUP(B541,MasterSheet!Q:R,2,)," ")</f>
        <v>Delivered</v>
      </c>
      <c r="D541" s="1" t="str">
        <f>_xlfn.XLOOKUP(B541,MasterSheet!Q:Q,MasterSheet!P:P)</f>
        <v>IISER MOHALI</v>
      </c>
      <c r="E541" s="1" t="str">
        <f t="shared" si="92"/>
        <v>DTDC</v>
      </c>
      <c r="F541" s="1" t="str">
        <f t="shared" si="93"/>
        <v>Monday</v>
      </c>
    </row>
    <row r="542" spans="1:6" x14ac:dyDescent="0.25">
      <c r="A542" s="2">
        <f>_xlfn.XLOOKUP(B542,MasterSheet!Q:Q,MasterSheet!N:N," ")</f>
        <v>45908</v>
      </c>
      <c r="B542" s="1" t="str">
        <v>D3002950416</v>
      </c>
      <c r="C542" s="1" t="str">
        <f>IFERROR(VLOOKUP(B542,MasterSheet!Q:R,2,)," ")</f>
        <v>Delivered</v>
      </c>
      <c r="D542" s="1" t="str">
        <f>_xlfn.XLOOKUP(B542,MasterSheet!Q:Q,MasterSheet!P:P)</f>
        <v>VECTOR</v>
      </c>
      <c r="E542" s="1" t="str">
        <f t="shared" si="92"/>
        <v>DTDC</v>
      </c>
      <c r="F542" s="1" t="str">
        <f t="shared" si="93"/>
        <v>Monday</v>
      </c>
    </row>
    <row r="543" spans="1:6" x14ac:dyDescent="0.25">
      <c r="A543" s="2">
        <f>_xlfn.XLOOKUP(B543,MasterSheet!Q:Q,MasterSheet!N:N," ")</f>
        <v>45908</v>
      </c>
      <c r="B543" s="1" t="str">
        <v>D3002950417</v>
      </c>
      <c r="C543" s="1" t="str">
        <f>IFERROR(VLOOKUP(B543,MasterSheet!Q:R,2,)," ")</f>
        <v>Delivered</v>
      </c>
      <c r="D543" s="1" t="str">
        <f>_xlfn.XLOOKUP(B543,MasterSheet!Q:Q,MasterSheet!P:P)</f>
        <v>ESSENCE</v>
      </c>
      <c r="E543" s="1" t="str">
        <f t="shared" si="92"/>
        <v>DTDC</v>
      </c>
      <c r="F543" s="1" t="str">
        <f t="shared" si="93"/>
        <v>Monday</v>
      </c>
    </row>
    <row r="544" spans="1:6" x14ac:dyDescent="0.25">
      <c r="A544" s="2">
        <f>_xlfn.XLOOKUP(B544,MasterSheet!Q:Q,MasterSheet!N:N," ")</f>
        <v>45913</v>
      </c>
      <c r="B544" s="1" t="str">
        <v>D3003568451</v>
      </c>
      <c r="C544" s="1" t="str">
        <f>IFERROR(VLOOKUP(B544,MasterSheet!Q:R,2,)," ")</f>
        <v>Delivered</v>
      </c>
      <c r="D544" s="1" t="str">
        <f>_xlfn.XLOOKUP(B544,MasterSheet!Q:Q,MasterSheet!P:P)</f>
        <v>MEDLIFE</v>
      </c>
      <c r="E544" s="1" t="str">
        <f t="shared" si="92"/>
        <v>DTDC</v>
      </c>
      <c r="F544" s="1" t="str">
        <f t="shared" si="93"/>
        <v>Saturday</v>
      </c>
    </row>
    <row r="545" spans="1:6" x14ac:dyDescent="0.25">
      <c r="A545" s="2">
        <f>_xlfn.XLOOKUP(B545,MasterSheet!Q:Q,MasterSheet!N:N," ")</f>
        <v>45915</v>
      </c>
      <c r="B545" s="1" t="str">
        <v>D3003568486</v>
      </c>
      <c r="C545" s="1" t="str">
        <f>IFERROR(VLOOKUP(B545,MasterSheet!Q:R,2,)," ")</f>
        <v>Delivered</v>
      </c>
      <c r="D545" s="1" t="str">
        <f>_xlfn.XLOOKUP(B545,MasterSheet!Q:Q,MasterSheet!P:P)</f>
        <v>IMTECH</v>
      </c>
      <c r="E545" s="1" t="str">
        <f t="shared" si="92"/>
        <v>DTDC</v>
      </c>
      <c r="F545" s="1" t="str">
        <f t="shared" si="93"/>
        <v>Monday</v>
      </c>
    </row>
    <row r="546" spans="1:6" x14ac:dyDescent="0.25">
      <c r="A546" s="2">
        <f>_xlfn.XLOOKUP(B546,MasterSheet!Q:Q,MasterSheet!N:N," ")</f>
        <v>45915</v>
      </c>
      <c r="B546" s="1" t="str">
        <v>D3003568487</v>
      </c>
      <c r="C546" s="1" t="str">
        <f>IFERROR(VLOOKUP(B546,MasterSheet!Q:R,2,)," ")</f>
        <v>Delivered</v>
      </c>
      <c r="D546" s="1" t="str">
        <f>_xlfn.XLOOKUP(B546,MasterSheet!Q:Q,MasterSheet!P:P)</f>
        <v>RESEARCH</v>
      </c>
      <c r="E546" s="1" t="str">
        <f t="shared" si="92"/>
        <v>DTDC</v>
      </c>
      <c r="F546" s="1" t="str">
        <f t="shared" si="93"/>
        <v>Monday</v>
      </c>
    </row>
    <row r="547" spans="1:6" x14ac:dyDescent="0.25">
      <c r="A547" s="2">
        <f>_xlfn.XLOOKUP(B547,MasterSheet!Q:Q,MasterSheet!N:N," ")</f>
        <v>45915</v>
      </c>
      <c r="B547" s="1" t="str">
        <v>D3003568488</v>
      </c>
      <c r="C547" s="1" t="str">
        <f>IFERROR(VLOOKUP(B547,MasterSheet!Q:R,2,)," ")</f>
        <v>Delivered</v>
      </c>
      <c r="D547" s="1" t="str">
        <f>_xlfn.XLOOKUP(B547,MasterSheet!Q:Q,MasterSheet!P:P)</f>
        <v>VECTOR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45927</v>
      </c>
      <c r="B548" s="1" t="str">
        <v>D3003710005</v>
      </c>
      <c r="C548" s="1" t="str">
        <f>IFERROR(VLOOKUP(B548,MasterSheet!Q:R,2,)," ")</f>
        <v>Delivered</v>
      </c>
      <c r="D548" s="1" t="str">
        <f>_xlfn.XLOOKUP(B548,MasterSheet!Q:Q,MasterSheet!P:P)</f>
        <v>INFINITY</v>
      </c>
      <c r="E548" s="1" t="str">
        <f t="shared" si="92"/>
        <v>DTDC</v>
      </c>
      <c r="F548" s="1" t="str">
        <f t="shared" si="93"/>
        <v>Saturday</v>
      </c>
    </row>
    <row r="549" spans="1:6" x14ac:dyDescent="0.25">
      <c r="A549" s="2">
        <f>_xlfn.XLOOKUP(B549,MasterSheet!Q:Q,MasterSheet!N:N," ")</f>
        <v>45927</v>
      </c>
      <c r="B549" s="1" t="str">
        <v>D3003710006</v>
      </c>
      <c r="C549" s="1" t="str">
        <f>IFERROR(VLOOKUP(B549,MasterSheet!Q:R,2,)," ")</f>
        <v>Delivered</v>
      </c>
      <c r="D549" s="1" t="str">
        <f>_xlfn.XLOOKUP(B549,MasterSheet!Q:Q,MasterSheet!P:P)</f>
        <v>MEDLIFE</v>
      </c>
      <c r="E549" s="1" t="str">
        <f t="shared" si="92"/>
        <v>DTDC</v>
      </c>
      <c r="F549" s="1" t="str">
        <f t="shared" si="93"/>
        <v>Saturday</v>
      </c>
    </row>
    <row r="550" spans="1:6" x14ac:dyDescent="0.25">
      <c r="A550" s="2">
        <f>_xlfn.XLOOKUP(B550,MasterSheet!Q:Q,MasterSheet!N:N," ")</f>
        <v>45934</v>
      </c>
      <c r="B550" s="1" t="str">
        <v>D3003710010</v>
      </c>
      <c r="C550" s="1" t="str">
        <f>IFERROR(VLOOKUP(B550,MasterSheet!Q:R,2,)," ")</f>
        <v>Delivered</v>
      </c>
      <c r="D550" s="1" t="str">
        <f>_xlfn.XLOOKUP(B550,MasterSheet!Q:Q,MasterSheet!P:P)</f>
        <v>Vector</v>
      </c>
      <c r="E550" s="1" t="str">
        <f t="shared" si="92"/>
        <v>DTDC</v>
      </c>
      <c r="F550" s="1" t="str">
        <f t="shared" si="93"/>
        <v>Saturday</v>
      </c>
    </row>
    <row r="551" spans="1:6" x14ac:dyDescent="0.25">
      <c r="A551" s="2">
        <f>_xlfn.XLOOKUP(B551,MasterSheet!Q:Q,MasterSheet!N:N," ")</f>
        <v>45937</v>
      </c>
      <c r="B551" s="1" t="str">
        <v>D3003710012</v>
      </c>
      <c r="C551" s="1" t="str">
        <f>IFERROR(VLOOKUP(B551,MasterSheet!Q:R,2,)," ")</f>
        <v>Delivered</v>
      </c>
      <c r="D551" s="1" t="str">
        <f>_xlfn.XLOOKUP(B551,MasterSheet!Q:Q,MasterSheet!P:P)</f>
        <v>PATANJALI</v>
      </c>
      <c r="E551" s="1" t="str">
        <f t="shared" si="92"/>
        <v>DTDC</v>
      </c>
      <c r="F551" s="1" t="str">
        <f t="shared" si="93"/>
        <v>Tuesday</v>
      </c>
    </row>
    <row r="552" spans="1:6" x14ac:dyDescent="0.25">
      <c r="A552" s="2">
        <f>_xlfn.XLOOKUP(B552,MasterSheet!Q:Q,MasterSheet!N:N," ")</f>
        <v>45937</v>
      </c>
      <c r="B552" s="1" t="str">
        <v>D3003710013</v>
      </c>
      <c r="C552" s="1" t="str">
        <f>IFERROR(VLOOKUP(B552,MasterSheet!Q:R,2,)," ")</f>
        <v>Delivered</v>
      </c>
      <c r="D552" s="1" t="str">
        <f>_xlfn.XLOOKUP(B552,MasterSheet!Q:Q,MasterSheet!P:P)</f>
        <v>MEDLIFE</v>
      </c>
      <c r="E552" s="1" t="str">
        <f t="shared" si="92"/>
        <v>DTDC</v>
      </c>
      <c r="F552" s="1" t="str">
        <f t="shared" si="93"/>
        <v>Tuesday</v>
      </c>
    </row>
    <row r="553" spans="1:6" x14ac:dyDescent="0.25">
      <c r="A553" s="2">
        <f>_xlfn.XLOOKUP(B553,MasterSheet!Q:Q,MasterSheet!N:N," ")</f>
        <v>45936</v>
      </c>
      <c r="B553" s="1" t="str">
        <v>D3003710017</v>
      </c>
      <c r="C553" s="1" t="str">
        <f>IFERROR(VLOOKUP(B553,MasterSheet!Q:R,2,)," ")</f>
        <v>Delivered</v>
      </c>
      <c r="D553" s="1" t="str">
        <f>_xlfn.XLOOKUP(B553,MasterSheet!Q:Q,MasterSheet!P:P)</f>
        <v>IISER MOHALI</v>
      </c>
      <c r="E553" s="1" t="str">
        <f t="shared" si="92"/>
        <v>DTDC</v>
      </c>
      <c r="F553" s="1" t="str">
        <f t="shared" si="93"/>
        <v>Monday</v>
      </c>
    </row>
    <row r="554" spans="1:6" x14ac:dyDescent="0.25">
      <c r="A554" s="2">
        <f>_xlfn.XLOOKUP(B554,MasterSheet!Q:Q,MasterSheet!N:N," ")</f>
        <v>45933</v>
      </c>
      <c r="B554" s="1" t="str">
        <v>D3003710018</v>
      </c>
      <c r="C554" s="1" t="str">
        <f>IFERROR(VLOOKUP(B554,MasterSheet!Q:R,2,)," ")</f>
        <v>Delivered</v>
      </c>
      <c r="D554" s="1" t="str">
        <f>_xlfn.XLOOKUP(B554,MasterSheet!Q:Q,MasterSheet!P:P)</f>
        <v>Aiims Bhatinda</v>
      </c>
      <c r="E554" s="1" t="str">
        <f t="shared" si="92"/>
        <v>DTDC</v>
      </c>
      <c r="F554" s="1" t="str">
        <f t="shared" si="93"/>
        <v>Friday</v>
      </c>
    </row>
    <row r="555" spans="1:6" x14ac:dyDescent="0.25">
      <c r="A555" s="2">
        <f>_xlfn.XLOOKUP(B555,MasterSheet!Q:Q,MasterSheet!N:N," ")</f>
        <v>45957</v>
      </c>
      <c r="B555" s="1" t="str">
        <v>D3003908734</v>
      </c>
      <c r="C555" s="1" t="str">
        <f>IFERROR(VLOOKUP(B555,MasterSheet!Q:R,2,)," ")</f>
        <v>Delivered</v>
      </c>
      <c r="D555" s="1" t="str">
        <f>_xlfn.XLOOKUP(B555,MasterSheet!Q:Q,MasterSheet!P:P)</f>
        <v>Vector</v>
      </c>
      <c r="E555" s="1" t="str">
        <f t="shared" ref="E555:E559" si="94">IF(LEFT(B555,1)="D","DTDC",IF(ISNUMBER(--LEFT(B555,1)),"Bluedart","Other"))</f>
        <v>DTDC</v>
      </c>
      <c r="F555" s="1" t="str">
        <f t="shared" ref="F555:F559" si="95">TEXT(A555, "dddd")</f>
        <v>Monday</v>
      </c>
    </row>
    <row r="556" spans="1:6" x14ac:dyDescent="0.25">
      <c r="A556" s="2">
        <f>_xlfn.XLOOKUP(B556,MasterSheet!Q:Q,MasterSheet!N:N," ")</f>
        <v>45957</v>
      </c>
      <c r="B556" s="1" t="str">
        <v>D3003908735</v>
      </c>
      <c r="C556" s="1" t="str">
        <f>IFERROR(VLOOKUP(B556,MasterSheet!Q:R,2,)," ")</f>
        <v>Delivered</v>
      </c>
      <c r="D556" s="1" t="str">
        <f>_xlfn.XLOOKUP(B556,MasterSheet!Q:Q,MasterSheet!P:P)</f>
        <v>IMTECH</v>
      </c>
      <c r="E556" s="1" t="str">
        <f t="shared" si="94"/>
        <v>DTDC</v>
      </c>
      <c r="F556" s="1" t="str">
        <f t="shared" si="95"/>
        <v>Monday</v>
      </c>
    </row>
    <row r="557" spans="1:6" x14ac:dyDescent="0.25">
      <c r="A557" s="2">
        <f>_xlfn.XLOOKUP(B557,MasterSheet!Q:Q,MasterSheet!N:N," ")</f>
        <v>45958</v>
      </c>
      <c r="B557" s="1" t="str">
        <v>D3003908739</v>
      </c>
      <c r="C557" s="1" t="str">
        <f>IFERROR(VLOOKUP(B557,MasterSheet!Q:R,2,)," ")</f>
        <v>Delivered</v>
      </c>
      <c r="D557" s="1" t="str">
        <f>_xlfn.XLOOKUP(B557,MasterSheet!Q:Q,MasterSheet!P:P)</f>
        <v>MEDLIFE</v>
      </c>
      <c r="E557" s="1" t="str">
        <f t="shared" si="94"/>
        <v>DTDC</v>
      </c>
      <c r="F557" s="1" t="str">
        <f t="shared" si="95"/>
        <v>Tuesday</v>
      </c>
    </row>
    <row r="558" spans="1:6" x14ac:dyDescent="0.25">
      <c r="A558" s="2">
        <f>_xlfn.XLOOKUP(B558,MasterSheet!Q:Q,MasterSheet!N:N," ")</f>
        <v>45958</v>
      </c>
      <c r="B558" s="1" t="str">
        <v>D3003908740</v>
      </c>
      <c r="C558" s="1" t="str">
        <f>IFERROR(VLOOKUP(B558,MasterSheet!Q:R,2,)," ")</f>
        <v>Delivered</v>
      </c>
      <c r="D558" s="1" t="str">
        <f>_xlfn.XLOOKUP(B558,MasterSheet!Q:Q,MasterSheet!P:P)</f>
        <v>IMTECH</v>
      </c>
      <c r="E558" s="1" t="str">
        <f t="shared" si="94"/>
        <v>DTDC</v>
      </c>
      <c r="F558" s="1" t="str">
        <f t="shared" si="95"/>
        <v>Tuesday</v>
      </c>
    </row>
    <row r="559" spans="1:6" x14ac:dyDescent="0.25">
      <c r="A559" s="2">
        <f>_xlfn.XLOOKUP(B559,MasterSheet!Q:Q,MasterSheet!N:N," ")</f>
        <v>45868</v>
      </c>
      <c r="B559" s="1" t="str">
        <v>Expired</v>
      </c>
      <c r="C559" s="1" t="str">
        <f>IFERROR(VLOOKUP(B559,MasterSheet!Q:R,2,)," ")</f>
        <v>Expired</v>
      </c>
      <c r="D559" s="1" t="str">
        <f>_xlfn.XLOOKUP(B559,MasterSheet!Q:Q,MasterSheet!P:P)</f>
        <v>EXPIRED</v>
      </c>
      <c r="E559" s="1" t="str">
        <f t="shared" si="94"/>
        <v>Other</v>
      </c>
      <c r="F559" s="1" t="str">
        <f t="shared" si="95"/>
        <v>Wednesday</v>
      </c>
    </row>
    <row r="560" spans="1:6" x14ac:dyDescent="0.25">
      <c r="A560" s="2">
        <f>_xlfn.XLOOKUP(B560,MasterSheet!Q:Q,MasterSheet!N:N," ")</f>
        <v>45929</v>
      </c>
      <c r="B560" s="1" t="str">
        <v>PORTER</v>
      </c>
      <c r="C560" s="1" t="str">
        <f>IFERROR(VLOOKUP(B560,MasterSheet!Q:R,2,)," ")</f>
        <v>PORTER</v>
      </c>
      <c r="D560" s="1" t="str">
        <f>_xlfn.XLOOKUP(B560,MasterSheet!Q:Q,MasterSheet!P:P)</f>
        <v>Labex</v>
      </c>
      <c r="E560" s="1" t="str">
        <f t="shared" ref="E560:E562" si="96">IF(LEFT(B560,1)="D","DTDC",IF(ISNUMBER(--LEFT(B560,1)),"Bluedart","Other"))</f>
        <v>Other</v>
      </c>
      <c r="F560" s="1" t="str">
        <f t="shared" ref="F560:F562" si="97">TEXT(A560, "dddd")</f>
        <v>Monday</v>
      </c>
    </row>
    <row r="561" spans="1:6" x14ac:dyDescent="0.25">
      <c r="A561" s="2">
        <f>_xlfn.XLOOKUP(B561,MasterSheet!Q:Q,MasterSheet!N:N," ")</f>
        <v>45854</v>
      </c>
      <c r="B561" s="1" t="str">
        <v>WILL BE BILLED</v>
      </c>
      <c r="C561" s="1" t="str">
        <f>IFERROR(VLOOKUP(B561,MasterSheet!Q:R,2,)," ")</f>
        <v>PRIYANKA MADAM</v>
      </c>
      <c r="D561" s="1" t="str">
        <f>_xlfn.XLOOKUP(B561,MasterSheet!Q:Q,MasterSheet!P:P)</f>
        <v>Aiims</v>
      </c>
      <c r="E561" s="1" t="str">
        <f t="shared" si="96"/>
        <v>Other</v>
      </c>
      <c r="F561" s="1" t="str">
        <f t="shared" si="97"/>
        <v>Wednesday</v>
      </c>
    </row>
    <row r="562" spans="1:6" x14ac:dyDescent="0.25">
      <c r="A562" s="2">
        <f>_xlfn.XLOOKUP(B562,MasterSheet!Q:Q,MasterSheet!N:N," ")</f>
        <v>45859</v>
      </c>
      <c r="B562" s="1" t="str">
        <v>with M Bio</v>
      </c>
      <c r="C562" s="1" t="str">
        <f>IFERROR(VLOOKUP(B562,MasterSheet!Q:R,2,)," ")</f>
        <v>With M Biotehc</v>
      </c>
      <c r="D562" s="1" t="str">
        <f>_xlfn.XLOOKUP(B562,MasterSheet!Q:Q,MasterSheet!P:P)</f>
        <v>HKP</v>
      </c>
      <c r="E562" s="1" t="str">
        <f t="shared" si="96"/>
        <v>Other</v>
      </c>
      <c r="F562" s="1" t="str">
        <f t="shared" si="97"/>
        <v>Monday</v>
      </c>
    </row>
    <row r="563" spans="1:6" x14ac:dyDescent="0.25">
      <c r="B563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topLeftCell="M22" zoomScale="85" zoomScaleNormal="85" workbookViewId="0">
      <selection activeCell="P41" sqref="P41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49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9" t="str" cm="1">
        <f t="array" ref="A2:I109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59">
        <v>1</v>
      </c>
      <c r="C2" s="59" t="str">
        <v>AIIMS</v>
      </c>
      <c r="D2" s="59">
        <v>-20</v>
      </c>
      <c r="E2" s="59" t="str">
        <v>TARGETMOL</v>
      </c>
      <c r="F2" s="59">
        <v>0</v>
      </c>
      <c r="G2" s="59" t="str">
        <v>Delhi</v>
      </c>
      <c r="H2" s="59" t="str">
        <v>Priyanka Madam</v>
      </c>
      <c r="I2" s="59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>SUMIFS(B:B,C:C, L2,D:D, M2,E:E, N2,F:F, O2,G:G, P2,H:H, Q2)</f>
        <v>1</v>
      </c>
    </row>
    <row r="3" spans="1:19" x14ac:dyDescent="0.25">
      <c r="A3" s="21">
        <v>900007707</v>
      </c>
      <c r="B3" s="21">
        <v>1</v>
      </c>
      <c r="C3" s="21" t="str">
        <v>APOLLO CHENNAI</v>
      </c>
      <c r="D3" s="21">
        <v>4</v>
      </c>
      <c r="E3" s="21" t="str">
        <v>BioLegend</v>
      </c>
      <c r="F3" s="21">
        <v>0</v>
      </c>
      <c r="G3" s="21" t="str">
        <v>CHENNAI</v>
      </c>
      <c r="H3" s="21" t="str">
        <v>PO Awaited</v>
      </c>
      <c r="I3" s="21" t="str">
        <v>OutStation</v>
      </c>
      <c r="K3" s="21">
        <f t="shared" si="0"/>
        <v>1</v>
      </c>
      <c r="L3" s="21" t="str">
        <v>APOLLO CHENNAI</v>
      </c>
      <c r="M3" s="21">
        <v>4</v>
      </c>
      <c r="N3" s="21" t="str">
        <v>BioLegend</v>
      </c>
      <c r="O3" s="21">
        <v>0</v>
      </c>
      <c r="P3" s="21" t="str">
        <v>CHENNAI</v>
      </c>
      <c r="Q3" s="21" t="str">
        <v>PO Awaited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x14ac:dyDescent="0.25">
      <c r="A4" s="21" t="str">
        <v>B-002000-UB-100</v>
      </c>
      <c r="B4" s="21">
        <v>1</v>
      </c>
      <c r="C4" s="21" t="str">
        <v>ARAGEN</v>
      </c>
      <c r="D4" s="21">
        <v>4</v>
      </c>
      <c r="E4" s="21" t="str">
        <v>DHARMACON</v>
      </c>
      <c r="F4" s="21">
        <v>0</v>
      </c>
      <c r="G4" s="21" t="str">
        <v>Hyderabad</v>
      </c>
      <c r="H4" s="21" t="str">
        <v>Back Order</v>
      </c>
      <c r="I4" s="21" t="str">
        <v>OutStation</v>
      </c>
      <c r="K4" s="21">
        <f t="shared" si="0"/>
        <v>1</v>
      </c>
      <c r="L4" s="21" t="str">
        <v>ARAGEN</v>
      </c>
      <c r="M4" s="21">
        <v>4</v>
      </c>
      <c r="N4" s="21" t="str">
        <v>DHARMACON</v>
      </c>
      <c r="O4" s="21">
        <v>0</v>
      </c>
      <c r="P4" s="21" t="str">
        <v>Hyderabad</v>
      </c>
      <c r="Q4" s="21" t="str">
        <v>Back Order</v>
      </c>
      <c r="R4" s="21" t="str">
        <v>OutStation</v>
      </c>
      <c r="S4" s="21">
        <f t="shared" si="1"/>
        <v>1</v>
      </c>
    </row>
    <row r="5" spans="1:19" x14ac:dyDescent="0.25">
      <c r="A5" s="21">
        <v>301305</v>
      </c>
      <c r="B5" s="21">
        <v>1</v>
      </c>
      <c r="C5" s="21" t="str">
        <v>ASHOKA</v>
      </c>
      <c r="D5" s="21">
        <v>4</v>
      </c>
      <c r="E5" s="21" t="str">
        <v>BioLegend</v>
      </c>
      <c r="F5" s="21">
        <v>0</v>
      </c>
      <c r="G5" s="21" t="str">
        <v>Sonipat</v>
      </c>
      <c r="H5" s="21" t="str">
        <v>Deepak / Priyanka Madam</v>
      </c>
      <c r="I5" s="21" t="str">
        <v>Local</v>
      </c>
      <c r="K5" s="21">
        <f t="shared" si="0"/>
        <v>3</v>
      </c>
      <c r="L5" s="21" t="str">
        <v>ASHOKA</v>
      </c>
      <c r="M5" s="21">
        <v>4</v>
      </c>
      <c r="N5" s="21" t="str">
        <v>BioLegend</v>
      </c>
      <c r="O5" s="21">
        <v>0</v>
      </c>
      <c r="P5" s="21" t="str">
        <v>Sonipat</v>
      </c>
      <c r="Q5" s="21" t="str">
        <v>Deepak / Priyanka Madam</v>
      </c>
      <c r="R5" s="21" t="str">
        <v>Local</v>
      </c>
      <c r="S5" s="21">
        <f t="shared" si="1"/>
        <v>3</v>
      </c>
    </row>
    <row r="6" spans="1:19" x14ac:dyDescent="0.25">
      <c r="A6" s="59">
        <v>305413</v>
      </c>
      <c r="B6" s="59">
        <v>1</v>
      </c>
      <c r="C6" s="59" t="str">
        <v>ASHOKA</v>
      </c>
      <c r="D6" s="59">
        <v>4</v>
      </c>
      <c r="E6" s="59" t="str">
        <v>BioLegend</v>
      </c>
      <c r="F6" s="59">
        <v>0</v>
      </c>
      <c r="G6" s="59" t="str">
        <v>Sonipat</v>
      </c>
      <c r="H6" s="59" t="str">
        <v>Deepak / Priyanka Madam</v>
      </c>
      <c r="I6" s="59" t="str">
        <v>Local</v>
      </c>
      <c r="K6" s="21">
        <f t="shared" si="0"/>
        <v>1</v>
      </c>
      <c r="L6" s="21" t="str">
        <v>AURIGINE ONCO</v>
      </c>
      <c r="M6" s="21">
        <v>-20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</row>
    <row r="7" spans="1:19" x14ac:dyDescent="0.25">
      <c r="A7" s="21">
        <v>369703</v>
      </c>
      <c r="B7" s="21">
        <v>1</v>
      </c>
      <c r="C7" s="21" t="str">
        <v>ASHOKA</v>
      </c>
      <c r="D7" s="21">
        <v>4</v>
      </c>
      <c r="E7" s="21" t="str">
        <v>BioLegend</v>
      </c>
      <c r="F7" s="21">
        <v>0</v>
      </c>
      <c r="G7" s="21" t="str">
        <v>Sonipat</v>
      </c>
      <c r="H7" s="21" t="str">
        <v>Deepak / Priyanka Madam</v>
      </c>
      <c r="I7" s="21" t="str">
        <v>Local</v>
      </c>
      <c r="K7" s="21">
        <f t="shared" si="0"/>
        <v>1</v>
      </c>
      <c r="L7" s="21" t="str">
        <v>AURIGINE ONCO</v>
      </c>
      <c r="M7" s="21">
        <v>4</v>
      </c>
      <c r="N7" s="21" t="str">
        <v>DHARMACON</v>
      </c>
      <c r="O7" s="21">
        <v>0</v>
      </c>
      <c r="P7" s="21" t="str">
        <v>Banglore</v>
      </c>
      <c r="Q7" s="21" t="str">
        <v>From Stock / Back Order</v>
      </c>
      <c r="R7" s="21" t="str">
        <v>OutStation</v>
      </c>
      <c r="S7" s="21">
        <f t="shared" si="1"/>
        <v>1</v>
      </c>
    </row>
    <row r="8" spans="1:19" x14ac:dyDescent="0.25">
      <c r="A8" s="21" t="str">
        <v>D-001810-10-05</v>
      </c>
      <c r="B8" s="21">
        <v>1</v>
      </c>
      <c r="C8" s="21" t="str">
        <v>AURIGINE ONCO</v>
      </c>
      <c r="D8" s="21">
        <v>-20</v>
      </c>
      <c r="E8" s="21" t="str">
        <v>DHARMACON</v>
      </c>
      <c r="F8" s="21">
        <v>0</v>
      </c>
      <c r="G8" s="21" t="str">
        <v>Banglore</v>
      </c>
      <c r="H8" s="21" t="str">
        <v>From Stock / Back Order</v>
      </c>
      <c r="I8" s="21" t="str">
        <v>OutStation</v>
      </c>
      <c r="K8" s="21">
        <f t="shared" si="0"/>
        <v>1</v>
      </c>
      <c r="L8" s="21" t="str">
        <v>GK BIO</v>
      </c>
      <c r="M8" s="21">
        <v>-20</v>
      </c>
      <c r="N8" s="21" t="str">
        <v>TARGETMOL</v>
      </c>
      <c r="O8" s="21">
        <v>0</v>
      </c>
      <c r="P8" s="21" t="str">
        <v>Pune</v>
      </c>
      <c r="Q8" s="21" t="str">
        <v>Sample</v>
      </c>
      <c r="R8" s="21" t="str">
        <v>OutStation</v>
      </c>
      <c r="S8" s="21">
        <f t="shared" si="1"/>
        <v>1</v>
      </c>
    </row>
    <row r="9" spans="1:19" x14ac:dyDescent="0.25">
      <c r="A9" s="21" t="str">
        <v>T-2001-03</v>
      </c>
      <c r="B9" s="21">
        <v>1</v>
      </c>
      <c r="C9" s="21" t="str">
        <v>AURIGINE ONCO</v>
      </c>
      <c r="D9" s="21">
        <v>4</v>
      </c>
      <c r="E9" s="21" t="str">
        <v>DHARMACON</v>
      </c>
      <c r="F9" s="21">
        <v>0</v>
      </c>
      <c r="G9" s="21" t="str">
        <v>Banglore</v>
      </c>
      <c r="H9" s="21" t="str">
        <v>From Stock / Back Order</v>
      </c>
      <c r="I9" s="21" t="str">
        <v>OutStation</v>
      </c>
      <c r="K9" s="21">
        <f t="shared" si="0"/>
        <v>1</v>
      </c>
      <c r="L9" s="21" t="str">
        <v>IIT KANPUR</v>
      </c>
      <c r="M9" s="21">
        <v>-20</v>
      </c>
      <c r="N9" s="21" t="str">
        <v>DHARMACON</v>
      </c>
      <c r="O9" s="21">
        <v>0</v>
      </c>
      <c r="P9" s="21" t="str">
        <v>Kanpur</v>
      </c>
      <c r="Q9" s="21" t="str">
        <v>Back Order</v>
      </c>
      <c r="R9" s="21" t="str">
        <v>OutStation</v>
      </c>
      <c r="S9" s="21">
        <f t="shared" si="1"/>
        <v>1</v>
      </c>
    </row>
    <row r="10" spans="1:19" x14ac:dyDescent="0.25">
      <c r="A10" s="59" t="str">
        <v>STL043124</v>
      </c>
      <c r="B10" s="59">
        <v>1</v>
      </c>
      <c r="C10" s="59" t="str">
        <v>GK BIO</v>
      </c>
      <c r="D10" s="59">
        <v>-20</v>
      </c>
      <c r="E10" s="59" t="str">
        <v>TARGETMOL</v>
      </c>
      <c r="F10" s="59">
        <v>0</v>
      </c>
      <c r="G10" s="59" t="str">
        <v>Pune</v>
      </c>
      <c r="H10" s="59" t="str">
        <v>Sample</v>
      </c>
      <c r="I10" s="59" t="str">
        <v>OutStation</v>
      </c>
      <c r="K10" s="21">
        <f t="shared" si="0"/>
        <v>7</v>
      </c>
      <c r="L10" s="21" t="str">
        <v>ILS</v>
      </c>
      <c r="M10" s="21">
        <v>-20</v>
      </c>
      <c r="N10" s="21" t="str">
        <v>DHARMACON</v>
      </c>
      <c r="O10" s="21">
        <v>0</v>
      </c>
      <c r="P10" s="21" t="str">
        <v>Bhuvneshwar</v>
      </c>
      <c r="Q10" s="21" t="str">
        <v>PO Awaited</v>
      </c>
      <c r="R10" s="21" t="str">
        <v>OutStation</v>
      </c>
      <c r="S10" s="21">
        <f t="shared" si="1"/>
        <v>7</v>
      </c>
    </row>
    <row r="11" spans="1:19" x14ac:dyDescent="0.25">
      <c r="A11" s="21" t="str">
        <v>SB-P-LV-101-10</v>
      </c>
      <c r="B11" s="21">
        <v>1</v>
      </c>
      <c r="C11" s="21" t="str">
        <v>IIT KANPUR</v>
      </c>
      <c r="D11" s="21">
        <v>-20</v>
      </c>
      <c r="E11" s="21" t="str">
        <v>DHARMACON</v>
      </c>
      <c r="F11" s="21">
        <v>0</v>
      </c>
      <c r="G11" s="21" t="str">
        <v>Kanpur</v>
      </c>
      <c r="H11" s="21" t="str">
        <v>Back Order</v>
      </c>
      <c r="I11" s="21" t="str">
        <v>OutStation</v>
      </c>
      <c r="K11" s="21">
        <f t="shared" si="0"/>
        <v>2</v>
      </c>
      <c r="L11" s="21" t="str">
        <v>NCBS</v>
      </c>
      <c r="M11" s="21">
        <v>-20</v>
      </c>
      <c r="N11" s="21" t="str">
        <v>DHARMACON</v>
      </c>
      <c r="O11" s="21">
        <v>0</v>
      </c>
      <c r="P11" s="21" t="str">
        <v>Banglore</v>
      </c>
      <c r="Q11" s="21" t="str">
        <v>PO Awaited</v>
      </c>
      <c r="R11" s="21" t="str">
        <v>OutStation</v>
      </c>
      <c r="S11" s="21">
        <f t="shared" si="1"/>
        <v>2</v>
      </c>
    </row>
    <row r="12" spans="1:19" x14ac:dyDescent="0.25">
      <c r="A12" s="21" t="str">
        <v>L-019598-00-0005</v>
      </c>
      <c r="B12" s="21">
        <v>1</v>
      </c>
      <c r="C12" s="21" t="str">
        <v>ILS</v>
      </c>
      <c r="D12" s="21">
        <v>-20</v>
      </c>
      <c r="E12" s="21" t="str">
        <v>DHARMACON</v>
      </c>
      <c r="F12" s="21">
        <v>0</v>
      </c>
      <c r="G12" s="21" t="str">
        <v>Bhuvneshwar</v>
      </c>
      <c r="H12" s="21" t="str">
        <v>PO Awaited</v>
      </c>
      <c r="I12" s="21" t="str">
        <v>OutStation</v>
      </c>
      <c r="K12" s="21">
        <f t="shared" si="0"/>
        <v>1</v>
      </c>
      <c r="L12" s="21" t="str">
        <v>NNF</v>
      </c>
      <c r="M12" s="21">
        <v>-20</v>
      </c>
      <c r="N12" s="21" t="str">
        <v>Targetmol</v>
      </c>
      <c r="O12" s="21">
        <v>0</v>
      </c>
      <c r="P12" s="21" t="str">
        <v>Banglore</v>
      </c>
      <c r="Q12" s="21" t="str">
        <v>Sample / Back Order</v>
      </c>
      <c r="R12" s="21" t="str">
        <v>OutStation</v>
      </c>
      <c r="S12" s="21">
        <f t="shared" si="1"/>
        <v>1</v>
      </c>
    </row>
    <row r="13" spans="1:19" x14ac:dyDescent="0.25">
      <c r="A13" s="21" t="str">
        <v>L-013680-01-0005</v>
      </c>
      <c r="B13" s="21">
        <v>1</v>
      </c>
      <c r="C13" s="21" t="str">
        <v>ILS</v>
      </c>
      <c r="D13" s="21">
        <v>-20</v>
      </c>
      <c r="E13" s="21" t="str">
        <v>DHARMACON</v>
      </c>
      <c r="F13" s="21">
        <v>0</v>
      </c>
      <c r="G13" s="21" t="str">
        <v>Bhuvneshwar</v>
      </c>
      <c r="H13" s="21" t="str">
        <v>PO Awaited</v>
      </c>
      <c r="I13" s="21" t="str">
        <v>OutStation</v>
      </c>
      <c r="K13" s="21">
        <f t="shared" si="0"/>
        <v>8</v>
      </c>
      <c r="L13" s="21" t="str">
        <v>Opening Stock</v>
      </c>
      <c r="M13" s="21">
        <v>-20</v>
      </c>
      <c r="N13" s="21" t="str">
        <v>BioLegend</v>
      </c>
      <c r="O13" s="21">
        <v>0</v>
      </c>
      <c r="P13" s="21" t="str">
        <v>STOCK</v>
      </c>
      <c r="Q13" s="21" t="str">
        <v>Stock</v>
      </c>
      <c r="R13" s="21" t="str">
        <v>STOCK</v>
      </c>
      <c r="S13" s="21">
        <f t="shared" si="1"/>
        <v>8</v>
      </c>
    </row>
    <row r="14" spans="1:19" x14ac:dyDescent="0.25">
      <c r="A14" s="59" t="str">
        <v>L-012078-00-0005</v>
      </c>
      <c r="B14" s="59">
        <v>1</v>
      </c>
      <c r="C14" s="59" t="str">
        <v>ILS</v>
      </c>
      <c r="D14" s="59">
        <v>-20</v>
      </c>
      <c r="E14" s="59" t="str">
        <v>DHARMACON</v>
      </c>
      <c r="F14" s="59">
        <v>0</v>
      </c>
      <c r="G14" s="59" t="str">
        <v>Bhuvneshwar</v>
      </c>
      <c r="H14" s="59" t="str">
        <v>PO Awaited</v>
      </c>
      <c r="I14" s="59" t="str">
        <v>OutStation</v>
      </c>
      <c r="K14" s="21">
        <f t="shared" si="0"/>
        <v>10</v>
      </c>
      <c r="L14" s="21" t="str">
        <v>Opening Stock</v>
      </c>
      <c r="M14" s="21">
        <v>4</v>
      </c>
      <c r="N14" s="21" t="str">
        <v>BioLegend</v>
      </c>
      <c r="O14" s="21">
        <v>0</v>
      </c>
      <c r="P14" s="21" t="str">
        <v>STOCK</v>
      </c>
      <c r="Q14" s="21" t="str">
        <v>Stock</v>
      </c>
      <c r="R14" s="21" t="str">
        <v>STOCK</v>
      </c>
      <c r="S14" s="21">
        <f t="shared" si="1"/>
        <v>10</v>
      </c>
    </row>
    <row r="15" spans="1:19" x14ac:dyDescent="0.25">
      <c r="A15" s="21" t="str">
        <v>L-003030-00-0005</v>
      </c>
      <c r="B15" s="21">
        <v>1</v>
      </c>
      <c r="C15" s="21" t="str">
        <v>ILS</v>
      </c>
      <c r="D15" s="21">
        <v>-20</v>
      </c>
      <c r="E15" s="21" t="str">
        <v>DHARMACON</v>
      </c>
      <c r="F15" s="21">
        <v>0</v>
      </c>
      <c r="G15" s="21" t="str">
        <v>Bhuvneshwar</v>
      </c>
      <c r="H15" s="21" t="str">
        <v>PO Awaited</v>
      </c>
      <c r="I15" s="21" t="str">
        <v>OutStation</v>
      </c>
      <c r="K15" s="21">
        <f t="shared" si="0"/>
        <v>1</v>
      </c>
      <c r="L15" s="21" t="str">
        <v>Opening Stock</v>
      </c>
      <c r="M15" s="21">
        <v>-20</v>
      </c>
      <c r="N15" s="21" t="str">
        <v>Dharmacon</v>
      </c>
      <c r="O15" s="21" t="str">
        <v>Set of 4 item code (N-187978-01-0020, N-187978-02-0020, N-187978-03-0020, N-187978-04-0020)</v>
      </c>
      <c r="P15" s="21" t="str">
        <v>STOCK</v>
      </c>
      <c r="Q15" s="21" t="str">
        <v>Stock</v>
      </c>
      <c r="R15" s="21" t="str">
        <v>STOCK</v>
      </c>
      <c r="S15" s="21">
        <f t="shared" si="1"/>
        <v>1</v>
      </c>
    </row>
    <row r="16" spans="1:19" x14ac:dyDescent="0.25">
      <c r="A16" s="21" t="str">
        <v>L-004920-01-0005</v>
      </c>
      <c r="B16" s="21">
        <v>1</v>
      </c>
      <c r="C16" s="21" t="str">
        <v>ILS</v>
      </c>
      <c r="D16" s="21">
        <v>-20</v>
      </c>
      <c r="E16" s="21" t="str">
        <v>DHARMACON</v>
      </c>
      <c r="F16" s="21">
        <v>0</v>
      </c>
      <c r="G16" s="21" t="str">
        <v>Bhuvneshwar</v>
      </c>
      <c r="H16" s="21" t="str">
        <v>PO Awaited</v>
      </c>
      <c r="I16" s="21" t="str">
        <v>OutStation</v>
      </c>
      <c r="K16" s="21">
        <f t="shared" si="0"/>
        <v>21</v>
      </c>
      <c r="L16" s="21" t="str">
        <v>OPENING STOCK</v>
      </c>
      <c r="M16" s="21" t="str">
        <v>RT</v>
      </c>
      <c r="N16" s="21" t="str">
        <v>Sartorius</v>
      </c>
      <c r="O16" s="21">
        <v>0</v>
      </c>
      <c r="P16" s="21" t="str">
        <v>STOCK</v>
      </c>
      <c r="Q16" s="21" t="str">
        <v>Stock</v>
      </c>
      <c r="R16" s="21" t="str">
        <v>STOCK</v>
      </c>
      <c r="S16" s="21">
        <f t="shared" si="1"/>
        <v>21</v>
      </c>
    </row>
    <row r="17" spans="1:19" x14ac:dyDescent="0.25">
      <c r="A17" s="21" t="str">
        <v>L-003805-00-0005</v>
      </c>
      <c r="B17" s="21">
        <v>1</v>
      </c>
      <c r="C17" s="21" t="str">
        <v>ILS</v>
      </c>
      <c r="D17" s="21">
        <v>-20</v>
      </c>
      <c r="E17" s="21" t="str">
        <v>DHARMACON</v>
      </c>
      <c r="F17" s="21">
        <v>0</v>
      </c>
      <c r="G17" s="21" t="str">
        <v>Bhuvneshwar</v>
      </c>
      <c r="H17" s="21" t="str">
        <v>PO Awaited</v>
      </c>
      <c r="I17" s="21" t="str">
        <v>OutStation</v>
      </c>
      <c r="K17" s="21">
        <f t="shared" si="0"/>
        <v>1</v>
      </c>
      <c r="L17" s="21" t="str">
        <v>PRIYANKA MADAM</v>
      </c>
      <c r="M17" s="21">
        <v>4</v>
      </c>
      <c r="N17" s="21" t="str">
        <v>BioLegend</v>
      </c>
      <c r="O17" s="21">
        <v>0</v>
      </c>
      <c r="P17" s="21" t="str">
        <v>Delhi</v>
      </c>
      <c r="Q17" s="21" t="str">
        <v>Priyanka Madam</v>
      </c>
      <c r="R17" s="21" t="str">
        <v>Local</v>
      </c>
      <c r="S17" s="21">
        <f t="shared" si="1"/>
        <v>1</v>
      </c>
    </row>
    <row r="18" spans="1:19" x14ac:dyDescent="0.25">
      <c r="A18" s="21" t="str">
        <v>D-001810-10-05</v>
      </c>
      <c r="B18" s="21">
        <v>1</v>
      </c>
      <c r="C18" s="21" t="str">
        <v>ILS</v>
      </c>
      <c r="D18" s="21">
        <v>-20</v>
      </c>
      <c r="E18" s="21" t="str">
        <v>DHARMACON</v>
      </c>
      <c r="F18" s="21">
        <v>0</v>
      </c>
      <c r="G18" s="21" t="str">
        <v>Bhuvneshwar</v>
      </c>
      <c r="H18" s="21" t="str">
        <v>PO Awaited</v>
      </c>
      <c r="I18" s="21" t="str">
        <v>OutStation</v>
      </c>
      <c r="K18" s="21">
        <f t="shared" si="0"/>
        <v>2</v>
      </c>
      <c r="L18" s="21" t="str">
        <v>RG SONS</v>
      </c>
      <c r="M18" s="21" t="str">
        <v>RT</v>
      </c>
      <c r="N18" s="21" t="str">
        <v>SARTORIUS</v>
      </c>
      <c r="O18" s="21">
        <v>0</v>
      </c>
      <c r="P18" s="21" t="str">
        <v>Lucknow</v>
      </c>
      <c r="Q18" s="21" t="str">
        <v>Payment Pending</v>
      </c>
      <c r="R18" s="21" t="str">
        <v>OutStation</v>
      </c>
      <c r="S18" s="21">
        <f t="shared" si="1"/>
        <v>2</v>
      </c>
    </row>
    <row r="19" spans="1:19" x14ac:dyDescent="0.25">
      <c r="A19" s="21" t="str">
        <v>L-015121-00-0005</v>
      </c>
      <c r="B19" s="21">
        <v>1</v>
      </c>
      <c r="C19" s="21" t="str">
        <v>NCBS</v>
      </c>
      <c r="D19" s="21">
        <v>-20</v>
      </c>
      <c r="E19" s="21" t="str">
        <v>DHARMACON</v>
      </c>
      <c r="F19" s="21">
        <v>0</v>
      </c>
      <c r="G19" s="21" t="str">
        <v>Banglore</v>
      </c>
      <c r="H19" s="21" t="str">
        <v>PO Awaited</v>
      </c>
      <c r="I19" s="21" t="str">
        <v>OutStation</v>
      </c>
      <c r="K19" s="21">
        <f t="shared" si="0"/>
        <v>5</v>
      </c>
      <c r="L19" s="21" t="str">
        <v>Sample (PM)</v>
      </c>
      <c r="M19" s="21">
        <v>4</v>
      </c>
      <c r="N19" s="21" t="str">
        <v>Hansa Biomed</v>
      </c>
      <c r="O19" s="21" t="str">
        <v>Priyanka Madam</v>
      </c>
      <c r="P19" s="21" t="str">
        <v>delhi</v>
      </c>
      <c r="Q19" s="21" t="str">
        <v>Priyanka Madam</v>
      </c>
      <c r="R19" s="21" t="str">
        <v>Local</v>
      </c>
      <c r="S19" s="21">
        <f t="shared" si="1"/>
        <v>5</v>
      </c>
    </row>
    <row r="20" spans="1:19" x14ac:dyDescent="0.25">
      <c r="A20" s="21" t="str">
        <v>L-020165-00-0005</v>
      </c>
      <c r="B20" s="21">
        <v>1</v>
      </c>
      <c r="C20" s="21" t="str">
        <v>NCBS</v>
      </c>
      <c r="D20" s="21">
        <v>-20</v>
      </c>
      <c r="E20" s="21" t="str">
        <v>DHARMACON</v>
      </c>
      <c r="F20" s="21">
        <v>0</v>
      </c>
      <c r="G20" s="21" t="str">
        <v>Banglore</v>
      </c>
      <c r="H20" s="21" t="str">
        <v>PO Awaited</v>
      </c>
      <c r="I20" s="21" t="str">
        <v>OutStation</v>
      </c>
      <c r="K20" s="21">
        <f t="shared" si="0"/>
        <v>2</v>
      </c>
      <c r="L20" s="21" t="str">
        <v>SOUTH CAMPUS</v>
      </c>
      <c r="M20" s="21" t="str">
        <v>RT</v>
      </c>
      <c r="N20" s="21" t="str">
        <v>HOEFER</v>
      </c>
      <c r="O20" s="21">
        <v>0</v>
      </c>
      <c r="P20" s="21" t="str">
        <v>Delhi</v>
      </c>
      <c r="Q20" s="21" t="str">
        <v>Sample</v>
      </c>
      <c r="R20" s="21" t="str">
        <v>Local</v>
      </c>
      <c r="S20" s="21">
        <f t="shared" si="1"/>
        <v>2</v>
      </c>
    </row>
    <row r="21" spans="1:19" x14ac:dyDescent="0.25">
      <c r="A21" s="21" t="str">
        <v>T1785</v>
      </c>
      <c r="B21" s="21">
        <v>1</v>
      </c>
      <c r="C21" s="21" t="str">
        <v>NNF</v>
      </c>
      <c r="D21" s="21">
        <v>-20</v>
      </c>
      <c r="E21" s="21" t="str">
        <v>Targetmol</v>
      </c>
      <c r="F21" s="21">
        <v>0</v>
      </c>
      <c r="G21" s="21" t="str">
        <v>Banglore</v>
      </c>
      <c r="H21" s="21" t="str">
        <v>Sample / Back Order</v>
      </c>
      <c r="I21" s="21" t="str">
        <v>OutStation</v>
      </c>
      <c r="K21" s="21">
        <f t="shared" si="0"/>
        <v>2</v>
      </c>
      <c r="L21" s="21" t="str">
        <v>Stock</v>
      </c>
      <c r="M21" s="21">
        <v>4</v>
      </c>
      <c r="N21" s="21" t="str">
        <v>BioLegend</v>
      </c>
      <c r="O21" s="21" t="str">
        <v>Biocon Order Cancelled</v>
      </c>
      <c r="P21" s="21" t="str">
        <v>STOCK</v>
      </c>
      <c r="Q21" s="21" t="str">
        <v>stock</v>
      </c>
      <c r="R21" s="21" t="str">
        <v>STOCK</v>
      </c>
      <c r="S21" s="21">
        <f t="shared" si="1"/>
        <v>2</v>
      </c>
    </row>
    <row r="22" spans="1:19" x14ac:dyDescent="0.25">
      <c r="A22" s="21">
        <v>556002</v>
      </c>
      <c r="B22" s="21">
        <v>5</v>
      </c>
      <c r="C22" s="21" t="str">
        <v>Opening Stock</v>
      </c>
      <c r="D22" s="21">
        <v>-20</v>
      </c>
      <c r="E22" s="21" t="str">
        <v>BioLegend</v>
      </c>
      <c r="F22" s="21">
        <v>0</v>
      </c>
      <c r="G22" s="21" t="str">
        <v>STOCK</v>
      </c>
      <c r="H22" s="21" t="str">
        <v>Stock</v>
      </c>
      <c r="I22" s="21" t="str">
        <v>STOCK</v>
      </c>
      <c r="K22" s="21">
        <f t="shared" si="0"/>
        <v>1</v>
      </c>
      <c r="L22" s="21" t="str">
        <v>stock</v>
      </c>
      <c r="M22" s="21">
        <v>-20</v>
      </c>
      <c r="N22" s="21" t="str">
        <v>Dharmacon</v>
      </c>
      <c r="O22" s="21" t="str">
        <v>Extra Item Purchased (Informed by Dharmendra Sir)</v>
      </c>
      <c r="P22" s="21" t="str">
        <v>STOCK</v>
      </c>
      <c r="Q22" s="21" t="str">
        <v>Stock</v>
      </c>
      <c r="R22" s="21" t="str">
        <v>STOCK</v>
      </c>
      <c r="S22" s="21">
        <f t="shared" si="1"/>
        <v>1</v>
      </c>
    </row>
    <row r="23" spans="1:19" x14ac:dyDescent="0.25">
      <c r="A23" s="21">
        <v>570802</v>
      </c>
      <c r="B23" s="21">
        <v>2</v>
      </c>
      <c r="C23" s="21" t="str">
        <v>Opening Stock</v>
      </c>
      <c r="D23" s="21">
        <v>-20</v>
      </c>
      <c r="E23" s="21" t="str">
        <v>BioLegend</v>
      </c>
      <c r="F23" s="21">
        <v>0</v>
      </c>
      <c r="G23" s="21" t="str">
        <v>STOCK</v>
      </c>
      <c r="H23" s="21" t="str">
        <v>Stock</v>
      </c>
      <c r="I23" s="21" t="str">
        <v>STOCK</v>
      </c>
      <c r="K23" s="21">
        <f t="shared" si="0"/>
        <v>33</v>
      </c>
      <c r="L23" s="21" t="str">
        <v>Stock</v>
      </c>
      <c r="M23" s="21" t="str">
        <v>RT</v>
      </c>
      <c r="N23" s="21" t="str">
        <v>Mp Bio</v>
      </c>
      <c r="O23" s="21">
        <v>0</v>
      </c>
      <c r="P23" s="21" t="str">
        <v>STOCK</v>
      </c>
      <c r="Q23" s="21" t="str">
        <v>Stock</v>
      </c>
      <c r="R23" s="21" t="str">
        <v>STOCK</v>
      </c>
      <c r="S23" s="21">
        <f t="shared" si="1"/>
        <v>33</v>
      </c>
    </row>
    <row r="24" spans="1:19" x14ac:dyDescent="0.25">
      <c r="A24" s="59">
        <v>423303</v>
      </c>
      <c r="B24" s="59">
        <v>1</v>
      </c>
      <c r="C24" s="59" t="str">
        <v>Opening Stock</v>
      </c>
      <c r="D24" s="59">
        <v>-20</v>
      </c>
      <c r="E24" s="59" t="str">
        <v>BioLegend</v>
      </c>
      <c r="F24" s="59">
        <v>0</v>
      </c>
      <c r="G24" s="59" t="str">
        <v>STOCK</v>
      </c>
      <c r="H24" s="59" t="str">
        <v>Stock</v>
      </c>
      <c r="I24" s="59" t="str">
        <v>STOCK</v>
      </c>
      <c r="K24" s="21">
        <f t="shared" si="0"/>
        <v>59</v>
      </c>
      <c r="L24" s="21" t="str">
        <v>Stock</v>
      </c>
      <c r="M24" s="21" t="str">
        <v>RT</v>
      </c>
      <c r="N24" s="21" t="str">
        <v>Sartorius</v>
      </c>
      <c r="O24" s="21">
        <v>0</v>
      </c>
      <c r="P24" s="21" t="str">
        <v>STOCK</v>
      </c>
      <c r="Q24" s="21" t="str">
        <v>Stock</v>
      </c>
      <c r="R24" s="21" t="str">
        <v>STOCK</v>
      </c>
      <c r="S24" s="21">
        <f t="shared" si="1"/>
        <v>59</v>
      </c>
    </row>
    <row r="25" spans="1:19" x14ac:dyDescent="0.25">
      <c r="A25" s="21">
        <v>421002</v>
      </c>
      <c r="B25" s="21">
        <v>2</v>
      </c>
      <c r="C25" s="21" t="str">
        <v>Opening Stock</v>
      </c>
      <c r="D25" s="21">
        <v>4</v>
      </c>
      <c r="E25" s="21" t="str">
        <v>BioLegend</v>
      </c>
      <c r="F25" s="21">
        <v>0</v>
      </c>
      <c r="G25" s="21" t="str">
        <v>STOCK</v>
      </c>
      <c r="H25" s="21" t="str">
        <v>Stock</v>
      </c>
      <c r="I25" s="21" t="str">
        <v>STOCK</v>
      </c>
      <c r="K25" s="21">
        <f t="shared" si="0"/>
        <v>3</v>
      </c>
      <c r="L25" s="21" t="str">
        <v>STOCK</v>
      </c>
      <c r="M25" s="21">
        <v>4</v>
      </c>
      <c r="N25" s="21" t="str">
        <v>BioLegend</v>
      </c>
      <c r="O25" s="21" t="str">
        <v>FOC Informed By Priya Madam and informed to SM Sir</v>
      </c>
      <c r="P25" s="21" t="str">
        <v>STOCK</v>
      </c>
      <c r="Q25" s="21" t="str">
        <v>Stock</v>
      </c>
      <c r="R25" s="21" t="str">
        <v>STOCK</v>
      </c>
      <c r="S25" s="21">
        <f t="shared" si="1"/>
        <v>3</v>
      </c>
    </row>
    <row r="26" spans="1:19" x14ac:dyDescent="0.25">
      <c r="A26" s="21">
        <v>421403</v>
      </c>
      <c r="B26" s="21">
        <v>4</v>
      </c>
      <c r="C26" s="21" t="str">
        <v>Opening Stock</v>
      </c>
      <c r="D26" s="21">
        <v>4</v>
      </c>
      <c r="E26" s="21" t="str">
        <v>BioLegend</v>
      </c>
      <c r="F26" s="21">
        <v>0</v>
      </c>
      <c r="G26" s="21" t="str">
        <v>STOCK</v>
      </c>
      <c r="H26" s="21" t="str">
        <v>Stock</v>
      </c>
      <c r="I26" s="21" t="str">
        <v>STOCK</v>
      </c>
      <c r="K26" s="21">
        <f t="shared" si="0"/>
        <v>14</v>
      </c>
      <c r="L26" s="21" t="str">
        <v>Stock</v>
      </c>
      <c r="M26" s="21">
        <v>-20</v>
      </c>
      <c r="N26" s="21" t="str">
        <v>Mp Bio</v>
      </c>
      <c r="O26" s="21">
        <v>0</v>
      </c>
      <c r="P26" s="21" t="str">
        <v>STOCK</v>
      </c>
      <c r="Q26" s="21" t="str">
        <v>Stock</v>
      </c>
      <c r="R26" s="21" t="str">
        <v>STOCK</v>
      </c>
      <c r="S26" s="21">
        <f t="shared" si="1"/>
        <v>14</v>
      </c>
    </row>
    <row r="27" spans="1:19" x14ac:dyDescent="0.25">
      <c r="A27" s="59">
        <v>100261</v>
      </c>
      <c r="B27" s="59">
        <v>1</v>
      </c>
      <c r="C27" s="59" t="str">
        <v>Opening Stock</v>
      </c>
      <c r="D27" s="59">
        <v>4</v>
      </c>
      <c r="E27" s="59" t="str">
        <v>BioLegend</v>
      </c>
      <c r="F27" s="59">
        <v>0</v>
      </c>
      <c r="G27" s="59" t="str">
        <v>STOCK</v>
      </c>
      <c r="H27" s="59" t="str">
        <v>Stock</v>
      </c>
      <c r="I27" s="59" t="str">
        <v>STOCK</v>
      </c>
      <c r="K27" s="21">
        <f t="shared" si="0"/>
        <v>2</v>
      </c>
      <c r="L27" s="21" t="str">
        <v>STOCK</v>
      </c>
      <c r="M27" s="21" t="str">
        <v>RT</v>
      </c>
      <c r="N27" s="21" t="str">
        <v>Revvity</v>
      </c>
      <c r="O27" s="21" t="str">
        <v>MACHINE (PRIYANKA MADAM)</v>
      </c>
      <c r="P27" s="21" t="str">
        <v>STOCK</v>
      </c>
      <c r="Q27" s="21" t="str">
        <v>Stock</v>
      </c>
      <c r="R27" s="21" t="str">
        <v>STOCK</v>
      </c>
      <c r="S27" s="21">
        <f t="shared" si="1"/>
        <v>2</v>
      </c>
    </row>
    <row r="28" spans="1:19" x14ac:dyDescent="0.25">
      <c r="A28" s="21">
        <v>108123</v>
      </c>
      <c r="B28" s="21">
        <v>1</v>
      </c>
      <c r="C28" s="21" t="str">
        <v>Opening Stock</v>
      </c>
      <c r="D28" s="21">
        <v>4</v>
      </c>
      <c r="E28" s="21" t="str">
        <v>BioLegend</v>
      </c>
      <c r="F28" s="21">
        <v>0</v>
      </c>
      <c r="G28" s="21" t="str">
        <v>STOCK</v>
      </c>
      <c r="H28" s="21" t="str">
        <v>Stock</v>
      </c>
      <c r="I28" s="21" t="str">
        <v>STOCK</v>
      </c>
      <c r="K28" s="21">
        <f t="shared" si="0"/>
        <v>1</v>
      </c>
      <c r="L28" s="21" t="str">
        <v>STOCK</v>
      </c>
      <c r="M28" s="21">
        <v>4</v>
      </c>
      <c r="N28" s="21" t="str">
        <v>BioLegend</v>
      </c>
      <c r="O28" s="21" t="str">
        <v>Return From Bio Health (Extra Purchase infromed by Priynka Madam)</v>
      </c>
      <c r="P28" s="21" t="str">
        <v>STOCK</v>
      </c>
      <c r="Q28" s="21" t="str">
        <v>Priyanka Madam</v>
      </c>
      <c r="R28" s="21" t="str">
        <v>STOCK</v>
      </c>
      <c r="S28" s="21">
        <f t="shared" si="1"/>
        <v>1</v>
      </c>
    </row>
    <row r="29" spans="1:19" x14ac:dyDescent="0.25">
      <c r="A29" s="21">
        <v>329702</v>
      </c>
      <c r="B29" s="21">
        <v>2</v>
      </c>
      <c r="C29" s="21" t="str">
        <v>Opening Stock</v>
      </c>
      <c r="D29" s="21">
        <v>4</v>
      </c>
      <c r="E29" s="21" t="str">
        <v>BioLegend</v>
      </c>
      <c r="F29" s="21">
        <v>0</v>
      </c>
      <c r="G29" s="21" t="str">
        <v>STOCK</v>
      </c>
      <c r="H29" s="21" t="str">
        <v>Stock</v>
      </c>
      <c r="I29" s="21" t="str">
        <v>STOCK</v>
      </c>
      <c r="K29" s="21">
        <f t="shared" si="0"/>
        <v>1</v>
      </c>
      <c r="L29" s="21" t="str">
        <v>STOCK</v>
      </c>
      <c r="M29" s="21">
        <v>4</v>
      </c>
      <c r="N29" s="21" t="str">
        <v>BioLegend</v>
      </c>
      <c r="O29" s="21" t="str">
        <v>Expired</v>
      </c>
      <c r="P29" s="21" t="str">
        <v>STOCK</v>
      </c>
      <c r="Q29" s="21" t="str">
        <v>Stock</v>
      </c>
      <c r="R29" s="21" t="str">
        <v>STOCK</v>
      </c>
      <c r="S29" s="21">
        <f t="shared" si="1"/>
        <v>1</v>
      </c>
    </row>
    <row r="30" spans="1:19" x14ac:dyDescent="0.25">
      <c r="A30" s="21" t="str">
        <v>RU-187978-00-0020</v>
      </c>
      <c r="B30" s="21">
        <v>1</v>
      </c>
      <c r="C30" s="21" t="str">
        <v>Opening Stock</v>
      </c>
      <c r="D30" s="21">
        <v>-20</v>
      </c>
      <c r="E30" s="21" t="str">
        <v>Dharmacon</v>
      </c>
      <c r="F30" s="21" t="str">
        <v>Set of 4 item code (N-187978-01-0020, N-187978-02-0020, N-187978-03-0020, N-187978-04-0020)</v>
      </c>
      <c r="G30" s="21" t="str">
        <v>STOCK</v>
      </c>
      <c r="H30" s="21" t="str">
        <v>Stock</v>
      </c>
      <c r="I30" s="21" t="str">
        <v>STOCK</v>
      </c>
      <c r="K30" s="21">
        <f t="shared" si="0"/>
        <v>1</v>
      </c>
      <c r="L30" s="21" t="str">
        <v>STOCK</v>
      </c>
      <c r="M30" s="21" t="str">
        <v>4</v>
      </c>
      <c r="N30" s="21" t="str">
        <v>BioLegend</v>
      </c>
      <c r="O30" s="21" t="str">
        <v>Extra Purchase By Priya Madam</v>
      </c>
      <c r="P30" s="21" t="str">
        <v>STOCK</v>
      </c>
      <c r="Q30" s="21" t="str">
        <v>Stock</v>
      </c>
      <c r="R30" s="21" t="str">
        <v>STOCK</v>
      </c>
      <c r="S30" s="21">
        <f t="shared" si="1"/>
        <v>1</v>
      </c>
    </row>
    <row r="31" spans="1:19" x14ac:dyDescent="0.25">
      <c r="A31" s="21">
        <v>16532</v>
      </c>
      <c r="B31" s="21">
        <v>21</v>
      </c>
      <c r="C31" s="21" t="str">
        <v>OPENING STOCK</v>
      </c>
      <c r="D31" s="21" t="str">
        <v>RT</v>
      </c>
      <c r="E31" s="21" t="str">
        <v>Sartorius</v>
      </c>
      <c r="F31" s="21">
        <v>0</v>
      </c>
      <c r="G31" s="21" t="str">
        <v>STOCK</v>
      </c>
      <c r="H31" s="21" t="str">
        <v>Stock</v>
      </c>
      <c r="I31" s="21" t="str">
        <v>STOCK</v>
      </c>
      <c r="K31" s="21">
        <f t="shared" si="0"/>
        <v>5</v>
      </c>
      <c r="L31" s="21" t="str">
        <v>Stock</v>
      </c>
      <c r="M31" s="21" t="str">
        <v>RT</v>
      </c>
      <c r="N31" s="21" t="str">
        <v>Biotium</v>
      </c>
      <c r="O31" s="21">
        <v>0</v>
      </c>
      <c r="P31" s="21" t="str">
        <v>STOCK</v>
      </c>
      <c r="Q31" s="21" t="str">
        <v>Stock</v>
      </c>
      <c r="R31" s="21" t="str">
        <v>STOCK</v>
      </c>
      <c r="S31" s="21">
        <f t="shared" si="1"/>
        <v>5</v>
      </c>
    </row>
    <row r="32" spans="1:19" x14ac:dyDescent="0.25">
      <c r="A32" s="21">
        <v>424401</v>
      </c>
      <c r="B32" s="21">
        <v>1</v>
      </c>
      <c r="C32" s="21" t="str">
        <v>PRIYANKA MADAM</v>
      </c>
      <c r="D32" s="21">
        <v>4</v>
      </c>
      <c r="E32" s="21" t="str">
        <v>BioLegend</v>
      </c>
      <c r="F32" s="21">
        <v>0</v>
      </c>
      <c r="G32" s="21" t="str">
        <v>Delhi</v>
      </c>
      <c r="H32" s="21" t="str">
        <v>Priyanka Madam</v>
      </c>
      <c r="I32" s="21" t="str">
        <v>Local</v>
      </c>
      <c r="K32" s="21">
        <f t="shared" si="0"/>
        <v>2</v>
      </c>
      <c r="L32" s="21" t="str">
        <v>STOCK</v>
      </c>
      <c r="M32" s="21" t="str">
        <v>RT</v>
      </c>
      <c r="N32" s="21" t="str">
        <v>Genei Lab</v>
      </c>
      <c r="O32" s="21">
        <v>0</v>
      </c>
      <c r="P32" s="21" t="str">
        <v>STOCK</v>
      </c>
      <c r="Q32" s="21" t="str">
        <v>Stock</v>
      </c>
      <c r="R32" s="21" t="str">
        <v>STOCK</v>
      </c>
      <c r="S32" s="21">
        <f t="shared" si="1"/>
        <v>2</v>
      </c>
    </row>
    <row r="33" spans="1:19" x14ac:dyDescent="0.25">
      <c r="A33" s="21" t="str">
        <v>VS02H01</v>
      </c>
      <c r="B33" s="21">
        <v>2</v>
      </c>
      <c r="C33" s="21" t="str">
        <v>RG SONS</v>
      </c>
      <c r="D33" s="21" t="str">
        <v>RT</v>
      </c>
      <c r="E33" s="21" t="str">
        <v>SARTORIUS</v>
      </c>
      <c r="F33" s="21">
        <v>0</v>
      </c>
      <c r="G33" s="21" t="str">
        <v>Lucknow</v>
      </c>
      <c r="H33" s="21" t="str">
        <v>Payment Pending</v>
      </c>
      <c r="I33" s="21" t="str">
        <v>OutStation</v>
      </c>
      <c r="K33" s="21">
        <f t="shared" si="0"/>
        <v>2</v>
      </c>
      <c r="L33" s="21" t="str">
        <v>STOCK</v>
      </c>
      <c r="M33" s="21">
        <v>-20</v>
      </c>
      <c r="N33" s="21" t="str">
        <v>Genei Lab</v>
      </c>
      <c r="O33" s="21" t="str">
        <v>One Piece Damaged received (Replacement received)</v>
      </c>
      <c r="P33" s="21" t="str">
        <v>STOCK</v>
      </c>
      <c r="Q33" s="21" t="str">
        <v>Stock</v>
      </c>
      <c r="R33" s="21" t="str">
        <v>STOCK</v>
      </c>
      <c r="S33" s="21">
        <f t="shared" si="1"/>
        <v>2</v>
      </c>
    </row>
    <row r="34" spans="1:19" x14ac:dyDescent="0.25">
      <c r="A34" s="21" t="str">
        <v>HBM-EXP-B2.5</v>
      </c>
      <c r="B34" s="21">
        <v>5</v>
      </c>
      <c r="C34" s="21" t="str">
        <v>Sample (PM)</v>
      </c>
      <c r="D34" s="21">
        <v>4</v>
      </c>
      <c r="E34" s="21" t="str">
        <v>Hansa Biomed</v>
      </c>
      <c r="F34" s="21" t="str">
        <v>Priyanka Madam</v>
      </c>
      <c r="G34" s="21" t="str">
        <v>delhi</v>
      </c>
      <c r="H34" s="21" t="str">
        <v>Priyanka Madam</v>
      </c>
      <c r="I34" s="21" t="str">
        <v>Local</v>
      </c>
      <c r="K34" s="21">
        <f t="shared" ref="K34:K65" si="2">SUMIFS(B:B,C:C, L34,D:D, M34,E:E, N34,F:F, O34,G:G, P34,H:H, Q34)</f>
        <v>3</v>
      </c>
      <c r="L34" s="21" t="str">
        <v>STOCK</v>
      </c>
      <c r="M34" s="21">
        <v>-20</v>
      </c>
      <c r="N34" s="21" t="str">
        <v>Genei Lab</v>
      </c>
      <c r="O34" s="21">
        <v>0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3</v>
      </c>
    </row>
    <row r="35" spans="1:19" x14ac:dyDescent="0.25">
      <c r="A35" s="21" t="str">
        <v>SE2619T-2-1.5</v>
      </c>
      <c r="B35" s="21">
        <v>1</v>
      </c>
      <c r="C35" s="21" t="str">
        <v>SOUTH CAMPUS</v>
      </c>
      <c r="D35" s="21" t="str">
        <v>RT</v>
      </c>
      <c r="E35" s="21" t="str">
        <v>HOEFER</v>
      </c>
      <c r="F35" s="21">
        <v>0</v>
      </c>
      <c r="G35" s="21" t="str">
        <v>Delhi</v>
      </c>
      <c r="H35" s="21" t="str">
        <v>Sample</v>
      </c>
      <c r="I35" s="21" t="str">
        <v>Local</v>
      </c>
      <c r="K35" s="59">
        <f t="shared" si="2"/>
        <v>4</v>
      </c>
      <c r="L35" s="59" t="str">
        <v>STOCK</v>
      </c>
      <c r="M35" s="59">
        <v>4</v>
      </c>
      <c r="N35" s="59" t="str">
        <v>BioLegend</v>
      </c>
      <c r="O35" s="59" t="str">
        <v>Extra Received</v>
      </c>
      <c r="P35" s="59" t="str">
        <v>STOCK</v>
      </c>
      <c r="Q35" s="59" t="str">
        <v>Stock</v>
      </c>
      <c r="R35" s="59" t="str">
        <v>STOCK</v>
      </c>
      <c r="S35" s="59">
        <f t="shared" si="3"/>
        <v>4</v>
      </c>
    </row>
    <row r="36" spans="1:19" x14ac:dyDescent="0.25">
      <c r="A36" s="21" t="str">
        <v>SE211A-10-1.5</v>
      </c>
      <c r="B36" s="21">
        <v>1</v>
      </c>
      <c r="C36" s="21" t="str">
        <v>SOUTH CAMPUS</v>
      </c>
      <c r="D36" s="21" t="str">
        <v>RT</v>
      </c>
      <c r="E36" s="21" t="str">
        <v>HOEFER</v>
      </c>
      <c r="F36" s="21">
        <v>0</v>
      </c>
      <c r="G36" s="21" t="str">
        <v>Delhi</v>
      </c>
      <c r="H36" s="21" t="str">
        <v>Sample</v>
      </c>
      <c r="I36" s="21" t="str">
        <v>Local</v>
      </c>
      <c r="K36" s="21">
        <f t="shared" si="2"/>
        <v>1</v>
      </c>
      <c r="L36" s="21" t="str">
        <v>stock</v>
      </c>
      <c r="M36" s="21">
        <v>4</v>
      </c>
      <c r="N36" s="21" t="str">
        <v>BioLegend</v>
      </c>
      <c r="O36" s="21" t="str">
        <v>Retrun From IGIB , Invoice Number 1058</v>
      </c>
      <c r="P36" s="21" t="str">
        <v>STOCK</v>
      </c>
      <c r="Q36" s="21" t="str">
        <v>Open Item</v>
      </c>
      <c r="R36" s="21" t="str">
        <v>STOCK</v>
      </c>
      <c r="S36" s="21">
        <f t="shared" si="3"/>
        <v>1</v>
      </c>
    </row>
    <row r="37" spans="1:19" x14ac:dyDescent="0.25">
      <c r="A37" s="21">
        <v>316302</v>
      </c>
      <c r="B37" s="21">
        <v>2</v>
      </c>
      <c r="C37" s="21" t="str">
        <v>Stock</v>
      </c>
      <c r="D37" s="21">
        <v>4</v>
      </c>
      <c r="E37" s="21" t="str">
        <v>BioLegend</v>
      </c>
      <c r="F37" s="21" t="str">
        <v>Biocon Order Cancelled</v>
      </c>
      <c r="G37" s="21" t="str">
        <v>STOCK</v>
      </c>
      <c r="H37" s="21" t="str">
        <v>stock</v>
      </c>
      <c r="I37" s="21" t="str">
        <v>STOCK</v>
      </c>
      <c r="K37" s="21">
        <f t="shared" si="2"/>
        <v>17</v>
      </c>
      <c r="L37" s="21" t="str">
        <v>STOCK</v>
      </c>
      <c r="M37" s="21">
        <v>-20</v>
      </c>
      <c r="N37" s="21" t="str">
        <v>Intron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17</v>
      </c>
    </row>
    <row r="38" spans="1:19" x14ac:dyDescent="0.25">
      <c r="A38" s="21" t="str">
        <v>J-004924-06-0010</v>
      </c>
      <c r="B38" s="21">
        <v>1</v>
      </c>
      <c r="C38" s="21" t="str">
        <v>stock</v>
      </c>
      <c r="D38" s="21">
        <v>-20</v>
      </c>
      <c r="E38" s="21" t="str">
        <v>Dharmacon</v>
      </c>
      <c r="F38" s="21" t="str">
        <v>Extra Item Purchased (Informed by Dharmendra Sir)</v>
      </c>
      <c r="G38" s="21" t="str">
        <v>STOCK</v>
      </c>
      <c r="H38" s="21" t="str">
        <v>Stock</v>
      </c>
      <c r="I38" s="21" t="str">
        <v>STOCK</v>
      </c>
      <c r="K38" s="21">
        <f t="shared" si="2"/>
        <v>3</v>
      </c>
      <c r="L38" s="21" t="str">
        <v>stock</v>
      </c>
      <c r="M38" s="21">
        <v>4</v>
      </c>
      <c r="N38" s="21" t="str">
        <v>Genexis Biotech</v>
      </c>
      <c r="O38" s="21" t="str">
        <v>Sample Received (Priyanka madam)</v>
      </c>
      <c r="P38" s="21" t="str">
        <v>STOCK</v>
      </c>
      <c r="Q38" s="21" t="str">
        <v>Stock</v>
      </c>
      <c r="R38" s="21" t="str">
        <v>STOCK</v>
      </c>
      <c r="S38" s="21">
        <f t="shared" si="3"/>
        <v>3</v>
      </c>
    </row>
    <row r="39" spans="1:19" x14ac:dyDescent="0.25">
      <c r="A39" s="21">
        <v>814326</v>
      </c>
      <c r="B39" s="21">
        <v>2</v>
      </c>
      <c r="C39" s="21" t="str">
        <v>Stock</v>
      </c>
      <c r="D39" s="21" t="str">
        <v>RT</v>
      </c>
      <c r="E39" s="21" t="str">
        <v>Mp Bio</v>
      </c>
      <c r="F39" s="21">
        <v>0</v>
      </c>
      <c r="G39" s="21" t="str">
        <v>STOCK</v>
      </c>
      <c r="H39" s="21" t="str">
        <v>Stock</v>
      </c>
      <c r="I39" s="21" t="str">
        <v>STOCK</v>
      </c>
      <c r="K39" s="21">
        <f t="shared" si="2"/>
        <v>3</v>
      </c>
      <c r="L39" s="21" t="str">
        <v>Stock</v>
      </c>
      <c r="M39" s="21">
        <v>4</v>
      </c>
      <c r="N39" s="21" t="str">
        <v>BioLegend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3</v>
      </c>
    </row>
    <row r="40" spans="1:19" x14ac:dyDescent="0.25">
      <c r="A40" s="21">
        <v>194825</v>
      </c>
      <c r="B40" s="21">
        <v>2</v>
      </c>
      <c r="C40" s="21" t="str">
        <v>Stock</v>
      </c>
      <c r="D40" s="21" t="str">
        <v>RT</v>
      </c>
      <c r="E40" s="21" t="str">
        <v>Mp Bio</v>
      </c>
      <c r="F40" s="21">
        <v>0</v>
      </c>
      <c r="G40" s="21" t="str">
        <v>STOCK</v>
      </c>
      <c r="H40" s="21" t="str">
        <v>Stock</v>
      </c>
      <c r="I40" s="21" t="str">
        <v>STOCK</v>
      </c>
      <c r="K40" s="21">
        <f t="shared" si="2"/>
        <v>1</v>
      </c>
      <c r="L40" s="21" t="str">
        <v>Stock</v>
      </c>
      <c r="M40" s="21">
        <v>4</v>
      </c>
      <c r="N40" s="21" t="str">
        <v>BioXcell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1</v>
      </c>
    </row>
    <row r="41" spans="1:19" x14ac:dyDescent="0.25">
      <c r="A41" s="21">
        <v>104772</v>
      </c>
      <c r="B41" s="21">
        <v>2</v>
      </c>
      <c r="C41" s="21" t="str">
        <v>Stock</v>
      </c>
      <c r="D41" s="21" t="str">
        <v>RT</v>
      </c>
      <c r="E41" s="21" t="str">
        <v>Mp Bio</v>
      </c>
      <c r="F41" s="21">
        <v>0</v>
      </c>
      <c r="G41" s="21" t="str">
        <v>STOCK</v>
      </c>
      <c r="H41" s="21" t="str">
        <v>Stock</v>
      </c>
      <c r="I41" s="21" t="str">
        <v>STOCK</v>
      </c>
      <c r="K41" s="21">
        <f t="shared" si="2"/>
        <v>11</v>
      </c>
      <c r="L41" s="21" t="str">
        <v>STOCK</v>
      </c>
      <c r="M41" s="21">
        <v>4</v>
      </c>
      <c r="N41" s="21" t="str">
        <v>MP BIO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11</v>
      </c>
    </row>
    <row r="42" spans="1:19" x14ac:dyDescent="0.25">
      <c r="A42" s="21">
        <v>100570</v>
      </c>
      <c r="B42" s="21">
        <v>1</v>
      </c>
      <c r="C42" s="21" t="str">
        <v>Stock</v>
      </c>
      <c r="D42" s="21" t="str">
        <v>RT</v>
      </c>
      <c r="E42" s="21" t="str">
        <v>Mp Bio</v>
      </c>
      <c r="F42" s="21">
        <v>0</v>
      </c>
      <c r="G42" s="21" t="str">
        <v>STOCK</v>
      </c>
      <c r="H42" s="21" t="str">
        <v>Stock</v>
      </c>
      <c r="I42" s="21" t="str">
        <v>STOCK</v>
      </c>
      <c r="K42" s="21">
        <f t="shared" si="2"/>
        <v>8</v>
      </c>
      <c r="L42" s="21" t="str">
        <v>Stock</v>
      </c>
      <c r="M42" s="21">
        <v>4</v>
      </c>
      <c r="N42" s="21" t="str">
        <v>DHARMACON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8</v>
      </c>
    </row>
    <row r="43" spans="1:19" x14ac:dyDescent="0.25">
      <c r="A43" s="21">
        <v>152574</v>
      </c>
      <c r="B43" s="21">
        <v>1</v>
      </c>
      <c r="C43" s="21" t="str">
        <v>Stock</v>
      </c>
      <c r="D43" s="21" t="str">
        <v>RT</v>
      </c>
      <c r="E43" s="21" t="str">
        <v>Mp Bio</v>
      </c>
      <c r="F43" s="21">
        <v>0</v>
      </c>
      <c r="G43" s="21" t="str">
        <v>STOCK</v>
      </c>
      <c r="H43" s="21" t="str">
        <v>Stock</v>
      </c>
      <c r="I43" s="21" t="str">
        <v>STOCK</v>
      </c>
      <c r="K43" s="21">
        <f t="shared" si="2"/>
        <v>4</v>
      </c>
      <c r="L43" s="21" t="str">
        <v>Stock</v>
      </c>
      <c r="M43" s="21">
        <v>-20</v>
      </c>
      <c r="N43" s="21" t="str">
        <v>DHARMACON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4</v>
      </c>
    </row>
    <row r="44" spans="1:19" x14ac:dyDescent="0.25">
      <c r="A44" s="21">
        <v>193982</v>
      </c>
      <c r="B44" s="21">
        <v>4</v>
      </c>
      <c r="C44" s="21" t="str">
        <v>Stock</v>
      </c>
      <c r="D44" s="21" t="str">
        <v>RT</v>
      </c>
      <c r="E44" s="21" t="str">
        <v>Mp Bio</v>
      </c>
      <c r="F44" s="21">
        <v>0</v>
      </c>
      <c r="G44" s="21" t="str">
        <v>STOCK</v>
      </c>
      <c r="H44" s="21" t="str">
        <v>Stock</v>
      </c>
      <c r="I44" s="21" t="str">
        <v>STOCK</v>
      </c>
      <c r="K44" s="21">
        <f t="shared" si="2"/>
        <v>181</v>
      </c>
      <c r="L44" s="21" t="str">
        <v>STOCK</v>
      </c>
      <c r="M44" s="21" t="str">
        <v>RT</v>
      </c>
      <c r="N44" s="21" t="str">
        <v>BioLegend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181</v>
      </c>
    </row>
    <row r="45" spans="1:19" x14ac:dyDescent="0.25">
      <c r="A45" s="21">
        <v>1860454</v>
      </c>
      <c r="B45" s="21">
        <v>1</v>
      </c>
      <c r="C45" s="21" t="str">
        <v>Stock</v>
      </c>
      <c r="D45" s="21" t="str">
        <v>RT</v>
      </c>
      <c r="E45" s="21" t="str">
        <v>Mp Bio</v>
      </c>
      <c r="F45" s="21">
        <v>0</v>
      </c>
      <c r="G45" s="21" t="str">
        <v>STOCK</v>
      </c>
      <c r="H45" s="21" t="str">
        <v>Stock</v>
      </c>
      <c r="I45" s="21" t="str">
        <v>STOCK</v>
      </c>
      <c r="K45" s="21">
        <f t="shared" si="2"/>
        <v>1</v>
      </c>
      <c r="L45" s="21" t="str">
        <v>STOCK</v>
      </c>
      <c r="M45" s="21">
        <v>-20</v>
      </c>
      <c r="N45" s="21" t="str">
        <v>TargetMol</v>
      </c>
      <c r="O45" s="21" t="str">
        <v>EXTRA RECEIVED</v>
      </c>
      <c r="P45" s="21" t="str">
        <v>STOCK</v>
      </c>
      <c r="Q45" s="21" t="str">
        <v>Stock</v>
      </c>
      <c r="R45" s="21" t="str">
        <v>STOCK</v>
      </c>
      <c r="S45" s="21">
        <f t="shared" si="3"/>
        <v>1</v>
      </c>
    </row>
    <row r="46" spans="1:19" x14ac:dyDescent="0.25">
      <c r="A46" s="21">
        <v>6553050</v>
      </c>
      <c r="B46" s="21">
        <v>1</v>
      </c>
      <c r="C46" s="21" t="str">
        <v>Stock</v>
      </c>
      <c r="D46" s="21" t="str">
        <v>RT</v>
      </c>
      <c r="E46" s="21" t="str">
        <v>Mp Bio</v>
      </c>
      <c r="F46" s="21">
        <v>0</v>
      </c>
      <c r="G46" s="21" t="str">
        <v>STOCK</v>
      </c>
      <c r="H46" s="21" t="str">
        <v>Stock</v>
      </c>
      <c r="I46" s="21" t="str">
        <v>STOCK</v>
      </c>
      <c r="K46" s="21">
        <f t="shared" si="2"/>
        <v>4</v>
      </c>
      <c r="L46" s="21" t="str">
        <v>UNKNOWN</v>
      </c>
      <c r="M46" s="21">
        <v>4</v>
      </c>
      <c r="N46" s="21" t="str">
        <v>BioLegend</v>
      </c>
      <c r="O46" s="21" t="str">
        <v>Demo Kit Mohan Sir (740811, 741146) 2 pcs Kit</v>
      </c>
      <c r="P46" s="21" t="str">
        <v>Unknown</v>
      </c>
      <c r="Q46" s="21" t="str">
        <v>Mohan Sir, (Demo)</v>
      </c>
      <c r="R46" s="21" t="str">
        <v>Unknown</v>
      </c>
      <c r="S46" s="21">
        <f t="shared" si="3"/>
        <v>4</v>
      </c>
    </row>
    <row r="47" spans="1:19" x14ac:dyDescent="0.25">
      <c r="A47" s="21">
        <v>194002</v>
      </c>
      <c r="B47" s="21">
        <v>2</v>
      </c>
      <c r="C47" s="21" t="str">
        <v>Stock</v>
      </c>
      <c r="D47" s="21" t="str">
        <v>RT</v>
      </c>
      <c r="E47" s="21" t="str">
        <v>Mp Bio</v>
      </c>
      <c r="F47" s="21">
        <v>0</v>
      </c>
      <c r="G47" s="21" t="str">
        <v>STOCK</v>
      </c>
      <c r="H47" s="21" t="str">
        <v>Stock</v>
      </c>
      <c r="I47" s="21" t="str">
        <v>STOCK</v>
      </c>
      <c r="K47" s="21">
        <f t="shared" si="2"/>
        <v>1</v>
      </c>
      <c r="L47" s="21" t="str">
        <v>Unknown</v>
      </c>
      <c r="M47" s="21" t="str">
        <v>RT</v>
      </c>
      <c r="N47" s="21" t="str">
        <v>BioLegend</v>
      </c>
      <c r="O47" s="21" t="str">
        <v>Mohn Sir (Sample) Aurigine Onco</v>
      </c>
      <c r="P47" s="21" t="str">
        <v>Unknown</v>
      </c>
      <c r="Q47" s="21" t="str">
        <v>Mohan sir,(Sample) Aurigine Onco</v>
      </c>
      <c r="R47" s="21" t="str">
        <v>Unknown</v>
      </c>
      <c r="S47" s="21">
        <f t="shared" si="3"/>
        <v>1</v>
      </c>
    </row>
    <row r="48" spans="1:19" x14ac:dyDescent="0.25">
      <c r="A48" s="21">
        <v>16532</v>
      </c>
      <c r="B48" s="21">
        <v>11</v>
      </c>
      <c r="C48" s="21" t="str">
        <v>Stock</v>
      </c>
      <c r="D48" s="21" t="str">
        <v>RT</v>
      </c>
      <c r="E48" s="21" t="str">
        <v>Sartorius</v>
      </c>
      <c r="F48" s="21">
        <v>0</v>
      </c>
      <c r="G48" s="21" t="str">
        <v>STOCK</v>
      </c>
      <c r="H48" s="21" t="str">
        <v>Stock</v>
      </c>
      <c r="I48" s="21" t="str">
        <v>STOCK</v>
      </c>
      <c r="K48" s="21">
        <f t="shared" si="2"/>
        <v>1</v>
      </c>
      <c r="L48" s="21" t="str">
        <v>Unknown</v>
      </c>
      <c r="M48" s="21">
        <v>4</v>
      </c>
      <c r="N48" s="21" t="str">
        <v>BioLegend</v>
      </c>
      <c r="O48" s="21" t="str">
        <v>Mohn Sir (Sample) Aurigine Onco</v>
      </c>
      <c r="P48" s="21" t="str">
        <v>Unknown</v>
      </c>
      <c r="Q48" s="21" t="str">
        <v>Mohan sir,(Sample) Aurigine Onco</v>
      </c>
      <c r="R48" s="21" t="str">
        <v>Unknown</v>
      </c>
      <c r="S48" s="21">
        <f t="shared" si="3"/>
        <v>1</v>
      </c>
    </row>
    <row r="49" spans="1:19" x14ac:dyDescent="0.25">
      <c r="A49" s="21">
        <v>16533</v>
      </c>
      <c r="B49" s="21">
        <v>9</v>
      </c>
      <c r="C49" s="21" t="str">
        <v>Stock</v>
      </c>
      <c r="D49" s="21" t="str">
        <v>RT</v>
      </c>
      <c r="E49" s="21" t="str">
        <v>Sartorius</v>
      </c>
      <c r="F49" s="21">
        <v>0</v>
      </c>
      <c r="G49" s="21" t="str">
        <v>STOCK</v>
      </c>
      <c r="H49" s="21" t="str">
        <v>Stock</v>
      </c>
      <c r="I49" s="21" t="str">
        <v>STOCK</v>
      </c>
      <c r="K49" s="21">
        <f t="shared" si="2"/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0</v>
      </c>
      <c r="R49" s="21">
        <v>0</v>
      </c>
      <c r="S49" s="21">
        <f t="shared" si="3"/>
        <v>0</v>
      </c>
    </row>
    <row r="50" spans="1:19" x14ac:dyDescent="0.25">
      <c r="A50" s="21" t="str">
        <v>VS0191</v>
      </c>
      <c r="B50" s="21">
        <v>1</v>
      </c>
      <c r="C50" s="21" t="str">
        <v>Stock</v>
      </c>
      <c r="D50" s="21" t="str">
        <v>RT</v>
      </c>
      <c r="E50" s="21" t="str">
        <v>Sartorius</v>
      </c>
      <c r="F50" s="21">
        <v>0</v>
      </c>
      <c r="G50" s="21" t="str">
        <v>STOCK</v>
      </c>
      <c r="H50" s="21" t="str">
        <v>Stock</v>
      </c>
      <c r="I50" s="21" t="str">
        <v>STOCK</v>
      </c>
      <c r="K50" s="59">
        <f t="shared" si="2"/>
        <v>0</v>
      </c>
      <c r="L50" s="59"/>
      <c r="M50" s="59"/>
      <c r="N50" s="59"/>
      <c r="O50" s="59"/>
      <c r="P50" s="59"/>
      <c r="Q50" s="59"/>
      <c r="R50" s="59"/>
      <c r="S50" s="59">
        <f t="shared" si="3"/>
        <v>0</v>
      </c>
    </row>
    <row r="51" spans="1:19" x14ac:dyDescent="0.25">
      <c r="A51" s="21" t="str">
        <v>VS0141</v>
      </c>
      <c r="B51" s="21">
        <v>1</v>
      </c>
      <c r="C51" s="21" t="str">
        <v>Stock</v>
      </c>
      <c r="D51" s="21" t="str">
        <v>RT</v>
      </c>
      <c r="E51" s="21" t="str">
        <v>Sartorius</v>
      </c>
      <c r="F51" s="21">
        <v>0</v>
      </c>
      <c r="G51" s="21" t="str">
        <v>STOCK</v>
      </c>
      <c r="H51" s="21" t="str">
        <v>Stock</v>
      </c>
      <c r="I51" s="21" t="str">
        <v>STOCK</v>
      </c>
      <c r="K51" s="21">
        <f t="shared" si="2"/>
        <v>0</v>
      </c>
      <c r="L51" s="21"/>
      <c r="M51" s="21"/>
      <c r="N51" s="21"/>
      <c r="O51" s="21"/>
      <c r="P51" s="21"/>
      <c r="Q51" s="21"/>
      <c r="R51" s="21"/>
      <c r="S51" s="21">
        <f t="shared" si="3"/>
        <v>0</v>
      </c>
    </row>
    <row r="52" spans="1:19" x14ac:dyDescent="0.25">
      <c r="A52" s="59" t="str">
        <v>15407-47-MIN</v>
      </c>
      <c r="B52" s="59">
        <v>2</v>
      </c>
      <c r="C52" s="59" t="str">
        <v>Stock</v>
      </c>
      <c r="D52" s="59" t="str">
        <v>RT</v>
      </c>
      <c r="E52" s="59" t="str">
        <v>Sartorius</v>
      </c>
      <c r="F52" s="59">
        <v>0</v>
      </c>
      <c r="G52" s="59" t="str">
        <v>STOCK</v>
      </c>
      <c r="H52" s="59" t="str">
        <v>Stock</v>
      </c>
      <c r="I52" s="59" t="str">
        <v>STOCK</v>
      </c>
      <c r="K52" s="59">
        <f t="shared" si="2"/>
        <v>0</v>
      </c>
      <c r="L52" s="59"/>
      <c r="M52" s="59"/>
      <c r="N52" s="59"/>
      <c r="O52" s="59"/>
      <c r="P52" s="59"/>
      <c r="Q52" s="59"/>
      <c r="R52" s="59"/>
      <c r="S52" s="59">
        <f t="shared" si="3"/>
        <v>0</v>
      </c>
    </row>
    <row r="53" spans="1:19" x14ac:dyDescent="0.25">
      <c r="A53" s="21" t="str">
        <v>VS04T01</v>
      </c>
      <c r="B53" s="21">
        <v>2</v>
      </c>
      <c r="C53" s="21" t="str">
        <v>Stock</v>
      </c>
      <c r="D53" s="21" t="str">
        <v>RT</v>
      </c>
      <c r="E53" s="21" t="str">
        <v>Sartorius</v>
      </c>
      <c r="F53" s="21">
        <v>0</v>
      </c>
      <c r="G53" s="21" t="str">
        <v>STOCK</v>
      </c>
      <c r="H53" s="21" t="str">
        <v>Stock</v>
      </c>
      <c r="I53" s="21" t="str">
        <v>STOCK</v>
      </c>
      <c r="K53" s="21">
        <f t="shared" si="2"/>
        <v>0</v>
      </c>
      <c r="L53" s="21"/>
      <c r="M53" s="21"/>
      <c r="N53" s="21"/>
      <c r="O53" s="21"/>
      <c r="P53" s="21"/>
      <c r="Q53" s="21"/>
      <c r="R53" s="21"/>
      <c r="S53" s="21">
        <f t="shared" si="3"/>
        <v>0</v>
      </c>
    </row>
    <row r="54" spans="1:19" x14ac:dyDescent="0.25">
      <c r="A54" s="21" t="str">
        <v>VS04T01</v>
      </c>
      <c r="B54" s="21">
        <v>4</v>
      </c>
      <c r="C54" s="21" t="str">
        <v>Stock</v>
      </c>
      <c r="D54" s="21" t="str">
        <v>RT</v>
      </c>
      <c r="E54" s="21" t="str">
        <v>Sartorius</v>
      </c>
      <c r="F54" s="21">
        <v>0</v>
      </c>
      <c r="G54" s="21" t="str">
        <v>STOCK</v>
      </c>
      <c r="H54" s="21" t="str">
        <v>Stock</v>
      </c>
      <c r="I54" s="21" t="str">
        <v>STOCK</v>
      </c>
      <c r="K54" s="21">
        <f t="shared" si="2"/>
        <v>0</v>
      </c>
      <c r="L54" s="21"/>
      <c r="M54" s="21"/>
      <c r="N54" s="21"/>
      <c r="O54" s="21"/>
      <c r="P54" s="21"/>
      <c r="Q54" s="21"/>
      <c r="R54" s="21"/>
      <c r="S54" s="21">
        <f t="shared" si="3"/>
        <v>0</v>
      </c>
    </row>
    <row r="55" spans="1:19" x14ac:dyDescent="0.25">
      <c r="A55" s="21" t="str">
        <v>VS15T91</v>
      </c>
      <c r="B55" s="21">
        <v>3</v>
      </c>
      <c r="C55" s="21" t="str">
        <v>Stock</v>
      </c>
      <c r="D55" s="21" t="str">
        <v>RT</v>
      </c>
      <c r="E55" s="21" t="str">
        <v>Sartorius</v>
      </c>
      <c r="F55" s="21">
        <v>0</v>
      </c>
      <c r="G55" s="21" t="str">
        <v>STOCK</v>
      </c>
      <c r="H55" s="21" t="str">
        <v>Stock</v>
      </c>
      <c r="I55" s="21" t="str">
        <v>STOCK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x14ac:dyDescent="0.25">
      <c r="A56" s="21" t="str">
        <v>VS15T21</v>
      </c>
      <c r="B56" s="21">
        <v>1</v>
      </c>
      <c r="C56" s="21" t="str">
        <v>Stock</v>
      </c>
      <c r="D56" s="21" t="str">
        <v>RT</v>
      </c>
      <c r="E56" s="21" t="str">
        <v>Sartorius</v>
      </c>
      <c r="F56" s="21">
        <v>0</v>
      </c>
      <c r="G56" s="21" t="str">
        <v>STOCK</v>
      </c>
      <c r="H56" s="21" t="str">
        <v>Stock</v>
      </c>
      <c r="I56" s="21" t="str">
        <v>STOCK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x14ac:dyDescent="0.25">
      <c r="A57" s="21" t="str">
        <v>VS2051</v>
      </c>
      <c r="B57" s="21">
        <v>1</v>
      </c>
      <c r="C57" s="21" t="str">
        <v>Stock</v>
      </c>
      <c r="D57" s="21" t="str">
        <v>RT</v>
      </c>
      <c r="E57" s="21" t="str">
        <v>Sartorius</v>
      </c>
      <c r="F57" s="21">
        <v>0</v>
      </c>
      <c r="G57" s="21" t="str">
        <v>STOCK</v>
      </c>
      <c r="H57" s="21" t="str">
        <v>Stock</v>
      </c>
      <c r="I57" s="21" t="str">
        <v>STOCK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x14ac:dyDescent="0.25">
      <c r="A58" s="21" t="str">
        <v>VS15TR21</v>
      </c>
      <c r="B58" s="21">
        <v>1</v>
      </c>
      <c r="C58" s="21" t="str">
        <v>Stock</v>
      </c>
      <c r="D58" s="21" t="str">
        <v>RT</v>
      </c>
      <c r="E58" s="21" t="str">
        <v>Sartorius</v>
      </c>
      <c r="F58" s="21">
        <v>0</v>
      </c>
      <c r="G58" s="21" t="str">
        <v>STOCK</v>
      </c>
      <c r="H58" s="21" t="str">
        <v>Stock</v>
      </c>
      <c r="I58" s="21" t="str">
        <v>STOCK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x14ac:dyDescent="0.25">
      <c r="A59" s="21">
        <v>631151</v>
      </c>
      <c r="B59" s="21">
        <v>1</v>
      </c>
      <c r="C59" s="21" t="str">
        <v>STOCK</v>
      </c>
      <c r="D59" s="21">
        <v>4</v>
      </c>
      <c r="E59" s="21" t="str">
        <v>BioLegend</v>
      </c>
      <c r="F59" s="21" t="str">
        <v>FOC Informed By Priya Madam and informed to SM Sir</v>
      </c>
      <c r="G59" s="21" t="str">
        <v>STOCK</v>
      </c>
      <c r="H59" s="21" t="str">
        <v>Stock</v>
      </c>
      <c r="I59" s="21" t="str">
        <v>STOCK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x14ac:dyDescent="0.25">
      <c r="A60" s="21">
        <v>656801</v>
      </c>
      <c r="B60" s="21">
        <v>1</v>
      </c>
      <c r="C60" s="21" t="str">
        <v>STOCK</v>
      </c>
      <c r="D60" s="21">
        <v>4</v>
      </c>
      <c r="E60" s="21" t="str">
        <v>BioLegend</v>
      </c>
      <c r="F60" s="21" t="str">
        <v>FOC Informed By Priya Madam and informed to SM Sir</v>
      </c>
      <c r="G60" s="21" t="str">
        <v>STOCK</v>
      </c>
      <c r="H60" s="21" t="str">
        <v>Stock</v>
      </c>
      <c r="I60" s="21" t="str">
        <v>STOCK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>
        <v>805002</v>
      </c>
      <c r="B61" s="21">
        <v>1</v>
      </c>
      <c r="C61" s="21" t="str">
        <v>STOCK</v>
      </c>
      <c r="D61" s="21">
        <v>4</v>
      </c>
      <c r="E61" s="21" t="str">
        <v>BioLegend</v>
      </c>
      <c r="F61" s="21" t="str">
        <v>FOC Informed By Priya Madam and informed to SM Sir</v>
      </c>
      <c r="G61" s="21" t="str">
        <v>STOCK</v>
      </c>
      <c r="H61" s="21" t="str">
        <v>Stock</v>
      </c>
      <c r="I61" s="21" t="str">
        <v>STOCK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 t="str">
        <v>092913726</v>
      </c>
      <c r="B62" s="21">
        <v>10</v>
      </c>
      <c r="C62" s="21" t="str">
        <v>Stock</v>
      </c>
      <c r="D62" s="21">
        <v>-20</v>
      </c>
      <c r="E62" s="21" t="str">
        <v>Mp Bio</v>
      </c>
      <c r="F62" s="21">
        <v>0</v>
      </c>
      <c r="G62" s="21" t="str">
        <v>STOCK</v>
      </c>
      <c r="H62" s="21" t="str">
        <v>Stock</v>
      </c>
      <c r="I62" s="21" t="str">
        <v>STOCK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 t="str">
        <v>TM125-220</v>
      </c>
      <c r="B63" s="21">
        <v>1</v>
      </c>
      <c r="C63" s="21" t="str">
        <v>STOCK</v>
      </c>
      <c r="D63" s="21" t="str">
        <v>RT</v>
      </c>
      <c r="E63" s="21" t="str">
        <v>Revvity</v>
      </c>
      <c r="F63" s="21" t="str">
        <v>MACHINE (PRIYANKA MADAM)</v>
      </c>
      <c r="G63" s="21" t="str">
        <v>STOCK</v>
      </c>
      <c r="H63" s="21" t="str">
        <v>Stock</v>
      </c>
      <c r="I63" s="21" t="str">
        <v>STOCK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 t="str">
        <v>TM-125-220-05</v>
      </c>
      <c r="B64" s="21">
        <v>1</v>
      </c>
      <c r="C64" s="21" t="str">
        <v>STOCK</v>
      </c>
      <c r="D64" s="21" t="str">
        <v>RT</v>
      </c>
      <c r="E64" s="21" t="str">
        <v>Revvity</v>
      </c>
      <c r="F64" s="21" t="str">
        <v>MACHINE (PRIYANKA MADAM)</v>
      </c>
      <c r="G64" s="21" t="str">
        <v>STOCK</v>
      </c>
      <c r="H64" s="21" t="str">
        <v>Stock</v>
      </c>
      <c r="I64" s="21" t="str">
        <v>STOCK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>
        <v>344812</v>
      </c>
      <c r="B65" s="21">
        <v>1</v>
      </c>
      <c r="C65" s="21" t="str">
        <v>STOCK</v>
      </c>
      <c r="D65" s="21">
        <v>4</v>
      </c>
      <c r="E65" s="21" t="str">
        <v>BioLegend</v>
      </c>
      <c r="F65" s="21" t="str">
        <v>Return From Bio Health (Extra Purchase infromed by Priynka Madam)</v>
      </c>
      <c r="G65" s="21" t="str">
        <v>STOCK</v>
      </c>
      <c r="H65" s="21" t="str">
        <v>Priyanka Madam</v>
      </c>
      <c r="I65" s="21" t="str">
        <v>STOCK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>
        <v>421403</v>
      </c>
      <c r="B66" s="21">
        <v>1</v>
      </c>
      <c r="C66" s="21" t="str">
        <v>STOCK</v>
      </c>
      <c r="D66" s="21">
        <v>4</v>
      </c>
      <c r="E66" s="21" t="str">
        <v>BioLegend</v>
      </c>
      <c r="F66" s="21" t="str">
        <v>Expired</v>
      </c>
      <c r="G66" s="21" t="str">
        <v>STOCK</v>
      </c>
      <c r="H66" s="21" t="str">
        <v>Stock</v>
      </c>
      <c r="I66" s="21" t="str">
        <v>STOCK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x14ac:dyDescent="0.25">
      <c r="A67" s="21">
        <v>6542050</v>
      </c>
      <c r="B67" s="21">
        <v>1</v>
      </c>
      <c r="C67" s="21" t="str">
        <v>Stock</v>
      </c>
      <c r="D67" s="21" t="str">
        <v>RT</v>
      </c>
      <c r="E67" s="21" t="str">
        <v>Mp Bio</v>
      </c>
      <c r="F67" s="21">
        <v>0</v>
      </c>
      <c r="G67" s="21" t="str">
        <v>STOCK</v>
      </c>
      <c r="H67" s="21" t="str">
        <v>Stock</v>
      </c>
      <c r="I67" s="21" t="str">
        <v>STOCK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6539025</v>
      </c>
      <c r="B68" s="21">
        <v>1</v>
      </c>
      <c r="C68" s="21" t="str">
        <v>Stock</v>
      </c>
      <c r="D68" s="21" t="str">
        <v>RT</v>
      </c>
      <c r="E68" s="21" t="str">
        <v>Mp Bio</v>
      </c>
      <c r="F68" s="21">
        <v>0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6552050</v>
      </c>
      <c r="B69" s="21">
        <v>6</v>
      </c>
      <c r="C69" s="21" t="str">
        <v>Stock</v>
      </c>
      <c r="D69" s="21" t="str">
        <v>RT</v>
      </c>
      <c r="E69" s="21" t="str">
        <v>Mp Bio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300408</v>
      </c>
      <c r="B70" s="21">
        <v>1</v>
      </c>
      <c r="C70" s="21" t="str">
        <v>STOCK</v>
      </c>
      <c r="D70" s="21" t="str">
        <v>4</v>
      </c>
      <c r="E70" s="21" t="str">
        <v>BioLegend</v>
      </c>
      <c r="F70" s="21" t="str">
        <v>Extra Purchase By Priya Madam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41003</v>
      </c>
      <c r="B71" s="21">
        <v>1</v>
      </c>
      <c r="C71" s="21" t="str">
        <v>Stock</v>
      </c>
      <c r="D71" s="21" t="str">
        <v>RT</v>
      </c>
      <c r="E71" s="21" t="str">
        <v>Biotium</v>
      </c>
      <c r="F71" s="21">
        <v>0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116910001</v>
      </c>
      <c r="B72" s="21">
        <v>1</v>
      </c>
      <c r="C72" s="21" t="str">
        <v>Stock</v>
      </c>
      <c r="D72" s="21" t="str">
        <v>RT</v>
      </c>
      <c r="E72" s="21" t="str">
        <v>Mp Bio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 t="str">
        <v>VS15T01</v>
      </c>
      <c r="B73" s="21">
        <v>1</v>
      </c>
      <c r="C73" s="21" t="str">
        <v>Stock</v>
      </c>
      <c r="D73" s="21" t="str">
        <v>RT</v>
      </c>
      <c r="E73" s="21" t="str">
        <v>Sartorius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 t="str">
        <v>2600505001730</v>
      </c>
      <c r="B74" s="21">
        <v>2</v>
      </c>
      <c r="C74" s="21" t="str">
        <v>STOCK</v>
      </c>
      <c r="D74" s="21" t="str">
        <v>RT</v>
      </c>
      <c r="E74" s="21" t="str">
        <v>Genei Lab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 t="str">
        <v>2662070501730</v>
      </c>
      <c r="B75" s="21">
        <v>2</v>
      </c>
      <c r="C75" s="21" t="str">
        <v>STOCK</v>
      </c>
      <c r="D75" s="21">
        <v>-20</v>
      </c>
      <c r="E75" s="21" t="str">
        <v>Genei Lab</v>
      </c>
      <c r="F75" s="21" t="str">
        <v>One Piece Damaged received (Replacement received)</v>
      </c>
      <c r="G75" s="21" t="str">
        <v>STOCK</v>
      </c>
      <c r="H75" s="21" t="str">
        <v>Stock</v>
      </c>
      <c r="I75" s="21" t="str">
        <v>STOCK</v>
      </c>
      <c r="K75" s="59">
        <f t="shared" si="4"/>
        <v>0</v>
      </c>
      <c r="L75" s="59"/>
      <c r="M75" s="59"/>
      <c r="N75" s="59"/>
      <c r="O75" s="59"/>
      <c r="P75" s="59"/>
      <c r="Q75" s="59"/>
      <c r="R75" s="59"/>
      <c r="S75" s="59">
        <f t="shared" si="5"/>
        <v>0</v>
      </c>
    </row>
    <row r="76" spans="1:19" x14ac:dyDescent="0.25">
      <c r="A76" s="21" t="str">
        <v>2662670501730</v>
      </c>
      <c r="B76" s="21">
        <v>2</v>
      </c>
      <c r="C76" s="21" t="str">
        <v>STOCK</v>
      </c>
      <c r="D76" s="21">
        <v>-20</v>
      </c>
      <c r="E76" s="21" t="str">
        <v>Genei Lab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0210064710</v>
      </c>
      <c r="B77" s="21">
        <v>1</v>
      </c>
      <c r="C77" s="21" t="str">
        <v>Stock</v>
      </c>
      <c r="D77" s="21">
        <v>-20</v>
      </c>
      <c r="E77" s="21" t="str">
        <v>Mp Bio</v>
      </c>
      <c r="F77" s="21">
        <v>0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>
        <v>16532</v>
      </c>
      <c r="B78" s="21">
        <v>18</v>
      </c>
      <c r="C78" s="21" t="str">
        <v>Stock</v>
      </c>
      <c r="D78" s="21" t="str">
        <v>RT</v>
      </c>
      <c r="E78" s="21" t="str">
        <v>Sartorius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 t="str">
        <v>VS15T21</v>
      </c>
      <c r="B79" s="21">
        <v>4</v>
      </c>
      <c r="C79" s="21" t="str">
        <v>Stock</v>
      </c>
      <c r="D79" s="21" t="str">
        <v>RT</v>
      </c>
      <c r="E79" s="21" t="str">
        <v>Sartorius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>
        <v>432504</v>
      </c>
      <c r="B80" s="21">
        <v>1</v>
      </c>
      <c r="C80" s="21" t="str">
        <v>STOCK</v>
      </c>
      <c r="D80" s="21">
        <v>4</v>
      </c>
      <c r="E80" s="21" t="str">
        <v>BioLegend</v>
      </c>
      <c r="F80" s="21" t="str">
        <v>Extra Received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>
        <v>431304</v>
      </c>
      <c r="B81" s="21">
        <v>1</v>
      </c>
      <c r="C81" s="21" t="str">
        <v>STOCK</v>
      </c>
      <c r="D81" s="21">
        <v>4</v>
      </c>
      <c r="E81" s="21" t="str">
        <v>BioLegend</v>
      </c>
      <c r="F81" s="21" t="str">
        <v>Extra Received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430804</v>
      </c>
      <c r="B82" s="21">
        <v>1</v>
      </c>
      <c r="C82" s="21" t="str">
        <v>STOCK</v>
      </c>
      <c r="D82" s="21">
        <v>4</v>
      </c>
      <c r="E82" s="21" t="str">
        <v>BioLegend</v>
      </c>
      <c r="F82" s="21" t="str">
        <v>Extra Received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>
        <v>430904</v>
      </c>
      <c r="B83" s="21">
        <v>1</v>
      </c>
      <c r="C83" s="21" t="str">
        <v>STOCK</v>
      </c>
      <c r="D83" s="21">
        <v>4</v>
      </c>
      <c r="E83" s="21" t="str">
        <v>BioLegend</v>
      </c>
      <c r="F83" s="21" t="str">
        <v>Extra Received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>
        <v>850494</v>
      </c>
      <c r="B84" s="21">
        <v>1</v>
      </c>
      <c r="C84" s="21" t="str">
        <v>Stock</v>
      </c>
      <c r="D84" s="21" t="str">
        <v>RT</v>
      </c>
      <c r="E84" s="21" t="str">
        <v>Mp Bio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424602</v>
      </c>
      <c r="B85" s="21">
        <v>1</v>
      </c>
      <c r="C85" s="21" t="str">
        <v>stock</v>
      </c>
      <c r="D85" s="21">
        <v>4</v>
      </c>
      <c r="E85" s="21" t="str">
        <v>BioLegend</v>
      </c>
      <c r="F85" s="21" t="str">
        <v>Retrun From IGIB , Invoice Number 1058</v>
      </c>
      <c r="G85" s="21" t="str">
        <v>STOCK</v>
      </c>
      <c r="H85" s="21" t="str">
        <v>Open Item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>
        <v>25021.5</v>
      </c>
      <c r="B86" s="21">
        <v>10</v>
      </c>
      <c r="C86" s="21" t="str">
        <v>STOCK</v>
      </c>
      <c r="D86" s="21">
        <v>-20</v>
      </c>
      <c r="E86" s="21" t="str">
        <v>Intron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>
        <v>25021.5</v>
      </c>
      <c r="B87" s="21">
        <v>7</v>
      </c>
      <c r="C87" s="21" t="str">
        <v>stock</v>
      </c>
      <c r="D87" s="21">
        <v>-20</v>
      </c>
      <c r="E87" s="21" t="str">
        <v>Intron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 t="str">
        <v>LSM 1077</v>
      </c>
      <c r="B88" s="21">
        <v>3</v>
      </c>
      <c r="C88" s="21" t="str">
        <v>stock</v>
      </c>
      <c r="D88" s="21">
        <v>4</v>
      </c>
      <c r="E88" s="21" t="str">
        <v>Genexis Biotech</v>
      </c>
      <c r="F88" s="21" t="str">
        <v>Sample Received (Priyanka madam)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>
        <v>152624</v>
      </c>
      <c r="B89" s="21">
        <v>1</v>
      </c>
      <c r="C89" s="21" t="str">
        <v>Stock</v>
      </c>
      <c r="D89" s="21" t="str">
        <v>RT</v>
      </c>
      <c r="E89" s="21" t="str">
        <v>Mp Bio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 t="str">
        <v>0602100031730</v>
      </c>
      <c r="B90" s="21">
        <v>1</v>
      </c>
      <c r="C90" s="21" t="str">
        <v>STOCK</v>
      </c>
      <c r="D90" s="21">
        <v>-20</v>
      </c>
      <c r="E90" s="21" t="str">
        <v>Genei Lab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421101</v>
      </c>
      <c r="B91" s="21">
        <v>3</v>
      </c>
      <c r="C91" s="21" t="str">
        <v>Stock</v>
      </c>
      <c r="D91" s="21">
        <v>4</v>
      </c>
      <c r="E91" s="21" t="str">
        <v>BioLegend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>
        <v>41003</v>
      </c>
      <c r="B92" s="21">
        <v>4</v>
      </c>
      <c r="C92" s="21" t="str">
        <v>Stock</v>
      </c>
      <c r="D92" s="21" t="str">
        <v>RT</v>
      </c>
      <c r="E92" s="21" t="str">
        <v>Biotium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 t="str">
        <v>BE0416</v>
      </c>
      <c r="B93" s="21">
        <v>1</v>
      </c>
      <c r="C93" s="21" t="str">
        <v>Stock</v>
      </c>
      <c r="D93" s="21">
        <v>4</v>
      </c>
      <c r="E93" s="21" t="str">
        <v>BioXcell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 t="str">
        <v>092913726</v>
      </c>
      <c r="B94" s="21">
        <v>3</v>
      </c>
      <c r="C94" s="21" t="str">
        <v>Stock</v>
      </c>
      <c r="D94" s="21">
        <v>-20</v>
      </c>
      <c r="E94" s="21" t="str">
        <v>MP Bio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>
        <v>805615</v>
      </c>
      <c r="B95" s="21">
        <v>2</v>
      </c>
      <c r="C95" s="21" t="str">
        <v>STOCK</v>
      </c>
      <c r="D95" s="21" t="str">
        <v>RT</v>
      </c>
      <c r="E95" s="21" t="str">
        <v>MP BIO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>
        <v>4064112</v>
      </c>
      <c r="B96" s="21">
        <v>4</v>
      </c>
      <c r="C96" s="21" t="str">
        <v>STOCK</v>
      </c>
      <c r="D96" s="21">
        <v>4</v>
      </c>
      <c r="E96" s="21" t="str">
        <v>MP BIO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 t="str">
        <v>11TRIMPR01</v>
      </c>
      <c r="B97" s="21">
        <v>3</v>
      </c>
      <c r="C97" s="21" t="str">
        <v>STOCK</v>
      </c>
      <c r="D97" s="21" t="str">
        <v>RT</v>
      </c>
      <c r="E97" s="21" t="str">
        <v>MP BIO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>
        <v>16006925</v>
      </c>
      <c r="B98" s="21">
        <v>4</v>
      </c>
      <c r="C98" s="21" t="str">
        <v>STOCK</v>
      </c>
      <c r="D98" s="21">
        <v>4</v>
      </c>
      <c r="E98" s="21" t="str">
        <v>MP BIO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 t="str">
        <v>B-003000-WB-100</v>
      </c>
      <c r="B99" s="21">
        <v>5</v>
      </c>
      <c r="C99" s="21" t="str">
        <v>Stock</v>
      </c>
      <c r="D99" s="21">
        <v>4</v>
      </c>
      <c r="E99" s="21" t="str">
        <v>DHARMACON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 t="str">
        <v>D-001810-10-05</v>
      </c>
      <c r="B100" s="21">
        <v>4</v>
      </c>
      <c r="C100" s="21" t="str">
        <v>Stock</v>
      </c>
      <c r="D100" s="21">
        <v>-20</v>
      </c>
      <c r="E100" s="21" t="str">
        <v>DHARMACON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 t="str">
        <v>T-2001-02</v>
      </c>
      <c r="B101" s="21">
        <v>3</v>
      </c>
      <c r="C101" s="21" t="str">
        <v>Stock</v>
      </c>
      <c r="D101" s="21">
        <v>4</v>
      </c>
      <c r="E101" s="21" t="str">
        <v>DHARMACON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1261254</v>
      </c>
      <c r="B102" s="21">
        <v>3</v>
      </c>
      <c r="C102" s="21" t="str">
        <v>Stock</v>
      </c>
      <c r="D102" s="21">
        <v>4</v>
      </c>
      <c r="E102" s="21" t="str">
        <v>MP BIO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740379</v>
      </c>
      <c r="B103" s="21">
        <v>181</v>
      </c>
      <c r="C103" s="21" t="str">
        <v>STOCK</v>
      </c>
      <c r="D103" s="21" t="str">
        <v>RT</v>
      </c>
      <c r="E103" s="21" t="str">
        <v>BioLegend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 t="str">
        <v>T-0928</v>
      </c>
      <c r="B104" s="21">
        <v>1</v>
      </c>
      <c r="C104" s="21" t="str">
        <v>STOCK</v>
      </c>
      <c r="D104" s="21">
        <v>-20</v>
      </c>
      <c r="E104" s="21" t="str">
        <v>TargetMol</v>
      </c>
      <c r="F104" s="21" t="str">
        <v>EXTRA RECEIVED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 t="str">
        <v>11TRIMPR01</v>
      </c>
      <c r="B105" s="21">
        <v>1</v>
      </c>
      <c r="C105" s="21" t="str">
        <v>STOCK</v>
      </c>
      <c r="D105" s="21" t="str">
        <v>RT</v>
      </c>
      <c r="E105" s="21" t="str">
        <v>MP BIO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740811</v>
      </c>
      <c r="B106" s="21">
        <v>2</v>
      </c>
      <c r="C106" s="21" t="str">
        <v>UNKNOWN</v>
      </c>
      <c r="D106" s="21">
        <v>4</v>
      </c>
      <c r="E106" s="21" t="str">
        <v>BioLegend</v>
      </c>
      <c r="F106" s="21" t="str">
        <v>Demo Kit Mohan Sir (740811, 741146) 2 pcs Kit</v>
      </c>
      <c r="G106" s="21" t="str">
        <v>Unknown</v>
      </c>
      <c r="H106" s="21" t="str">
        <v>Mohan Sir, (Demo)</v>
      </c>
      <c r="I106" s="21" t="str">
        <v>Unknown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741146</v>
      </c>
      <c r="B107" s="21">
        <v>2</v>
      </c>
      <c r="C107" s="21" t="str">
        <v>UNKNOWN</v>
      </c>
      <c r="D107" s="21">
        <v>4</v>
      </c>
      <c r="E107" s="21" t="str">
        <v>BioLegend</v>
      </c>
      <c r="F107" s="21" t="str">
        <v>Demo Kit Mohan Sir (740811, 741146) 2 pcs Kit</v>
      </c>
      <c r="G107" s="21" t="str">
        <v>Unknown</v>
      </c>
      <c r="H107" s="21" t="str">
        <v>Mohan Sir, (Demo)</v>
      </c>
      <c r="I107" s="21" t="str">
        <v>Unknown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740379</v>
      </c>
      <c r="B108" s="21">
        <v>1</v>
      </c>
      <c r="C108" s="21" t="str">
        <v>Unknown</v>
      </c>
      <c r="D108" s="21" t="str">
        <v>RT</v>
      </c>
      <c r="E108" s="21" t="str">
        <v>BioLegend</v>
      </c>
      <c r="F108" s="21" t="str">
        <v>Mohn Sir (Sample) Aurigine Onco</v>
      </c>
      <c r="G108" s="21" t="str">
        <v>Unknown</v>
      </c>
      <c r="H108" s="21" t="str">
        <v>Mohan sir,(Sample) Aurigine Onco</v>
      </c>
      <c r="I108" s="21" t="str">
        <v>Unknown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741110</v>
      </c>
      <c r="B109" s="21">
        <v>1</v>
      </c>
      <c r="C109" s="21" t="str">
        <v>Unknown</v>
      </c>
      <c r="D109" s="21">
        <v>4</v>
      </c>
      <c r="E109" s="21" t="str">
        <v>BioLegend</v>
      </c>
      <c r="F109" s="21" t="str">
        <v>Mohn Sir (Sample) Aurigine Onco</v>
      </c>
      <c r="G109" s="21" t="str">
        <v>Unknown</v>
      </c>
      <c r="H109" s="21" t="str">
        <v>Mohan sir,(Sample) Aurigine Onco</v>
      </c>
      <c r="I109" s="21" t="str">
        <v>Unknown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/>
      <c r="B112" s="21"/>
      <c r="C112" s="21"/>
      <c r="D112" s="21"/>
      <c r="E112" s="21"/>
      <c r="F112" s="21"/>
      <c r="G112" s="21"/>
      <c r="H112" s="21"/>
      <c r="I112" s="21"/>
    </row>
    <row r="113" spans="1:9" x14ac:dyDescent="0.25">
      <c r="A113" s="21"/>
      <c r="B113" s="21"/>
      <c r="C113" s="21"/>
      <c r="D113" s="21"/>
      <c r="E113" s="21"/>
      <c r="F113" s="21"/>
      <c r="G113" s="21"/>
      <c r="H113" s="21"/>
      <c r="I113" s="21"/>
    </row>
    <row r="114" spans="1:9" x14ac:dyDescent="0.25">
      <c r="A114" s="21"/>
      <c r="B114" s="21"/>
      <c r="C114" s="21"/>
      <c r="D114" s="21"/>
      <c r="E114" s="21"/>
      <c r="F114" s="21"/>
      <c r="G114" s="21"/>
      <c r="H114" s="21"/>
      <c r="I114" s="21"/>
    </row>
    <row r="115" spans="1:9" x14ac:dyDescent="0.25">
      <c r="A115" s="21"/>
      <c r="B115" s="21"/>
      <c r="C115" s="21"/>
      <c r="D115" s="21"/>
      <c r="E115" s="21"/>
      <c r="F115" s="21"/>
      <c r="G115" s="21"/>
      <c r="H115" s="21"/>
      <c r="I115" s="21"/>
    </row>
    <row r="116" spans="1:9" x14ac:dyDescent="0.25">
      <c r="A116" s="21"/>
      <c r="B116" s="21"/>
      <c r="C116" s="21"/>
      <c r="D116" s="21"/>
      <c r="E116" s="21"/>
      <c r="F116" s="21"/>
      <c r="G116" s="21"/>
      <c r="H116" s="21"/>
      <c r="I116" s="21"/>
    </row>
    <row r="117" spans="1:9" x14ac:dyDescent="0.25">
      <c r="A117" s="21"/>
      <c r="B117" s="21"/>
      <c r="C117" s="21"/>
      <c r="D117" s="21"/>
      <c r="E117" s="21"/>
      <c r="F117" s="21"/>
      <c r="G117" s="21"/>
      <c r="H117" s="21"/>
      <c r="I117" s="21"/>
    </row>
    <row r="118" spans="1:9" x14ac:dyDescent="0.25">
      <c r="A118" s="21"/>
      <c r="B118" s="21"/>
      <c r="C118" s="21"/>
      <c r="D118" s="21"/>
      <c r="E118" s="21"/>
      <c r="F118" s="21"/>
      <c r="G118" s="21"/>
      <c r="H118" s="21"/>
      <c r="I118" s="21"/>
    </row>
    <row r="119" spans="1:9" x14ac:dyDescent="0.25">
      <c r="A119" s="21"/>
      <c r="B119" s="21"/>
      <c r="C119" s="21"/>
      <c r="D119" s="21"/>
      <c r="E119" s="21"/>
      <c r="F119" s="21"/>
      <c r="G119" s="21"/>
      <c r="H119" s="21"/>
      <c r="I119" s="21"/>
    </row>
    <row r="120" spans="1:9" x14ac:dyDescent="0.25">
      <c r="A120" s="21"/>
      <c r="B120" s="21"/>
      <c r="C120" s="21"/>
      <c r="D120" s="21"/>
      <c r="E120" s="21"/>
      <c r="F120" s="21"/>
      <c r="G120" s="21"/>
      <c r="H120" s="21"/>
      <c r="I120" s="21"/>
    </row>
    <row r="121" spans="1:9" x14ac:dyDescent="0.25">
      <c r="A121" s="21"/>
      <c r="B121" s="21"/>
      <c r="C121" s="21"/>
      <c r="D121" s="21"/>
      <c r="E121" s="21"/>
      <c r="F121" s="21"/>
      <c r="G121" s="21"/>
      <c r="H121" s="21"/>
      <c r="I121" s="21"/>
    </row>
    <row r="122" spans="1:9" x14ac:dyDescent="0.25">
      <c r="A122" s="21"/>
      <c r="B122" s="21"/>
      <c r="C122" s="21"/>
      <c r="D122" s="21"/>
      <c r="E122" s="21"/>
      <c r="F122" s="21"/>
      <c r="G122" s="21"/>
      <c r="H122" s="21"/>
      <c r="I122" s="21"/>
    </row>
    <row r="123" spans="1:9" x14ac:dyDescent="0.25">
      <c r="A123" s="21"/>
      <c r="B123" s="21"/>
      <c r="C123" s="21"/>
      <c r="D123" s="21"/>
      <c r="E123" s="21"/>
      <c r="F123" s="21"/>
      <c r="G123" s="21"/>
      <c r="H123" s="21"/>
      <c r="I123" s="21"/>
    </row>
    <row r="124" spans="1:9" x14ac:dyDescent="0.25">
      <c r="A124" s="21"/>
      <c r="B124" s="21"/>
      <c r="C124" s="21"/>
      <c r="D124" s="21"/>
      <c r="E124" s="21"/>
      <c r="F124" s="21"/>
      <c r="G124" s="21"/>
      <c r="H124" s="21"/>
      <c r="I124" s="21"/>
    </row>
    <row r="125" spans="1:9" x14ac:dyDescent="0.25">
      <c r="A125" s="21"/>
      <c r="B125" s="21"/>
      <c r="C125" s="21"/>
      <c r="D125" s="21"/>
      <c r="E125" s="21"/>
      <c r="F125" s="21"/>
      <c r="G125" s="21"/>
      <c r="H125" s="21"/>
      <c r="I125" s="21"/>
    </row>
    <row r="126" spans="1:9" x14ac:dyDescent="0.25">
      <c r="A126" s="21"/>
      <c r="B126" s="21"/>
      <c r="C126" s="21"/>
      <c r="D126" s="21"/>
      <c r="E126" s="21"/>
      <c r="F126" s="21"/>
      <c r="G126" s="21"/>
      <c r="H126" s="21"/>
      <c r="I126" s="21"/>
    </row>
    <row r="127" spans="1:9" x14ac:dyDescent="0.25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 x14ac:dyDescent="0.25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 x14ac:dyDescent="0.25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 x14ac:dyDescent="0.25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 x14ac:dyDescent="0.25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 x14ac:dyDescent="0.25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 x14ac:dyDescent="0.25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 x14ac:dyDescent="0.25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 x14ac:dyDescent="0.25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 x14ac:dyDescent="0.25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 x14ac:dyDescent="0.25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 x14ac:dyDescent="0.25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 x14ac:dyDescent="0.25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 x14ac:dyDescent="0.25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 x14ac:dyDescent="0.25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 x14ac:dyDescent="0.25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 x14ac:dyDescent="0.25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 x14ac:dyDescent="0.25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 x14ac:dyDescent="0.25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 x14ac:dyDescent="0.25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 x14ac:dyDescent="0.25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 x14ac:dyDescent="0.25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 x14ac:dyDescent="0.25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 x14ac:dyDescent="0.25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 x14ac:dyDescent="0.25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 x14ac:dyDescent="0.25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 x14ac:dyDescent="0.25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 x14ac:dyDescent="0.25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 x14ac:dyDescent="0.25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 x14ac:dyDescent="0.25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 x14ac:dyDescent="0.25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 x14ac:dyDescent="0.25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 x14ac:dyDescent="0.25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 x14ac:dyDescent="0.25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 x14ac:dyDescent="0.25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 x14ac:dyDescent="0.25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 x14ac:dyDescent="0.25">
      <c r="A163" s="21"/>
      <c r="B163" s="21"/>
      <c r="C163" s="21"/>
      <c r="D163" s="21"/>
      <c r="E163" s="21"/>
      <c r="F163" s="21"/>
      <c r="G163" s="21"/>
      <c r="H163" s="21"/>
      <c r="I163" s="21"/>
    </row>
    <row r="164" spans="1:9" x14ac:dyDescent="0.25">
      <c r="A164" s="21"/>
      <c r="B164" s="21"/>
      <c r="C164" s="21"/>
      <c r="D164" s="21"/>
      <c r="E164" s="21"/>
      <c r="F164" s="21"/>
      <c r="G164" s="21"/>
      <c r="H164" s="21"/>
      <c r="I164" s="21"/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8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APOLLO CHENNAI</v>
      </c>
      <c r="B3" s="1">
        <v>4</v>
      </c>
      <c r="C3" s="1" t="str">
        <v>BioLegend</v>
      </c>
      <c r="D3" s="1">
        <v>1</v>
      </c>
      <c r="E3" s="1" t="str">
        <v>OutStation</v>
      </c>
      <c r="F3" s="1" t="str">
        <v>PO Awaited</v>
      </c>
    </row>
    <row r="4" spans="1:6" x14ac:dyDescent="0.25">
      <c r="A4" s="1" t="str">
        <v>ARAGEN</v>
      </c>
      <c r="B4" s="1">
        <v>4</v>
      </c>
      <c r="C4" s="1" t="str">
        <v>DHARMACON</v>
      </c>
      <c r="D4" s="1">
        <v>1</v>
      </c>
      <c r="E4" s="1" t="str">
        <v>OutStation</v>
      </c>
      <c r="F4" s="1" t="str">
        <v>Back Order</v>
      </c>
    </row>
    <row r="5" spans="1:6" x14ac:dyDescent="0.25">
      <c r="A5" s="1" t="str">
        <v>ASHOKA</v>
      </c>
      <c r="B5" s="1">
        <v>4</v>
      </c>
      <c r="C5" s="1" t="str">
        <v>BioLegend</v>
      </c>
      <c r="D5" s="1">
        <v>3</v>
      </c>
      <c r="E5" s="1" t="str">
        <v>Local</v>
      </c>
      <c r="F5" s="1" t="str">
        <v>Deepak / Priyanka Madam</v>
      </c>
    </row>
    <row r="6" spans="1:6" x14ac:dyDescent="0.25">
      <c r="A6" s="1" t="str">
        <v>AURIGINE ONCO</v>
      </c>
      <c r="B6" s="1">
        <v>-20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AURIGINE ONCO</v>
      </c>
      <c r="B7" s="1">
        <v>4</v>
      </c>
      <c r="C7" s="1" t="str">
        <v>DHARMACON</v>
      </c>
      <c r="D7" s="1">
        <v>1</v>
      </c>
      <c r="E7" s="1" t="str">
        <v>OutStation</v>
      </c>
      <c r="F7" s="1" t="str">
        <v>From Stock / Back Order</v>
      </c>
    </row>
    <row r="8" spans="1:6" x14ac:dyDescent="0.25">
      <c r="A8" s="1" t="str">
        <v>GK BIO</v>
      </c>
      <c r="B8" s="1">
        <v>-20</v>
      </c>
      <c r="C8" s="1" t="str">
        <v>TARGETMOL</v>
      </c>
      <c r="D8" s="1">
        <v>1</v>
      </c>
      <c r="E8" s="1" t="str">
        <v>OutStation</v>
      </c>
      <c r="F8" s="1" t="str">
        <v>Sample</v>
      </c>
    </row>
    <row r="9" spans="1:6" x14ac:dyDescent="0.25">
      <c r="A9" s="1" t="str">
        <v>IIT KANPUR</v>
      </c>
      <c r="B9" s="1">
        <v>-20</v>
      </c>
      <c r="C9" s="1" t="str">
        <v>DHARMACON</v>
      </c>
      <c r="D9" s="1">
        <v>1</v>
      </c>
      <c r="E9" s="1" t="str">
        <v>OutStation</v>
      </c>
      <c r="F9" s="1" t="str">
        <v>Back Order</v>
      </c>
    </row>
    <row r="10" spans="1:6" x14ac:dyDescent="0.25">
      <c r="A10" s="1" t="str">
        <v>ILS</v>
      </c>
      <c r="B10" s="1">
        <v>-20</v>
      </c>
      <c r="C10" s="1" t="str">
        <v>DHARMACON</v>
      </c>
      <c r="D10" s="1">
        <v>7</v>
      </c>
      <c r="E10" s="1" t="str">
        <v>OutStation</v>
      </c>
      <c r="F10" s="1" t="str">
        <v>PO Awaited</v>
      </c>
    </row>
    <row r="11" spans="1:6" x14ac:dyDescent="0.25">
      <c r="A11" s="1" t="str">
        <v>NCBS</v>
      </c>
      <c r="B11" s="1">
        <v>-20</v>
      </c>
      <c r="C11" s="1" t="str">
        <v>DHARMACON</v>
      </c>
      <c r="D11" s="1">
        <v>2</v>
      </c>
      <c r="E11" s="1" t="str">
        <v>OutStation</v>
      </c>
      <c r="F11" s="1" t="str">
        <v>PO Awaited</v>
      </c>
    </row>
    <row r="12" spans="1:6" x14ac:dyDescent="0.25">
      <c r="A12" s="1" t="str">
        <v>NNF</v>
      </c>
      <c r="B12" s="1">
        <v>-20</v>
      </c>
      <c r="C12" s="1" t="str">
        <v>Targetmol</v>
      </c>
      <c r="D12" s="1">
        <v>1</v>
      </c>
      <c r="E12" s="1" t="str">
        <v>OutStation</v>
      </c>
      <c r="F12" s="1" t="str">
        <v>Sample / Back Order</v>
      </c>
    </row>
    <row r="13" spans="1:6" x14ac:dyDescent="0.25">
      <c r="A13" s="1" t="str">
        <v>Opening Stock</v>
      </c>
      <c r="B13" s="1">
        <v>-20</v>
      </c>
      <c r="C13" s="1" t="str">
        <v>BioLegend</v>
      </c>
      <c r="D13" s="1">
        <v>8</v>
      </c>
      <c r="E13" s="1" t="str">
        <v>STOCK</v>
      </c>
      <c r="F13" s="1" t="str">
        <v>Stock</v>
      </c>
    </row>
    <row r="14" spans="1:6" x14ac:dyDescent="0.25">
      <c r="A14" s="1" t="str">
        <v>Opening Stock</v>
      </c>
      <c r="B14" s="1">
        <v>4</v>
      </c>
      <c r="C14" s="1" t="str">
        <v>BioLegend</v>
      </c>
      <c r="D14" s="1">
        <v>10</v>
      </c>
      <c r="E14" s="1" t="str">
        <v>STOCK</v>
      </c>
      <c r="F14" s="1" t="str">
        <v>Stock</v>
      </c>
    </row>
    <row r="15" spans="1:6" x14ac:dyDescent="0.25">
      <c r="A15" s="1" t="str">
        <v>Opening Stock</v>
      </c>
      <c r="B15" s="1">
        <v>-20</v>
      </c>
      <c r="C15" s="1" t="str">
        <v>Dharmacon</v>
      </c>
      <c r="D15" s="1">
        <v>1</v>
      </c>
      <c r="E15" s="1" t="str">
        <v>STOCK</v>
      </c>
      <c r="F15" s="1" t="str">
        <v>Stock</v>
      </c>
    </row>
    <row r="16" spans="1:6" x14ac:dyDescent="0.25">
      <c r="A16" s="1" t="str">
        <v>OPENING STOCK</v>
      </c>
      <c r="B16" s="1" t="str">
        <v>RT</v>
      </c>
      <c r="C16" s="1" t="str">
        <v>Sartorius</v>
      </c>
      <c r="D16" s="1">
        <v>21</v>
      </c>
      <c r="E16" s="1" t="str">
        <v>STOCK</v>
      </c>
      <c r="F16" s="1" t="str">
        <v>Stock</v>
      </c>
    </row>
    <row r="17" spans="1:6" x14ac:dyDescent="0.25">
      <c r="A17" s="1" t="str">
        <v>PRIYANKA MADAM</v>
      </c>
      <c r="B17" s="1">
        <v>4</v>
      </c>
      <c r="C17" s="1" t="str">
        <v>BioLegend</v>
      </c>
      <c r="D17" s="1">
        <v>1</v>
      </c>
      <c r="E17" s="1" t="str">
        <v>Local</v>
      </c>
      <c r="F17" s="1" t="str">
        <v>Priyanka Madam</v>
      </c>
    </row>
    <row r="18" spans="1:6" x14ac:dyDescent="0.25">
      <c r="A18" s="1" t="str">
        <v>RG SONS</v>
      </c>
      <c r="B18" s="1" t="str">
        <v>RT</v>
      </c>
      <c r="C18" s="1" t="str">
        <v>SARTORIUS</v>
      </c>
      <c r="D18" s="1">
        <v>2</v>
      </c>
      <c r="E18" s="1" t="str">
        <v>OutStation</v>
      </c>
      <c r="F18" s="1" t="str">
        <v>Payment Pending</v>
      </c>
    </row>
    <row r="19" spans="1:6" x14ac:dyDescent="0.25">
      <c r="A19" s="1" t="str">
        <v>Sample (PM)</v>
      </c>
      <c r="B19" s="1">
        <v>4</v>
      </c>
      <c r="C19" s="1" t="str">
        <v>Hansa Biomed</v>
      </c>
      <c r="D19" s="1">
        <v>5</v>
      </c>
      <c r="E19" s="1" t="str">
        <v>Local</v>
      </c>
      <c r="F19" s="1" t="str">
        <v>Priyanka Madam</v>
      </c>
    </row>
    <row r="20" spans="1:6" x14ac:dyDescent="0.25">
      <c r="A20" s="1" t="str">
        <v>SOUTH CAMPUS</v>
      </c>
      <c r="B20" s="1" t="str">
        <v>RT</v>
      </c>
      <c r="C20" s="1" t="str">
        <v>HOEFER</v>
      </c>
      <c r="D20" s="1">
        <v>2</v>
      </c>
      <c r="E20" s="1" t="str">
        <v>Local</v>
      </c>
      <c r="F20" s="1" t="str">
        <v>Sample</v>
      </c>
    </row>
    <row r="21" spans="1:6" x14ac:dyDescent="0.25">
      <c r="A21" s="1" t="str">
        <v>Stock</v>
      </c>
      <c r="B21" s="1">
        <v>4</v>
      </c>
      <c r="C21" s="1" t="str">
        <v>BioLegend</v>
      </c>
      <c r="D21" s="1">
        <v>2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>
        <v>-20</v>
      </c>
      <c r="C22" s="1" t="str">
        <v>Dharmacon</v>
      </c>
      <c r="D22" s="1">
        <v>1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RT</v>
      </c>
      <c r="C23" s="1" t="str">
        <v>Mp Bio</v>
      </c>
      <c r="D23" s="1">
        <v>33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 t="str">
        <v>RT</v>
      </c>
      <c r="C24" s="1" t="str">
        <v>Sartorius</v>
      </c>
      <c r="D24" s="1">
        <v>59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3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-20</v>
      </c>
      <c r="C26" s="1" t="str">
        <v>Mp Bio</v>
      </c>
      <c r="D26" s="1">
        <v>14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 t="str">
        <v>RT</v>
      </c>
      <c r="C27" s="1" t="str">
        <v>Revvity</v>
      </c>
      <c r="D27" s="1">
        <v>2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1</v>
      </c>
      <c r="E28" s="1" t="str">
        <v>STOCK</v>
      </c>
      <c r="F28" s="1" t="str">
        <v>Priyanka Madam</v>
      </c>
    </row>
    <row r="29" spans="1:6" x14ac:dyDescent="0.25">
      <c r="A29" s="1" t="str">
        <v>STOCK</v>
      </c>
      <c r="B29" s="1">
        <v>4</v>
      </c>
      <c r="C29" s="1" t="str">
        <v>BioLegend</v>
      </c>
      <c r="D29" s="1">
        <v>1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4</v>
      </c>
      <c r="C30" s="1" t="str">
        <v>BioLegend</v>
      </c>
      <c r="D30" s="1">
        <v>1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 t="str">
        <v>RT</v>
      </c>
      <c r="C31" s="1" t="str">
        <v>Biotium</v>
      </c>
      <c r="D31" s="1">
        <v>5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 t="str">
        <v>RT</v>
      </c>
      <c r="C32" s="1" t="str">
        <v>Genei Lab</v>
      </c>
      <c r="D32" s="1">
        <v>2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-20</v>
      </c>
      <c r="C33" s="1" t="str">
        <v>Genei Lab</v>
      </c>
      <c r="D33" s="1">
        <v>2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-20</v>
      </c>
      <c r="C34" s="1" t="str">
        <v>Genei Lab</v>
      </c>
      <c r="D34" s="1">
        <v>3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4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BioLegend</v>
      </c>
      <c r="D36" s="1">
        <v>1</v>
      </c>
      <c r="E36" s="1" t="str">
        <v>STOCK</v>
      </c>
      <c r="F36" s="1" t="str">
        <v>Open Item</v>
      </c>
    </row>
    <row r="37" spans="1:6" x14ac:dyDescent="0.25">
      <c r="A37" s="1" t="str">
        <v>STOCK</v>
      </c>
      <c r="B37" s="1">
        <v>-20</v>
      </c>
      <c r="C37" s="1" t="str">
        <v>Intron</v>
      </c>
      <c r="D37" s="1">
        <v>17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4</v>
      </c>
      <c r="C38" s="1" t="str">
        <v>Genexis Biotech</v>
      </c>
      <c r="D38" s="1">
        <v>3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BioXcell</v>
      </c>
      <c r="D39" s="1">
        <v>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4</v>
      </c>
      <c r="C40" s="1" t="str">
        <v>MP BIO</v>
      </c>
      <c r="D40" s="1">
        <v>11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4</v>
      </c>
      <c r="C41" s="1" t="str">
        <v>DHARMACON</v>
      </c>
      <c r="D41" s="1">
        <v>8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-20</v>
      </c>
      <c r="C42" s="1" t="str">
        <v>DHARMACON</v>
      </c>
      <c r="D42" s="1">
        <v>4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 t="str">
        <v>RT</v>
      </c>
      <c r="C43" s="1" t="str">
        <v>BioLegend</v>
      </c>
      <c r="D43" s="1">
        <v>181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-20</v>
      </c>
      <c r="C44" s="1" t="str">
        <v>TargetMol</v>
      </c>
      <c r="D44" s="1">
        <v>1</v>
      </c>
      <c r="E44" s="1" t="str">
        <v>STOCK</v>
      </c>
      <c r="F44" s="1" t="str">
        <v>Stock</v>
      </c>
    </row>
    <row r="45" spans="1:6" x14ac:dyDescent="0.25">
      <c r="A45" s="1" t="str">
        <v>UNKNOWN</v>
      </c>
      <c r="B45" s="1">
        <v>4</v>
      </c>
      <c r="C45" s="1" t="str">
        <v>BioLegend</v>
      </c>
      <c r="D45" s="1">
        <v>4</v>
      </c>
      <c r="E45" s="1" t="str">
        <v>Unknown</v>
      </c>
      <c r="F45" s="1" t="str">
        <v>Mohan Sir, (Demo)</v>
      </c>
    </row>
    <row r="46" spans="1:6" x14ac:dyDescent="0.25">
      <c r="A46" s="1" t="str">
        <v>Unknown</v>
      </c>
      <c r="B46" s="1" t="str">
        <v>RT</v>
      </c>
      <c r="C46" s="1" t="str">
        <v>BioLegend</v>
      </c>
      <c r="D46" s="1">
        <v>1</v>
      </c>
      <c r="E46" s="1" t="str">
        <v>Unknown</v>
      </c>
      <c r="F46" s="1" t="str">
        <v>Mohan sir,(Sample) Aurigine Onco</v>
      </c>
    </row>
    <row r="47" spans="1:6" x14ac:dyDescent="0.25">
      <c r="A47" s="1" t="str">
        <v>Unknown</v>
      </c>
      <c r="B47" s="1">
        <v>4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</row>
    <row r="49" spans="1:6" x14ac:dyDescent="0.25">
      <c r="A49" s="1"/>
      <c r="B49" s="1"/>
      <c r="C49" s="1"/>
      <c r="D49" s="1"/>
      <c r="E49" s="1"/>
      <c r="F49" s="1"/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4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45971</v>
      </c>
      <c r="B2" s="1">
        <v>58157995140</v>
      </c>
      <c r="C2" s="1">
        <v>0</v>
      </c>
      <c r="D2" s="1" t="str">
        <v>IMMUNOCON</v>
      </c>
    </row>
    <row r="3" spans="1:4" x14ac:dyDescent="0.25">
      <c r="A3" s="2">
        <v>45971</v>
      </c>
      <c r="B3" s="1">
        <v>58157995851</v>
      </c>
      <c r="C3" s="1">
        <v>0</v>
      </c>
      <c r="D3" s="1" t="str">
        <v>BITS PILANI</v>
      </c>
    </row>
    <row r="4" spans="1:4" x14ac:dyDescent="0.25">
      <c r="A4" s="2">
        <v>0</v>
      </c>
      <c r="B4" s="1">
        <v>0</v>
      </c>
      <c r="C4" s="1">
        <v>0</v>
      </c>
      <c r="D4" s="1">
        <v>0</v>
      </c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09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 t="str">
        <v>T1785</v>
      </c>
      <c r="B42" s="1" t="str">
        <v xml:space="preserve"> Palbociclib 571190-30-2 Spec 5 mg</v>
      </c>
      <c r="C42" s="1">
        <v>1</v>
      </c>
      <c r="D42" s="1" t="str">
        <v>NNF</v>
      </c>
      <c r="E42" s="1">
        <v>-20</v>
      </c>
      <c r="F42" s="1" t="str">
        <v>Targetmol</v>
      </c>
      <c r="G42" s="1" t="str">
        <v>Banglore</v>
      </c>
      <c r="H42" s="1" t="str">
        <v>Sample / Back Order</v>
      </c>
      <c r="I42" s="1" t="str">
        <v>OutStation</v>
      </c>
    </row>
    <row r="43" spans="1:9" x14ac:dyDescent="0.25">
      <c r="A43" s="1">
        <v>424401</v>
      </c>
      <c r="B43" s="1" t="str">
        <v>True-Nuclear™ Transcription Factor Buffer Set  120tests</v>
      </c>
      <c r="C43" s="1">
        <v>1</v>
      </c>
      <c r="D43" s="1" t="str">
        <v>PRIYANKA MADAM</v>
      </c>
      <c r="E43" s="1">
        <v>4</v>
      </c>
      <c r="F43" s="1" t="str">
        <v>BioLegend</v>
      </c>
      <c r="G43" s="1" t="str">
        <v>Delhi</v>
      </c>
      <c r="H43" s="1" t="str">
        <v>Priyanka Madam</v>
      </c>
      <c r="I43" s="1" t="str">
        <v>Local</v>
      </c>
    </row>
    <row r="44" spans="1:9" x14ac:dyDescent="0.25">
      <c r="A44" s="1">
        <v>740379</v>
      </c>
      <c r="B44" s="1" t="str">
        <v>V-bottom Plate for LEGENDplex™ Assay  1plate</v>
      </c>
      <c r="C44" s="1">
        <v>1</v>
      </c>
      <c r="D44" s="1" t="str">
        <v>Unknown</v>
      </c>
      <c r="E44" s="1" t="str">
        <v>RT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>
        <v>741110</v>
      </c>
      <c r="B45" s="1" t="str">
        <v>LEGENDplex™ Buffer Set A2  100 tests</v>
      </c>
      <c r="C45" s="1">
        <v>1</v>
      </c>
      <c r="D45" s="1" t="str">
        <v>Unknown</v>
      </c>
      <c r="E45" s="1">
        <v>4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 t="str">
        <v>L-019598-00-0005</v>
      </c>
      <c r="B46" s="1" t="str">
        <v xml:space="preserve">ON-TARGETplus Human PABPC1 (26986)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L-013680-01-0005</v>
      </c>
      <c r="B47" s="1" t="str">
        <v xml:space="preserve">ON-TARGETplus Human NXF1 (10482)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L-012078-00-0005</v>
      </c>
      <c r="B48" s="1" t="str">
        <v xml:space="preserve">ON-TARGETplus Human ALYREF (10189)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L-003030-00-0005</v>
      </c>
      <c r="B49" s="1" t="str">
        <v xml:space="preserve">ON-TARGETplus Human XPO1 (7514)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L-004920-01-0005</v>
      </c>
      <c r="B50" s="1" t="str">
        <v xml:space="preserve">ON-TARGETplus Human DDX39A (10212)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L-003805-00-0005</v>
      </c>
      <c r="B51" s="1" t="str">
        <v xml:space="preserve">ON-TARGETplus Human DDX39B (7919)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D-001810-10-05</v>
      </c>
      <c r="B52" s="1" t="str">
        <v>ON-TARGETplus Non-targeting Pool  5nmol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L-015121-00-0005</v>
      </c>
      <c r="B53" s="1" t="str">
        <v>ON-TARGETplus Human MYO1C (4641)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L-020165-00-0005</v>
      </c>
      <c r="B54" s="1" t="str">
        <v>ON-TARGETplus Human CTCF (10664)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D-001810-10-05</v>
      </c>
      <c r="B55" s="1" t="str">
        <v>ON-TARGETplus Non-targeting Pool  5nmol</v>
      </c>
      <c r="C55" s="1">
        <v>1</v>
      </c>
      <c r="D55" s="1" t="str">
        <v>AURIGINE ONCO</v>
      </c>
      <c r="E55" s="1">
        <v>-20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ARAGEN</v>
      </c>
      <c r="E56" s="1">
        <v>4</v>
      </c>
      <c r="F56" s="1" t="str">
        <v>DHARMACON</v>
      </c>
      <c r="G56" s="1" t="str">
        <v>Hyderabad</v>
      </c>
      <c r="H56" s="1" t="str">
        <v>Back Order</v>
      </c>
      <c r="I56" s="1" t="str">
        <v>OutStation</v>
      </c>
    </row>
    <row r="57" spans="1:9" x14ac:dyDescent="0.25">
      <c r="A57" s="1" t="str">
        <v>T-2001-03</v>
      </c>
      <c r="B57" s="1" t="str">
        <v>DharmaFECT 1 Transfection Reagent  1.5ml</v>
      </c>
      <c r="C57" s="1">
        <v>1</v>
      </c>
      <c r="D57" s="1" t="str">
        <v>AURIGINE ONCO</v>
      </c>
      <c r="E57" s="1">
        <v>4</v>
      </c>
      <c r="F57" s="1" t="str">
        <v>DHARMACON</v>
      </c>
      <c r="G57" s="1" t="str">
        <v>Banglore</v>
      </c>
      <c r="H57" s="1" t="str">
        <v>From Stock / Back Order</v>
      </c>
      <c r="I57" s="1" t="str">
        <v>OutStation</v>
      </c>
    </row>
    <row r="58" spans="1:9" x14ac:dyDescent="0.25">
      <c r="A58" s="1">
        <v>301305</v>
      </c>
      <c r="B58" s="1" t="str">
        <v>anti-human CD11b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305413</v>
      </c>
      <c r="B59" s="1" t="str">
        <v>anti-human CD86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369703</v>
      </c>
      <c r="B60" s="1" t="str">
        <v>anti-human Arginase I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 t="str">
        <v>T-0928</v>
      </c>
      <c r="B61" s="1">
        <v>0</v>
      </c>
      <c r="C61" s="1">
        <v>1</v>
      </c>
      <c r="D61" s="1" t="str">
        <v>STOCK</v>
      </c>
      <c r="E61" s="1">
        <v>-20</v>
      </c>
      <c r="F61" s="1" t="str">
        <v>TargetMol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11TRIMPR01</v>
      </c>
      <c r="B62" s="1">
        <v>0</v>
      </c>
      <c r="C62" s="1">
        <v>1</v>
      </c>
      <c r="D62" s="1" t="str">
        <v>STOCK</v>
      </c>
      <c r="E62" s="1" t="str">
        <v>RT</v>
      </c>
      <c r="F62" s="1" t="str">
        <v>MP BIO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SB-P-LV-101-10</v>
      </c>
      <c r="B63" s="1" t="str">
        <v xml:space="preserve">LentiBOOST Lentivirus
Transduction Enhancer, Pharma- Grade, 0.2 mL
</v>
      </c>
      <c r="C63" s="1">
        <v>1</v>
      </c>
      <c r="D63" s="1" t="str">
        <v>IIT KANPUR</v>
      </c>
      <c r="E63" s="1">
        <v>-20</v>
      </c>
      <c r="F63" s="1" t="str">
        <v>DHARMACON</v>
      </c>
      <c r="G63" s="1" t="str">
        <v>Kanpur</v>
      </c>
      <c r="H63" s="1" t="str">
        <v>Back Order</v>
      </c>
      <c r="I63" s="1" t="str">
        <v>OutStation</v>
      </c>
    </row>
    <row r="64" spans="1:9" x14ac:dyDescent="0.25">
      <c r="A64" s="1" t="str">
        <v>T1408</v>
      </c>
      <c r="B64" s="1">
        <v>0</v>
      </c>
      <c r="C64" s="1">
        <v>1</v>
      </c>
      <c r="D64" s="1" t="str">
        <v>AIIMS</v>
      </c>
      <c r="E64" s="1">
        <v>-20</v>
      </c>
      <c r="F64" s="1" t="str">
        <v>TARGETMOL</v>
      </c>
      <c r="G64" s="1" t="str">
        <v>Delhi</v>
      </c>
      <c r="H64" s="1" t="str">
        <v>Priyanka Madam</v>
      </c>
      <c r="I64" s="1" t="str">
        <v>Local</v>
      </c>
    </row>
    <row r="65" spans="1:9" x14ac:dyDescent="0.25">
      <c r="A65" s="1" t="str">
        <v>STL043124</v>
      </c>
      <c r="B65" s="1">
        <v>0</v>
      </c>
      <c r="C65" s="1">
        <v>1</v>
      </c>
      <c r="D65" s="1" t="str">
        <v>GK BIO</v>
      </c>
      <c r="E65" s="1">
        <v>-20</v>
      </c>
      <c r="F65" s="1" t="str">
        <v>TARGETMOL</v>
      </c>
      <c r="G65" s="1" t="str">
        <v>Pune</v>
      </c>
      <c r="H65" s="1" t="str">
        <v>Sample</v>
      </c>
      <c r="I65" s="1" t="str">
        <v>OutStation</v>
      </c>
    </row>
    <row r="66" spans="1:9" x14ac:dyDescent="0.25">
      <c r="A66" s="1">
        <v>316302</v>
      </c>
      <c r="B66" s="1" t="str">
        <v>Purified anti-human β2-microglobulin Antibody</v>
      </c>
      <c r="C66" s="1">
        <v>2</v>
      </c>
      <c r="D66" s="1" t="str">
        <v>Stock</v>
      </c>
      <c r="E66" s="1">
        <v>4</v>
      </c>
      <c r="F66" s="1" t="str">
        <v>BioLegend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>
        <v>570802</v>
      </c>
      <c r="B67" s="1" t="str">
        <v xml:space="preserve">Recombinant Human IL-6 </v>
      </c>
      <c r="C67" s="1">
        <v>2</v>
      </c>
      <c r="D67" s="1" t="str">
        <v>Opening Stock</v>
      </c>
      <c r="E67" s="1">
        <v>-20</v>
      </c>
      <c r="F67" s="1" t="str">
        <v>BioLegend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421002</v>
      </c>
      <c r="B68" s="1" t="str">
        <v xml:space="preserve">Intracellular Staining Permeabilization Wash Buffer </v>
      </c>
      <c r="C68" s="1">
        <v>2</v>
      </c>
      <c r="D68" s="1" t="str">
        <v>Opening Stock</v>
      </c>
      <c r="E68" s="1">
        <v>4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329702</v>
      </c>
      <c r="B69" s="1" t="str">
        <v xml:space="preserve">Purified anti-human CD274 </v>
      </c>
      <c r="C69" s="1">
        <v>2</v>
      </c>
      <c r="D69" s="1" t="str">
        <v>Opening Stock</v>
      </c>
      <c r="E69" s="1">
        <v>4</v>
      </c>
      <c r="F69" s="1" t="str">
        <v>BioLegend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814326</v>
      </c>
      <c r="B70" s="1" t="str">
        <v>Acrylamide, Ultra Pure 500 KG</v>
      </c>
      <c r="C70" s="1">
        <v>2</v>
      </c>
      <c r="D70" s="1" t="str">
        <v>Stock</v>
      </c>
      <c r="E70" s="1" t="str">
        <v>RT</v>
      </c>
      <c r="F70" s="1" t="str">
        <v>Mp Bio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194825</v>
      </c>
      <c r="B71" s="1" t="str">
        <v>Glycine, Molecular Biology Reagent 1 KG</v>
      </c>
      <c r="C71" s="1">
        <v>2</v>
      </c>
      <c r="D71" s="1" t="str">
        <v>Stock</v>
      </c>
      <c r="E71" s="1" t="str">
        <v>RT</v>
      </c>
      <c r="F71" s="1" t="str">
        <v>Mp Bio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104772</v>
      </c>
      <c r="B72" s="1" t="str">
        <v>Ammonium Sulfate, Technical Pure 500 GM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>
        <v>194002</v>
      </c>
      <c r="B73" s="1" t="str">
        <v>Chloroform, Molecular Biology Reagent</v>
      </c>
      <c r="C73" s="1">
        <v>2</v>
      </c>
      <c r="D73" s="1" t="str">
        <v>Stock</v>
      </c>
      <c r="E73" s="1" t="str">
        <v>RT</v>
      </c>
      <c r="F73" s="1" t="str">
        <v>Mp Bio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 t="str">
        <v>15407-47-MIN</v>
      </c>
      <c r="B74" s="1" t="str">
        <v>Polyethersulfone 0.22 µm</v>
      </c>
      <c r="C74" s="1">
        <v>2</v>
      </c>
      <c r="D74" s="1" t="str">
        <v>Stock</v>
      </c>
      <c r="E74" s="1" t="str">
        <v>RT</v>
      </c>
      <c r="F74" s="1" t="str">
        <v>Sartorius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VS04T01</v>
      </c>
      <c r="B75" s="1" t="str">
        <v>VivaSpin Turbo 4 10000 MWCO</v>
      </c>
      <c r="C75" s="1">
        <v>2</v>
      </c>
      <c r="D75" s="1" t="str">
        <v>Stock</v>
      </c>
      <c r="E75" s="1" t="str">
        <v>RT</v>
      </c>
      <c r="F75" s="1" t="str">
        <v>Sartorius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2600505001730</v>
      </c>
      <c r="B76" s="1" t="str">
        <v>(Agarose for Nucleic Acid Electrophoresis-500g)</v>
      </c>
      <c r="C76" s="1">
        <v>2</v>
      </c>
      <c r="D76" s="1" t="str">
        <v>STOCK</v>
      </c>
      <c r="E76" s="1" t="str">
        <v>RT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2662070501730</v>
      </c>
      <c r="B77" s="1" t="str">
        <v>(StepUp 1 Kb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 t="str">
        <v>2662670501730</v>
      </c>
      <c r="B78" s="1" t="str">
        <v>RMBD13 (StepUp 100 Bp DNA Ladder RTU, 50 µg)</v>
      </c>
      <c r="C78" s="1">
        <v>2</v>
      </c>
      <c r="D78" s="1" t="str">
        <v>STOCK</v>
      </c>
      <c r="E78" s="1">
        <v>-20</v>
      </c>
      <c r="F78" s="1" t="str">
        <v>Genei Lab</v>
      </c>
      <c r="G78" s="1" t="str">
        <v>STOCK</v>
      </c>
      <c r="H78" s="1" t="str">
        <v>Stock</v>
      </c>
      <c r="I78" s="1" t="str">
        <v>STOCK</v>
      </c>
    </row>
    <row r="79" spans="1:9" x14ac:dyDescent="0.25">
      <c r="A79" s="1">
        <v>740811</v>
      </c>
      <c r="B79" s="1" t="str">
        <v>LEGENDplex™ Human Inflammation Panel 1 Standard  1 vial</v>
      </c>
      <c r="C79" s="1">
        <v>2</v>
      </c>
      <c r="D79" s="1" t="str">
        <v>UNKNOWN</v>
      </c>
      <c r="E79" s="1">
        <v>4</v>
      </c>
      <c r="F79" s="1" t="str">
        <v>BioLegend</v>
      </c>
      <c r="G79" s="1" t="str">
        <v>Unknown</v>
      </c>
      <c r="H79" s="1" t="str">
        <v>Mohan Sir, (Demo)</v>
      </c>
      <c r="I79" s="1" t="str">
        <v>Unknown</v>
      </c>
    </row>
    <row r="80" spans="1:9" x14ac:dyDescent="0.25">
      <c r="A80" s="1">
        <v>741146</v>
      </c>
      <c r="B80" s="1" t="str">
        <v>LEGENDplex™ Buffer Set A3  100tests</v>
      </c>
      <c r="C80" s="1">
        <v>2</v>
      </c>
      <c r="D80" s="1" t="str">
        <v>UNKNOWN</v>
      </c>
      <c r="E80" s="1">
        <v>4</v>
      </c>
      <c r="F80" s="1" t="str">
        <v>BioLegend</v>
      </c>
      <c r="G80" s="1" t="str">
        <v>Unknown</v>
      </c>
      <c r="H80" s="1" t="str">
        <v>Mohan Sir, (Demo)</v>
      </c>
      <c r="I80" s="1" t="str">
        <v>Unknown</v>
      </c>
    </row>
    <row r="81" spans="1:9" x14ac:dyDescent="0.25">
      <c r="A81" s="1">
        <v>805615</v>
      </c>
      <c r="B81" s="1">
        <v>0</v>
      </c>
      <c r="C81" s="1">
        <v>2</v>
      </c>
      <c r="D81" s="1" t="str">
        <v>STOCK</v>
      </c>
      <c r="E81" s="1" t="str">
        <v>RT</v>
      </c>
      <c r="F81" s="1" t="str">
        <v>MP BIO</v>
      </c>
      <c r="G81" s="1" t="str">
        <v>STOCK</v>
      </c>
      <c r="H81" s="1" t="str">
        <v>Stock</v>
      </c>
      <c r="I81" s="1" t="str">
        <v>STOCK</v>
      </c>
    </row>
    <row r="82" spans="1:9" x14ac:dyDescent="0.25">
      <c r="A82" s="1" t="str">
        <v>VS02H01</v>
      </c>
      <c r="B82" s="1" t="str">
        <v>Vivaspin® 2 Centrifugal Concentrator Hydrosart®, 25 pc</v>
      </c>
      <c r="C82" s="1">
        <v>2</v>
      </c>
      <c r="D82" s="1" t="str">
        <v>RG SONS</v>
      </c>
      <c r="E82" s="1" t="str">
        <v>RT</v>
      </c>
      <c r="F82" s="1" t="str">
        <v>SARTORIUS</v>
      </c>
      <c r="G82" s="1" t="str">
        <v>Lucknow</v>
      </c>
      <c r="H82" s="1" t="str">
        <v>Payment Pending</v>
      </c>
      <c r="I82" s="1" t="str">
        <v>OutStation</v>
      </c>
    </row>
    <row r="83" spans="1:9" x14ac:dyDescent="0.25">
      <c r="A83" s="1" t="str">
        <v>VS15T91</v>
      </c>
      <c r="B83" s="1" t="str">
        <v>VivaSpin Turbo 15 3000 MWCO</v>
      </c>
      <c r="C83" s="1">
        <v>3</v>
      </c>
      <c r="D83" s="1" t="str">
        <v>Stock</v>
      </c>
      <c r="E83" s="1" t="str">
        <v>RT</v>
      </c>
      <c r="F83" s="1" t="str">
        <v>Sartorius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LSM 1077</v>
      </c>
      <c r="B84" s="1">
        <v>0</v>
      </c>
      <c r="C84" s="1">
        <v>3</v>
      </c>
      <c r="D84" s="1" t="str">
        <v>stock</v>
      </c>
      <c r="E84" s="1">
        <v>4</v>
      </c>
      <c r="F84" s="1" t="str">
        <v>Genexis Biotech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>
        <v>421101</v>
      </c>
      <c r="B85" s="1" t="str">
        <v>TMB substrate set  110mlx2</v>
      </c>
      <c r="C85" s="1">
        <v>3</v>
      </c>
      <c r="D85" s="1" t="str">
        <v>Stock</v>
      </c>
      <c r="E85" s="1">
        <v>4</v>
      </c>
      <c r="F85" s="1" t="str">
        <v>BioLegend</v>
      </c>
      <c r="G85" s="1" t="str">
        <v>STOCK</v>
      </c>
      <c r="H85" s="1" t="str">
        <v>Stock</v>
      </c>
      <c r="I85" s="1" t="str">
        <v>STOCK</v>
      </c>
    </row>
    <row r="86" spans="1:9" x14ac:dyDescent="0.25">
      <c r="A86" s="1" t="str">
        <v>092913726</v>
      </c>
      <c r="B86" s="1" t="str">
        <v>Adult Bovine Serum, Sterile Filtered, New Zealand Origin 1kg (970ML)</v>
      </c>
      <c r="C86" s="1">
        <v>3</v>
      </c>
      <c r="D86" s="1" t="str">
        <v>Stock</v>
      </c>
      <c r="E86" s="1">
        <v>-20</v>
      </c>
      <c r="F86" s="1" t="str">
        <v>MP Bio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 t="str">
        <v>11TRIMPR01</v>
      </c>
      <c r="B87" s="1">
        <v>0</v>
      </c>
      <c r="C87" s="1">
        <v>3</v>
      </c>
      <c r="D87" s="1" t="str">
        <v>STOCK</v>
      </c>
      <c r="E87" s="1" t="str">
        <v>RT</v>
      </c>
      <c r="F87" s="1" t="str">
        <v>MP BIO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 t="str">
        <v>T-2001-02</v>
      </c>
      <c r="B88" s="1" t="str">
        <v>DharmaFECT 1 Transfection Reagent  0.75 mL</v>
      </c>
      <c r="C88" s="1">
        <v>3</v>
      </c>
      <c r="D88" s="1" t="str">
        <v>Stock</v>
      </c>
      <c r="E88" s="1">
        <v>4</v>
      </c>
      <c r="F88" s="1" t="str">
        <v>DHARMACON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>
        <v>1261254</v>
      </c>
      <c r="B89" s="1" t="str">
        <v>RPMI 1640, 1x, w/o glutamine, 500 mL</v>
      </c>
      <c r="C89" s="1">
        <v>3</v>
      </c>
      <c r="D89" s="1" t="str">
        <v>Stock</v>
      </c>
      <c r="E89" s="1">
        <v>4</v>
      </c>
      <c r="F89" s="1" t="str">
        <v>MP BIO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>
        <v>421403</v>
      </c>
      <c r="B90" s="1" t="str">
        <v>FOXP3 Fix/Perm Buffer Set</v>
      </c>
      <c r="C90" s="1">
        <v>4</v>
      </c>
      <c r="D90" s="1" t="str">
        <v>Opening Stock</v>
      </c>
      <c r="E90" s="1">
        <v>4</v>
      </c>
      <c r="F90" s="1" t="str">
        <v>BioLegend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>
        <v>193982</v>
      </c>
      <c r="B91" s="1" t="str">
        <v>Acrylamide, Molecular Biology Reagent 1 KG</v>
      </c>
      <c r="C91" s="1">
        <v>4</v>
      </c>
      <c r="D91" s="1" t="str">
        <v>Stock</v>
      </c>
      <c r="E91" s="1" t="str">
        <v>RT</v>
      </c>
      <c r="F91" s="1" t="str">
        <v>Mp Bio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 t="str">
        <v>VS04T01</v>
      </c>
      <c r="B92" s="1" t="str">
        <v>VivaSpin Turbo 4 10000 MWCO</v>
      </c>
      <c r="C92" s="1">
        <v>4</v>
      </c>
      <c r="D92" s="1" t="str">
        <v>Stock</v>
      </c>
      <c r="E92" s="1" t="str">
        <v>RT</v>
      </c>
      <c r="F92" s="1" t="str">
        <v>Sartorius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VS15T21</v>
      </c>
      <c r="B93" s="1" t="str">
        <v>Vivaspin® Turbo 15 Centrifugal Concentrator Polyethersulfone, 12 pc</v>
      </c>
      <c r="C93" s="1">
        <v>4</v>
      </c>
      <c r="D93" s="1" t="str">
        <v>Stock</v>
      </c>
      <c r="E93" s="1" t="str">
        <v>RT</v>
      </c>
      <c r="F93" s="1" t="str">
        <v>Sartorius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>
        <v>41003</v>
      </c>
      <c r="B94" s="1" t="str">
        <v>GelRed® Nucleic Acid Stain, 10,000X in water (trial size): (0.1mL)</v>
      </c>
      <c r="C94" s="1">
        <v>4</v>
      </c>
      <c r="D94" s="1" t="str">
        <v>Stock</v>
      </c>
      <c r="E94" s="1" t="str">
        <v>RT</v>
      </c>
      <c r="F94" s="1" t="str">
        <v>Biotium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4064112</v>
      </c>
      <c r="B95" s="1">
        <v>0</v>
      </c>
      <c r="C95" s="1">
        <v>4</v>
      </c>
      <c r="D95" s="1" t="str">
        <v>STOCK</v>
      </c>
      <c r="E95" s="1">
        <v>4</v>
      </c>
      <c r="F95" s="1" t="str">
        <v>MP BIO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16006925</v>
      </c>
      <c r="B96" s="1">
        <v>0</v>
      </c>
      <c r="C96" s="1">
        <v>4</v>
      </c>
      <c r="D96" s="1" t="str">
        <v>STOCK</v>
      </c>
      <c r="E96" s="1">
        <v>4</v>
      </c>
      <c r="F96" s="1" t="str">
        <v>MP BIO</v>
      </c>
      <c r="G96" s="1" t="str">
        <v>STOCK</v>
      </c>
      <c r="H96" s="1" t="str">
        <v>Stock</v>
      </c>
      <c r="I96" s="1" t="str">
        <v>STOCK</v>
      </c>
    </row>
    <row r="97" spans="1:9" x14ac:dyDescent="0.25">
      <c r="A97" s="1" t="str">
        <v>D-001810-10-05</v>
      </c>
      <c r="B97" s="1" t="str">
        <v>ON-TARGETplus Non-targeting Pool  5nmol</v>
      </c>
      <c r="C97" s="1">
        <v>4</v>
      </c>
      <c r="D97" s="1" t="str">
        <v>Stock</v>
      </c>
      <c r="E97" s="1">
        <v>-20</v>
      </c>
      <c r="F97" s="1" t="str">
        <v>DHARMACON</v>
      </c>
      <c r="G97" s="1" t="str">
        <v>STOCK</v>
      </c>
      <c r="H97" s="1" t="str">
        <v>Stock</v>
      </c>
      <c r="I97" s="1" t="str">
        <v>STOCK</v>
      </c>
    </row>
    <row r="98" spans="1:9" x14ac:dyDescent="0.25">
      <c r="A98" s="1">
        <v>556002</v>
      </c>
      <c r="B98" s="1" t="str">
        <v xml:space="preserve">Recombinant Mouse IL-9 </v>
      </c>
      <c r="C98" s="1">
        <v>5</v>
      </c>
      <c r="D98" s="1" t="str">
        <v>Opening Stock</v>
      </c>
      <c r="E98" s="1">
        <v>-20</v>
      </c>
      <c r="F98" s="1" t="str">
        <v>BioLegend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 t="str">
        <v>HBM-EXP-B2.5</v>
      </c>
      <c r="B99" s="1" t="str">
        <v>Test-Exosomes one step isolation from plasma and serum 2.5ml</v>
      </c>
      <c r="C99" s="1">
        <v>5</v>
      </c>
      <c r="D99" s="1" t="str">
        <v>Sample (PM)</v>
      </c>
      <c r="E99" s="1">
        <v>4</v>
      </c>
      <c r="F99" s="1" t="str">
        <v>Hansa Biomed</v>
      </c>
      <c r="G99" s="1" t="str">
        <v>delhi</v>
      </c>
      <c r="H99" s="1" t="str">
        <v>Priyanka Madam</v>
      </c>
      <c r="I99" s="1" t="str">
        <v>Local</v>
      </c>
    </row>
    <row r="100" spans="1:9" x14ac:dyDescent="0.25">
      <c r="A100" s="1" t="str">
        <v>B-003000-WB-100</v>
      </c>
      <c r="B100" s="1" t="str">
        <v>Molecular Grade RNase-free water  100ml</v>
      </c>
      <c r="C100" s="1">
        <v>5</v>
      </c>
      <c r="D100" s="1" t="str">
        <v>Stock</v>
      </c>
      <c r="E100" s="1">
        <v>4</v>
      </c>
      <c r="F100" s="1" t="str">
        <v>DHARMACON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>
        <v>6552050</v>
      </c>
      <c r="B101" s="1" t="str">
        <v xml:space="preserve">SPINeasy DNA Kit for Blood  </v>
      </c>
      <c r="C101" s="1">
        <v>6</v>
      </c>
      <c r="D101" s="1" t="str">
        <v>Stock</v>
      </c>
      <c r="E101" s="1" t="str">
        <v>RT</v>
      </c>
      <c r="F101" s="1" t="str">
        <v>Mp Bio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>
        <v>25021.5</v>
      </c>
      <c r="B102" s="1" t="str">
        <v>i-Taq (W/O dNTP) DNA Polymerase</v>
      </c>
      <c r="C102" s="1">
        <v>7</v>
      </c>
      <c r="D102" s="1" t="str">
        <v>stock</v>
      </c>
      <c r="E102" s="1">
        <v>-20</v>
      </c>
      <c r="F102" s="1" t="str">
        <v>Intron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>
        <v>16533</v>
      </c>
      <c r="B103" s="1" t="str">
        <v>MiniSart High Flow 0.45 µm</v>
      </c>
      <c r="C103" s="1">
        <v>9</v>
      </c>
      <c r="D103" s="1" t="str">
        <v>Stock</v>
      </c>
      <c r="E103" s="1" t="str">
        <v>RT</v>
      </c>
      <c r="F103" s="1" t="str">
        <v>Sartorius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 t="str">
        <v>092913726</v>
      </c>
      <c r="B104" s="1" t="str">
        <v>Adult Bovine Serum, Sterile Filtered, New Zealand Origin 1kg (970ML)</v>
      </c>
      <c r="C104" s="1">
        <v>10</v>
      </c>
      <c r="D104" s="1" t="str">
        <v>Stock</v>
      </c>
      <c r="E104" s="1">
        <v>-20</v>
      </c>
      <c r="F104" s="1" t="str">
        <v>Mp Bio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25021.5</v>
      </c>
      <c r="B105" s="1" t="str">
        <v>i-Taq (W/O dNTP) DNA Polymerase</v>
      </c>
      <c r="C105" s="1">
        <v>10</v>
      </c>
      <c r="D105" s="1" t="str">
        <v>STOCK</v>
      </c>
      <c r="E105" s="1">
        <v>-20</v>
      </c>
      <c r="F105" s="1" t="str">
        <v>Intron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>
        <v>16532</v>
      </c>
      <c r="B106" s="1" t="str">
        <v>MiniSart High Flow 0.22 µm</v>
      </c>
      <c r="C106" s="1">
        <v>11</v>
      </c>
      <c r="D106" s="1" t="str">
        <v>Stock</v>
      </c>
      <c r="E106" s="1" t="str">
        <v>RT</v>
      </c>
      <c r="F106" s="1" t="str">
        <v>Sartorius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16532</v>
      </c>
      <c r="B107" s="1" t="str">
        <v>MiniSart High Flow 0.22 µm</v>
      </c>
      <c r="C107" s="1">
        <v>18</v>
      </c>
      <c r="D107" s="1" t="str">
        <v>Stock</v>
      </c>
      <c r="E107" s="1" t="str">
        <v>RT</v>
      </c>
      <c r="F107" s="1" t="str">
        <v>Sartorius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16532</v>
      </c>
      <c r="B108" s="1" t="str">
        <v>MiniSart High Flow 0.22 µm</v>
      </c>
      <c r="C108" s="1">
        <v>21</v>
      </c>
      <c r="D108" s="1" t="str">
        <v>OPENING STOCK</v>
      </c>
      <c r="E108" s="1" t="str">
        <v>RT</v>
      </c>
      <c r="F108" s="1" t="str">
        <v>Sartorius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740379</v>
      </c>
      <c r="B109" s="1" t="str">
        <v>V-bottom Plate for LEGENDplex™ Assay</v>
      </c>
      <c r="C109" s="1">
        <v>181</v>
      </c>
      <c r="D109" s="1" t="str">
        <v>STOCK</v>
      </c>
      <c r="E109" s="1" t="str">
        <v>RT</v>
      </c>
      <c r="F109" s="1" t="str">
        <v>BioLegend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/>
      <c r="B110" s="1"/>
      <c r="C110" s="1"/>
      <c r="D110" s="1"/>
      <c r="E110" s="1"/>
      <c r="F110" s="1"/>
      <c r="G110" s="1"/>
      <c r="H110" s="1"/>
      <c r="I110" s="1"/>
    </row>
    <row r="111" spans="1:9" x14ac:dyDescent="0.25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3"/>
      <c r="B164" s="43"/>
      <c r="C164" s="43"/>
      <c r="D164" s="43"/>
      <c r="E164" s="43"/>
      <c r="F164" s="43"/>
      <c r="G164" s="43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90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90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1</v>
      </c>
      <c r="I3947">
        <v>0</v>
      </c>
      <c r="J3947" t="str">
        <v>PUNE</v>
      </c>
      <c r="K3947">
        <v>0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>
        <v>0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>
        <v>0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>
        <v>0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>
        <v>0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0</v>
      </c>
      <c r="I3968">
        <v>1</v>
      </c>
      <c r="J3968" t="str">
        <v>Kanpur</v>
      </c>
      <c r="K3968" t="str">
        <v>Back Order</v>
      </c>
    </row>
    <row r="3969" spans="1:11" x14ac:dyDescent="0.25">
      <c r="A3969" t="str">
        <v>US BIOLOGICAL</v>
      </c>
      <c r="B3969">
        <v>0</v>
      </c>
      <c r="C3969">
        <v>0</v>
      </c>
      <c r="D3969" s="6">
        <v>0</v>
      </c>
      <c r="E3969" s="6">
        <v>45969</v>
      </c>
      <c r="F3969">
        <v>0</v>
      </c>
      <c r="G3969">
        <v>1</v>
      </c>
      <c r="H3969">
        <v>1</v>
      </c>
      <c r="I3969">
        <v>0</v>
      </c>
      <c r="J3969" t="str">
        <v>pune</v>
      </c>
      <c r="K3969" t="str">
        <v>Priyanka Madam</v>
      </c>
    </row>
    <row r="3970" spans="1:11" x14ac:dyDescent="0.25">
      <c r="A3970" t="str">
        <v>TARGETMOL</v>
      </c>
      <c r="B3970">
        <v>5504.4</v>
      </c>
      <c r="C3970" t="str">
        <v>INV251107-003</v>
      </c>
      <c r="D3970" s="6">
        <v>45968</v>
      </c>
      <c r="E3970" s="6">
        <v>45971</v>
      </c>
      <c r="F3970" t="str">
        <v>T5530</v>
      </c>
      <c r="G3970">
        <v>1</v>
      </c>
      <c r="H3970">
        <v>1</v>
      </c>
      <c r="I3970">
        <v>0</v>
      </c>
      <c r="J3970" t="str">
        <v>Delhi</v>
      </c>
      <c r="K3970" t="str">
        <v>Priyanka Madam</v>
      </c>
    </row>
    <row r="3971" spans="1:11" x14ac:dyDescent="0.25">
      <c r="A3971" t="str">
        <v>TARGETMOL</v>
      </c>
      <c r="B3971">
        <v>1386</v>
      </c>
      <c r="C3971" t="str">
        <v>INV251107-003</v>
      </c>
      <c r="D3971" s="6">
        <v>45968</v>
      </c>
      <c r="E3971" s="6">
        <v>45971</v>
      </c>
      <c r="F3971" t="str">
        <v>T15582</v>
      </c>
      <c r="G3971">
        <v>1</v>
      </c>
      <c r="H3971">
        <v>1</v>
      </c>
      <c r="I3971">
        <v>0</v>
      </c>
      <c r="J3971" t="str">
        <v>Delhi</v>
      </c>
      <c r="K3971" t="str">
        <v>Priyanka Madam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T3686</v>
      </c>
      <c r="G3972">
        <v>1</v>
      </c>
      <c r="H3972">
        <v>1</v>
      </c>
      <c r="I3972">
        <v>0</v>
      </c>
      <c r="J3972" t="str">
        <v>Delhi</v>
      </c>
      <c r="K3972" t="str">
        <v>Priyanka Madam</v>
      </c>
    </row>
    <row r="3973" spans="1:11" x14ac:dyDescent="0.25">
      <c r="A3973" t="str">
        <v>TARGETMOL</v>
      </c>
      <c r="B3973">
        <v>3524.3999999999996</v>
      </c>
      <c r="C3973" t="str">
        <v>INV251107-003</v>
      </c>
      <c r="D3973" s="6">
        <v>45968</v>
      </c>
      <c r="E3973" s="6">
        <v>45971</v>
      </c>
      <c r="F3973" t="str">
        <v>T14073</v>
      </c>
      <c r="G3973">
        <v>1</v>
      </c>
      <c r="H3973">
        <v>1</v>
      </c>
      <c r="I3973">
        <v>0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1623.6</v>
      </c>
      <c r="C3974" t="str">
        <v>INV251107-003</v>
      </c>
      <c r="D3974" s="6">
        <v>45968</v>
      </c>
      <c r="E3974" s="6">
        <v>45971</v>
      </c>
      <c r="F3974" t="str">
        <v>T2452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8434.7999999999993</v>
      </c>
      <c r="C3975" t="str">
        <v>INV251107-003</v>
      </c>
      <c r="D3975" s="6">
        <v>45968</v>
      </c>
      <c r="E3975" s="6">
        <v>45971</v>
      </c>
      <c r="F3975" t="str">
        <v>T15735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T1022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1069.2</v>
      </c>
      <c r="C3977" t="str">
        <v>INV251107-003</v>
      </c>
      <c r="D3977" s="6">
        <v>45968</v>
      </c>
      <c r="E3977" s="6">
        <v>45971</v>
      </c>
      <c r="F3977" t="str">
        <v>C0001</v>
      </c>
      <c r="G3977">
        <v>3</v>
      </c>
      <c r="H3977">
        <v>3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2428.8000000000002</v>
      </c>
      <c r="C3978" t="str">
        <v>INV251107-003</v>
      </c>
      <c r="D3978" s="6">
        <v>45968</v>
      </c>
      <c r="E3978" s="6">
        <v>45971</v>
      </c>
      <c r="F3978" t="str">
        <v>T1408</v>
      </c>
      <c r="G3978">
        <v>1</v>
      </c>
      <c r="H3978">
        <v>0</v>
      </c>
      <c r="I3978">
        <v>1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1584</v>
      </c>
      <c r="C3979" t="str">
        <v>INV251107-002</v>
      </c>
      <c r="D3979" s="6">
        <v>45968</v>
      </c>
      <c r="E3979" s="6">
        <v>45971</v>
      </c>
      <c r="F3979" t="str">
        <v>T21405</v>
      </c>
      <c r="G3979">
        <v>1</v>
      </c>
      <c r="H3979">
        <v>1</v>
      </c>
      <c r="I3979">
        <v>0</v>
      </c>
      <c r="J3979" t="str">
        <v>Hyderabad</v>
      </c>
      <c r="K3979">
        <v>0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T0477</v>
      </c>
      <c r="G3980">
        <v>1</v>
      </c>
      <c r="H3980">
        <v>1</v>
      </c>
      <c r="I3980">
        <v>0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T1485</v>
      </c>
      <c r="G3981">
        <v>1</v>
      </c>
      <c r="H3981">
        <v>1</v>
      </c>
      <c r="I3981">
        <v>0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2534.4</v>
      </c>
      <c r="C3982" t="str">
        <v>INV251107-002</v>
      </c>
      <c r="D3982" s="6">
        <v>45968</v>
      </c>
      <c r="E3982" s="6">
        <v>45971</v>
      </c>
      <c r="F3982" t="str">
        <v>T3015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2323.1999999999998</v>
      </c>
      <c r="C3983" t="str">
        <v>INV251107-002</v>
      </c>
      <c r="D3983" s="6">
        <v>45968</v>
      </c>
      <c r="E3983" s="6">
        <v>45971</v>
      </c>
      <c r="F3983" t="str">
        <v>T1661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4276.8</v>
      </c>
      <c r="C3984" t="str">
        <v>INV251107-002</v>
      </c>
      <c r="D3984" s="6">
        <v>45968</v>
      </c>
      <c r="E3984" s="6">
        <v>45971</v>
      </c>
      <c r="F3984" t="str">
        <v>TN1650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1742.4</v>
      </c>
      <c r="C3985" t="str">
        <v>INV251024-064</v>
      </c>
      <c r="D3985" s="6">
        <v>45954</v>
      </c>
      <c r="E3985" s="6">
        <v>45971</v>
      </c>
      <c r="F3985" t="str">
        <v>T0875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440</v>
      </c>
      <c r="C3986" t="str">
        <v>INV251024-065</v>
      </c>
      <c r="D3986" s="6">
        <v>45954</v>
      </c>
      <c r="E3986" s="6">
        <v>45971</v>
      </c>
      <c r="F3986" t="str">
        <v>T2193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7040</v>
      </c>
      <c r="C3987" t="str">
        <v>INV251107-001</v>
      </c>
      <c r="D3987" s="6">
        <v>45968</v>
      </c>
      <c r="E3987" s="6">
        <v>45971</v>
      </c>
      <c r="F3987" t="str">
        <v>STL043124</v>
      </c>
      <c r="G3987">
        <v>1</v>
      </c>
      <c r="H3987">
        <v>0</v>
      </c>
      <c r="I3987">
        <v>1</v>
      </c>
      <c r="J3987" t="str">
        <v>Pune</v>
      </c>
      <c r="K3987" t="str">
        <v>Sample</v>
      </c>
    </row>
    <row r="3988" spans="1:11" x14ac:dyDescent="0.25">
      <c r="A3988" t="str">
        <v>BioLegend</v>
      </c>
      <c r="B3988">
        <v>0</v>
      </c>
      <c r="C3988" t="str">
        <v>Return from Ikesia</v>
      </c>
      <c r="D3988" s="6" t="str">
        <v>NA</v>
      </c>
      <c r="E3988" s="6">
        <v>45971</v>
      </c>
      <c r="F3988">
        <v>740809</v>
      </c>
      <c r="G3988">
        <v>1</v>
      </c>
      <c r="H3988">
        <v>1</v>
      </c>
      <c r="I3988">
        <v>0</v>
      </c>
      <c r="J3988" t="str">
        <v>allahabad</v>
      </c>
      <c r="K3988">
        <v>0</v>
      </c>
    </row>
    <row r="3989" spans="1:11" x14ac:dyDescent="0.25">
      <c r="A3989" t="str">
        <v>SARTORIUS</v>
      </c>
      <c r="B3989">
        <v>8230</v>
      </c>
      <c r="C3989" t="str">
        <v>251519303205</v>
      </c>
      <c r="D3989" s="6">
        <v>45961</v>
      </c>
      <c r="E3989" s="6">
        <v>45972</v>
      </c>
      <c r="F3989" t="str">
        <v>VS02H01</v>
      </c>
      <c r="G3989">
        <v>2</v>
      </c>
      <c r="H3989">
        <v>0</v>
      </c>
      <c r="I3989">
        <v>2</v>
      </c>
      <c r="J3989" t="str">
        <v>Lucknow</v>
      </c>
      <c r="K3989" t="str">
        <v>Payment Pending</v>
      </c>
    </row>
    <row r="3990" spans="1:11" x14ac:dyDescent="0.25">
      <c r="A3990">
        <v>0</v>
      </c>
      <c r="B3990">
        <v>0</v>
      </c>
      <c r="C3990">
        <v>0</v>
      </c>
      <c r="D3990" s="6">
        <v>0</v>
      </c>
      <c r="E3990" s="6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3430</v>
      </c>
      <c r="D1" s="35" t="s">
        <v>6</v>
      </c>
      <c r="E1" s="35" t="s">
        <v>3431</v>
      </c>
      <c r="F1" s="35" t="s">
        <v>2527</v>
      </c>
      <c r="G1" s="35" t="s">
        <v>3432</v>
      </c>
      <c r="H1" s="35"/>
      <c r="I1" s="35" t="s">
        <v>3433</v>
      </c>
      <c r="J1" s="35" t="s">
        <v>3435</v>
      </c>
      <c r="K1" s="35" t="s">
        <v>3434</v>
      </c>
      <c r="L1" s="35" t="s">
        <v>3436</v>
      </c>
    </row>
    <row r="2" spans="1:12" x14ac:dyDescent="0.25">
      <c r="A2" s="21" t="str">
        <v>BioLegend</v>
      </c>
      <c r="B2" s="21">
        <f ca="1">SUMIF('Report 2'!A:O,'Brand Wise Report'!A2,'Report 2'!G:G)</f>
        <v>4255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4029</v>
      </c>
      <c r="E2" s="21">
        <f ca="1">SUMIF('Report 2'!A:O,'Brand Wise Report'!A2,'Report 2'!N:N)</f>
        <v>63715712.426666461</v>
      </c>
      <c r="F2" s="21">
        <f ca="1">SUMIF('Report 2'!A:O,'Brand Wise Report'!A2,'Report 2'!I:I)</f>
        <v>226</v>
      </c>
      <c r="G2" s="21">
        <f ca="1">SUMIF('Report 2'!A:O,'Brand Wise Report'!A2,'Report 2'!O:O)</f>
        <v>450342.93333333335</v>
      </c>
      <c r="H2" s="21"/>
      <c r="I2" s="21">
        <f>SUMIFS('Report 2'!I:I,'Report 2'!A:A,A2,'Report 2'!J:J,"stock")</f>
        <v>215</v>
      </c>
      <c r="J2" s="21">
        <f>SUMIFS('Report 2'!O:O,'Report 2'!A:A,A2,'Report 2'!J:J,"stock")</f>
        <v>277948</v>
      </c>
      <c r="K2" s="21">
        <f>SUMIFS('Report 2'!I:I,'Report 2'!A:A,A2,'Report 2'!J:J,"&lt;&gt;stock")</f>
        <v>11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51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302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27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13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58</v>
      </c>
      <c r="J5" s="21">
        <f>SUMIFS('Report 2'!O:O,'Report 2'!A:A,A5,'Report 2'!J:J,"stock")</f>
        <v>391959.46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30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153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82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2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176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172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4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3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100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11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8</v>
      </c>
      <c r="C28" s="21">
        <f ca="1">SUMIF('Report 2'!A:O,'Brand Wise Report'!A28,'Report 2'!M:M)</f>
        <v>181720</v>
      </c>
      <c r="D28" s="21">
        <f ca="1">SUMIF('Report 2'!A:O,'Brand Wise Report'!A28,'Report 2'!H:H)</f>
        <v>8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3437</v>
      </c>
      <c r="B41" s="35">
        <f t="shared" ref="B41:G41" ca="1" si="0">SUM(B2:B40)</f>
        <v>5677</v>
      </c>
      <c r="C41" s="35">
        <f t="shared" ca="1" si="0"/>
        <v>102326183.13999979</v>
      </c>
      <c r="D41" s="35">
        <f t="shared" ca="1" si="0"/>
        <v>5238</v>
      </c>
      <c r="E41" s="35">
        <f t="shared" ca="1" si="0"/>
        <v>99636645.296666488</v>
      </c>
      <c r="F41" s="35">
        <f t="shared" ca="1" si="0"/>
        <v>439</v>
      </c>
      <c r="G41" s="35">
        <f t="shared" ca="1" si="0"/>
        <v>2689537.8433333333</v>
      </c>
      <c r="H41" s="35"/>
      <c r="I41" s="35">
        <f>SUM(I2:I40)</f>
        <v>403</v>
      </c>
      <c r="J41" s="35">
        <f>SUM(J2:J40)</f>
        <v>2180102.91</v>
      </c>
      <c r="K41" s="35">
        <f>SUM(K2:K40)</f>
        <v>36</v>
      </c>
      <c r="L41" s="35">
        <f>SUM(L2:L40)</f>
        <v>509434.93333333329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64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64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>
        <v>0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>
        <v>0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 t="str">
        <v>Dispatch Date</v>
      </c>
      <c r="B512" t="str">
        <v>Awb Number</v>
      </c>
      <c r="C512" t="str">
        <v>Docket Status</v>
      </c>
      <c r="D512" t="str">
        <v>Customer name</v>
      </c>
      <c r="E512" t="str">
        <v>Other</v>
      </c>
      <c r="F512" t="str">
        <v>Dispatch Date</v>
      </c>
    </row>
    <row r="513" spans="1:6" x14ac:dyDescent="0.25">
      <c r="A513" s="6">
        <v>45955</v>
      </c>
      <c r="B513" t="str">
        <v>BY  HAND</v>
      </c>
      <c r="C513" t="str">
        <v>COMPANY PERSON</v>
      </c>
      <c r="D513" t="str">
        <v>SYMBIO SCEINTIFIC</v>
      </c>
      <c r="E513" t="str">
        <v>Other</v>
      </c>
      <c r="F513" t="str">
        <v>Saturday</v>
      </c>
    </row>
    <row r="514" spans="1:6" x14ac:dyDescent="0.25">
      <c r="A514" s="6">
        <v>45812</v>
      </c>
      <c r="B514" t="str">
        <v>BY HAND</v>
      </c>
      <c r="C514" t="str">
        <v>PRIYANKA MADAM</v>
      </c>
      <c r="D514" t="str">
        <v>ICGEB</v>
      </c>
      <c r="E514" t="str">
        <v>Other</v>
      </c>
      <c r="F514" t="str">
        <v>Wednesday</v>
      </c>
    </row>
    <row r="515" spans="1:6" x14ac:dyDescent="0.25">
      <c r="A515" s="6">
        <v>45840</v>
      </c>
      <c r="B515" t="str">
        <v>BY PORTER</v>
      </c>
      <c r="C515" t="str">
        <v>BY PORTER</v>
      </c>
      <c r="D515" t="str">
        <v>NDTL</v>
      </c>
      <c r="E515" t="str">
        <v>Other</v>
      </c>
      <c r="F515" t="str">
        <v>Wednesday</v>
      </c>
    </row>
    <row r="516" spans="1:6" x14ac:dyDescent="0.25">
      <c r="A516" s="6">
        <v>45894</v>
      </c>
      <c r="B516" t="str">
        <v>D3001955194</v>
      </c>
      <c r="C516" t="str">
        <v>Delivered</v>
      </c>
      <c r="D516" t="str">
        <v>IISER MOHALI</v>
      </c>
      <c r="E516" t="str">
        <v>DTDC</v>
      </c>
      <c r="F516" t="str">
        <v>Monday</v>
      </c>
    </row>
    <row r="517" spans="1:6" x14ac:dyDescent="0.25">
      <c r="A517" s="6">
        <v>45846</v>
      </c>
      <c r="B517" t="str">
        <v>D3001996933</v>
      </c>
      <c r="C517" t="str">
        <v>Delivered</v>
      </c>
      <c r="D517" t="str">
        <v>VECTOR</v>
      </c>
      <c r="E517" t="str">
        <v>DTDC</v>
      </c>
      <c r="F517" t="str">
        <v>Tuesday</v>
      </c>
    </row>
    <row r="518" spans="1:6" x14ac:dyDescent="0.25">
      <c r="A518" s="6">
        <v>45846</v>
      </c>
      <c r="B518" t="str">
        <v>D3001996934</v>
      </c>
      <c r="C518" t="str">
        <v>Delivered</v>
      </c>
      <c r="D518" t="str">
        <v>BIO SYSTEMS</v>
      </c>
      <c r="E518" t="str">
        <v>DTDC</v>
      </c>
      <c r="F518" t="str">
        <v>Tuesday</v>
      </c>
    </row>
    <row r="519" spans="1:6" x14ac:dyDescent="0.25">
      <c r="A519" s="6">
        <v>45846</v>
      </c>
      <c r="B519" t="str">
        <v>D3001996935</v>
      </c>
      <c r="C519" t="str">
        <v>Delivered</v>
      </c>
      <c r="D519" t="str">
        <v>Medlife</v>
      </c>
      <c r="E519" t="str">
        <v>DTDC</v>
      </c>
      <c r="F519" t="str">
        <v>Tuesday</v>
      </c>
    </row>
    <row r="520" spans="1:6" x14ac:dyDescent="0.25">
      <c r="A520" s="6">
        <v>45880</v>
      </c>
      <c r="B520" t="str">
        <v>D3001997013</v>
      </c>
      <c r="C520" t="str">
        <v>Delivered</v>
      </c>
      <c r="D520" t="str">
        <v>RESEARCH WORLD</v>
      </c>
      <c r="E520" t="str">
        <v>DTDC</v>
      </c>
      <c r="F520" t="str">
        <v>Monday</v>
      </c>
    </row>
    <row r="521" spans="1:6" x14ac:dyDescent="0.25">
      <c r="A521" s="6">
        <v>45880</v>
      </c>
      <c r="B521" t="str">
        <v>D3001997014</v>
      </c>
      <c r="C521" t="str">
        <v>Delivered</v>
      </c>
      <c r="D521" t="str">
        <v>IMTECH</v>
      </c>
      <c r="E521" t="str">
        <v>DTDC</v>
      </c>
      <c r="F521" t="str">
        <v>Monday</v>
      </c>
    </row>
    <row r="522" spans="1:6" x14ac:dyDescent="0.25">
      <c r="A522" s="6">
        <v>45880</v>
      </c>
      <c r="B522" t="str">
        <v>D3001997015</v>
      </c>
      <c r="C522" t="str">
        <v>Delivered</v>
      </c>
      <c r="D522" t="str">
        <v>IIT-ROORKE</v>
      </c>
      <c r="E522" t="str">
        <v>DTDC</v>
      </c>
      <c r="F522" t="str">
        <v>Monday</v>
      </c>
    </row>
    <row r="523" spans="1:6" x14ac:dyDescent="0.25">
      <c r="A523" s="6">
        <v>45887</v>
      </c>
      <c r="B523" t="str">
        <v>D3001997017</v>
      </c>
      <c r="C523" t="str">
        <v>Delivered</v>
      </c>
      <c r="D523" t="str">
        <v>Essence</v>
      </c>
      <c r="E523" t="str">
        <v>DTDC</v>
      </c>
      <c r="F523" t="str">
        <v>Monday</v>
      </c>
    </row>
    <row r="524" spans="1:6" x14ac:dyDescent="0.25">
      <c r="A524" s="6">
        <v>45887</v>
      </c>
      <c r="B524" t="str">
        <v>D3001997018</v>
      </c>
      <c r="C524" t="str">
        <v>Delivered</v>
      </c>
      <c r="D524" t="str">
        <v>MEDLIFE</v>
      </c>
      <c r="E524" t="str">
        <v>DTDC</v>
      </c>
      <c r="F524" t="str">
        <v>Monday</v>
      </c>
    </row>
    <row r="525" spans="1:6" x14ac:dyDescent="0.25">
      <c r="A525" s="6">
        <v>45836</v>
      </c>
      <c r="B525" t="str">
        <v>D3002213696</v>
      </c>
      <c r="C525" t="str">
        <v>Delivered</v>
      </c>
      <c r="D525" t="str">
        <v>SOHST</v>
      </c>
      <c r="E525" t="str">
        <v>DTDC</v>
      </c>
      <c r="F525" t="str">
        <v>Saturday</v>
      </c>
    </row>
    <row r="526" spans="1:6" x14ac:dyDescent="0.25">
      <c r="A526" s="6">
        <v>45846</v>
      </c>
      <c r="B526" t="str">
        <v>D3002213697</v>
      </c>
      <c r="C526" t="str">
        <v>Delivered</v>
      </c>
      <c r="D526" t="str">
        <v>RESEARCH</v>
      </c>
      <c r="E526" t="str">
        <v>DTDC</v>
      </c>
      <c r="F526" t="str">
        <v>Tuesday</v>
      </c>
    </row>
    <row r="527" spans="1:6" x14ac:dyDescent="0.25">
      <c r="A527" s="6">
        <v>45832</v>
      </c>
      <c r="B527" t="str">
        <v>D3002213704</v>
      </c>
      <c r="C527" t="str">
        <v>Delivered</v>
      </c>
      <c r="D527" t="str">
        <v>MEDLIFE</v>
      </c>
      <c r="E527" t="str">
        <v>DTDC</v>
      </c>
      <c r="F527" t="str">
        <v>Tuesday</v>
      </c>
    </row>
    <row r="528" spans="1:6" x14ac:dyDescent="0.25">
      <c r="A528" s="6">
        <v>45829</v>
      </c>
      <c r="B528" t="str">
        <v>D3002213705</v>
      </c>
      <c r="C528" t="str">
        <v>Delivered</v>
      </c>
      <c r="D528" t="str">
        <v>Imtech</v>
      </c>
      <c r="E528" t="str">
        <v>DTDC</v>
      </c>
      <c r="F528" t="str">
        <v>Saturday</v>
      </c>
    </row>
    <row r="529" spans="1:6" x14ac:dyDescent="0.25">
      <c r="A529" s="6">
        <v>45867</v>
      </c>
      <c r="B529" t="str">
        <v>D3002709220</v>
      </c>
      <c r="C529" t="str">
        <v>Delivered</v>
      </c>
      <c r="D529" t="str">
        <v>IMTECH</v>
      </c>
      <c r="E529" t="str">
        <v>DTDC</v>
      </c>
      <c r="F529" t="str">
        <v>Tuesday</v>
      </c>
    </row>
    <row r="530" spans="1:6" x14ac:dyDescent="0.25">
      <c r="A530" s="6">
        <v>45852</v>
      </c>
      <c r="B530" t="str">
        <v>D3002709675</v>
      </c>
      <c r="C530" t="str">
        <v>Delivered</v>
      </c>
      <c r="D530" t="str">
        <v>Medlife</v>
      </c>
      <c r="E530" t="str">
        <v>DTDC</v>
      </c>
      <c r="F530" t="str">
        <v>Monday</v>
      </c>
    </row>
    <row r="531" spans="1:6" x14ac:dyDescent="0.25">
      <c r="A531" s="6">
        <v>45852</v>
      </c>
      <c r="B531" t="str">
        <v>D3002709676</v>
      </c>
      <c r="C531" t="str">
        <v>Delivered</v>
      </c>
      <c r="D531" t="str">
        <v>IMTECH</v>
      </c>
      <c r="E531" t="str">
        <v>DTDC</v>
      </c>
      <c r="F531" t="str">
        <v>Monday</v>
      </c>
    </row>
    <row r="532" spans="1:6" x14ac:dyDescent="0.25">
      <c r="A532" s="6">
        <v>45860</v>
      </c>
      <c r="B532" t="str">
        <v>D3002709684</v>
      </c>
      <c r="C532" t="str">
        <v>Delivered</v>
      </c>
      <c r="D532" t="str">
        <v>IMTECH</v>
      </c>
      <c r="E532" t="str">
        <v>DTDC</v>
      </c>
      <c r="F532" t="str">
        <v>Tuesday</v>
      </c>
    </row>
    <row r="533" spans="1:6" x14ac:dyDescent="0.25">
      <c r="A533" s="6">
        <v>45860</v>
      </c>
      <c r="B533" t="str">
        <v>D3002709685</v>
      </c>
      <c r="C533" t="str">
        <v>Delivered</v>
      </c>
      <c r="D533" t="str">
        <v>Essence</v>
      </c>
      <c r="E533" t="str">
        <v>DTDC</v>
      </c>
      <c r="F533" t="str">
        <v>Tuesday</v>
      </c>
    </row>
    <row r="534" spans="1:6" x14ac:dyDescent="0.25">
      <c r="A534" s="6">
        <v>45867</v>
      </c>
      <c r="B534" t="str">
        <v>D3002864036</v>
      </c>
      <c r="C534" t="str">
        <v>Delivered</v>
      </c>
      <c r="D534" t="str">
        <v>MEDLIFE</v>
      </c>
      <c r="E534" t="str">
        <v>DTDC</v>
      </c>
      <c r="F534" t="str">
        <v>Tuesday</v>
      </c>
    </row>
    <row r="535" spans="1:6" x14ac:dyDescent="0.25">
      <c r="A535" s="6">
        <v>45867</v>
      </c>
      <c r="B535" t="str">
        <v>D3002864037</v>
      </c>
      <c r="C535" t="str">
        <v>Delivered</v>
      </c>
      <c r="D535" t="str">
        <v>IMTECH</v>
      </c>
      <c r="E535" t="str">
        <v>DTDC</v>
      </c>
      <c r="F535" t="str">
        <v>Tuesday</v>
      </c>
    </row>
    <row r="536" spans="1:6" x14ac:dyDescent="0.25">
      <c r="A536" s="6">
        <v>45873</v>
      </c>
      <c r="B536" t="str">
        <v>D3002864041</v>
      </c>
      <c r="C536" t="str">
        <v>Delivered</v>
      </c>
      <c r="D536" t="str">
        <v>POOJA TRADERS</v>
      </c>
      <c r="E536" t="str">
        <v>DTDC</v>
      </c>
      <c r="F536" t="str">
        <v>Monday</v>
      </c>
    </row>
    <row r="537" spans="1:6" x14ac:dyDescent="0.25">
      <c r="A537" s="6">
        <v>45871</v>
      </c>
      <c r="B537" t="str">
        <v>D3002864042</v>
      </c>
      <c r="C537" t="str">
        <v>Delivered</v>
      </c>
      <c r="D537" t="str">
        <v>Medlife</v>
      </c>
      <c r="E537" t="str">
        <v>DTDC</v>
      </c>
      <c r="F537" t="str">
        <v>Saturday</v>
      </c>
    </row>
    <row r="538" spans="1:6" x14ac:dyDescent="0.25">
      <c r="A538" s="6">
        <v>45875</v>
      </c>
      <c r="B538" t="str">
        <v>D3002864046</v>
      </c>
      <c r="C538" t="str">
        <v>Delivered</v>
      </c>
      <c r="D538" t="str">
        <v>MEDLIFE</v>
      </c>
      <c r="E538" t="str">
        <v>DTDC</v>
      </c>
      <c r="F538" t="str">
        <v>Wednesday</v>
      </c>
    </row>
    <row r="539" spans="1:6" x14ac:dyDescent="0.25">
      <c r="A539" s="6">
        <v>45901</v>
      </c>
      <c r="B539" t="str">
        <v>D3002950334</v>
      </c>
      <c r="C539" t="str">
        <v>Delivered</v>
      </c>
      <c r="D539" t="str">
        <v>IISER MOHALI</v>
      </c>
      <c r="E539" t="str">
        <v>DTDC</v>
      </c>
      <c r="F539" t="str">
        <v>Monday</v>
      </c>
    </row>
    <row r="540" spans="1:6" x14ac:dyDescent="0.25">
      <c r="A540" s="6">
        <v>45908</v>
      </c>
      <c r="B540" t="str">
        <v>D3002950414</v>
      </c>
      <c r="C540" t="str">
        <v>Delivered</v>
      </c>
      <c r="D540" t="str">
        <v>RESEARCH</v>
      </c>
      <c r="E540" t="str">
        <v>DTDC</v>
      </c>
      <c r="F540" t="str">
        <v>Monday</v>
      </c>
    </row>
    <row r="541" spans="1:6" x14ac:dyDescent="0.25">
      <c r="A541" s="6">
        <v>45908</v>
      </c>
      <c r="B541" t="str">
        <v>D3002950415</v>
      </c>
      <c r="C541" t="str">
        <v>Delivered</v>
      </c>
      <c r="D541" t="str">
        <v>IISER MOHALI</v>
      </c>
      <c r="E541" t="str">
        <v>DTDC</v>
      </c>
      <c r="F541" t="str">
        <v>Monday</v>
      </c>
    </row>
    <row r="542" spans="1:6" x14ac:dyDescent="0.25">
      <c r="A542" s="6">
        <v>45908</v>
      </c>
      <c r="B542" t="str">
        <v>D3002950416</v>
      </c>
      <c r="C542" t="str">
        <v>Delivered</v>
      </c>
      <c r="D542" t="str">
        <v>VECTOR</v>
      </c>
      <c r="E542" t="str">
        <v>DTDC</v>
      </c>
      <c r="F542" t="str">
        <v>Monday</v>
      </c>
    </row>
    <row r="543" spans="1:6" x14ac:dyDescent="0.25">
      <c r="A543" s="6">
        <v>45908</v>
      </c>
      <c r="B543" t="str">
        <v>D3002950417</v>
      </c>
      <c r="C543" t="str">
        <v>Delivered</v>
      </c>
      <c r="D543" t="str">
        <v>ESSENCE</v>
      </c>
      <c r="E543" t="str">
        <v>DTDC</v>
      </c>
      <c r="F543" t="str">
        <v>Monday</v>
      </c>
    </row>
    <row r="544" spans="1:6" x14ac:dyDescent="0.25">
      <c r="A544" s="6">
        <v>45913</v>
      </c>
      <c r="B544" t="str">
        <v>D3003568451</v>
      </c>
      <c r="C544" t="str">
        <v>Delivered</v>
      </c>
      <c r="D544" t="str">
        <v>MEDLIFE</v>
      </c>
      <c r="E544" t="str">
        <v>DTDC</v>
      </c>
      <c r="F544" t="str">
        <v>Saturday</v>
      </c>
    </row>
    <row r="545" spans="1:6" x14ac:dyDescent="0.25">
      <c r="A545" s="6">
        <v>45915</v>
      </c>
      <c r="B545" t="str">
        <v>D3003568486</v>
      </c>
      <c r="C545" t="str">
        <v>Delivered</v>
      </c>
      <c r="D545" t="str">
        <v>IMTECH</v>
      </c>
      <c r="E545" t="str">
        <v>DTDC</v>
      </c>
      <c r="F545" t="str">
        <v>Monday</v>
      </c>
    </row>
    <row r="546" spans="1:6" x14ac:dyDescent="0.25">
      <c r="A546" s="6">
        <v>45915</v>
      </c>
      <c r="B546" t="str">
        <v>D3003568487</v>
      </c>
      <c r="C546" t="str">
        <v>Delivered</v>
      </c>
      <c r="D546" t="str">
        <v>RESEARCH</v>
      </c>
      <c r="E546" t="str">
        <v>DTDC</v>
      </c>
      <c r="F546" t="str">
        <v>Monday</v>
      </c>
    </row>
    <row r="547" spans="1:6" x14ac:dyDescent="0.25">
      <c r="A547" s="6">
        <v>45915</v>
      </c>
      <c r="B547" t="str">
        <v>D3003568488</v>
      </c>
      <c r="C547" t="str">
        <v>Delivered</v>
      </c>
      <c r="D547" t="str">
        <v>VECTOR</v>
      </c>
      <c r="E547" t="str">
        <v>DTDC</v>
      </c>
      <c r="F547" t="str">
        <v>Monday</v>
      </c>
    </row>
    <row r="548" spans="1:6" x14ac:dyDescent="0.25">
      <c r="A548" s="6">
        <v>45927</v>
      </c>
      <c r="B548" t="str">
        <v>D3003710005</v>
      </c>
      <c r="C548" t="str">
        <v>Delivered</v>
      </c>
      <c r="D548" t="str">
        <v>INFINITY</v>
      </c>
      <c r="E548" t="str">
        <v>DTDC</v>
      </c>
      <c r="F548" t="str">
        <v>Saturday</v>
      </c>
    </row>
    <row r="549" spans="1:6" x14ac:dyDescent="0.25">
      <c r="A549" s="6">
        <v>45927</v>
      </c>
      <c r="B549" t="str">
        <v>D3003710006</v>
      </c>
      <c r="C549" t="str">
        <v>Delivered</v>
      </c>
      <c r="D549" t="str">
        <v>MEDLIFE</v>
      </c>
      <c r="E549" t="str">
        <v>DTDC</v>
      </c>
      <c r="F549" t="str">
        <v>Saturday</v>
      </c>
    </row>
    <row r="550" spans="1:6" x14ac:dyDescent="0.25">
      <c r="A550" s="6">
        <v>45934</v>
      </c>
      <c r="B550" t="str">
        <v>D3003710010</v>
      </c>
      <c r="C550" t="str">
        <v>Delivered</v>
      </c>
      <c r="D550" t="str">
        <v>Vector</v>
      </c>
      <c r="E550" t="str">
        <v>DTDC</v>
      </c>
      <c r="F550" t="str">
        <v>Saturday</v>
      </c>
    </row>
    <row r="551" spans="1:6" x14ac:dyDescent="0.25">
      <c r="A551" s="6">
        <v>45937</v>
      </c>
      <c r="B551" t="str">
        <v>D3003710012</v>
      </c>
      <c r="C551" t="str">
        <v>Delivered</v>
      </c>
      <c r="D551" t="str">
        <v>PATANJALI</v>
      </c>
      <c r="E551" t="str">
        <v>DTDC</v>
      </c>
      <c r="F551" t="str">
        <v>Tuesday</v>
      </c>
    </row>
    <row r="552" spans="1:6" x14ac:dyDescent="0.25">
      <c r="A552" s="6">
        <v>45937</v>
      </c>
      <c r="B552" t="str">
        <v>D3003710013</v>
      </c>
      <c r="C552" t="str">
        <v>Delivered</v>
      </c>
      <c r="D552" t="str">
        <v>MEDLIFE</v>
      </c>
      <c r="E552" t="str">
        <v>DTDC</v>
      </c>
      <c r="F552" t="str">
        <v>Tuesday</v>
      </c>
    </row>
    <row r="553" spans="1:6" x14ac:dyDescent="0.25">
      <c r="A553" s="6">
        <v>45936</v>
      </c>
      <c r="B553" t="str">
        <v>D3003710017</v>
      </c>
      <c r="C553" t="str">
        <v>Delivered</v>
      </c>
      <c r="D553" t="str">
        <v>IISER MOHALI</v>
      </c>
      <c r="E553" t="str">
        <v>DTDC</v>
      </c>
      <c r="F553" t="str">
        <v>Monday</v>
      </c>
    </row>
    <row r="554" spans="1:6" x14ac:dyDescent="0.25">
      <c r="A554" s="6">
        <v>45933</v>
      </c>
      <c r="B554" t="str">
        <v>D3003710018</v>
      </c>
      <c r="C554" t="str">
        <v>Delivered</v>
      </c>
      <c r="D554" t="str">
        <v>Aiims Bhatinda</v>
      </c>
      <c r="E554" t="str">
        <v>DTDC</v>
      </c>
      <c r="F554" t="str">
        <v>Friday</v>
      </c>
    </row>
    <row r="555" spans="1:6" x14ac:dyDescent="0.25">
      <c r="A555" s="6">
        <v>45957</v>
      </c>
      <c r="B555" t="str">
        <v>D3003908734</v>
      </c>
      <c r="C555" t="str">
        <v>Delivered</v>
      </c>
      <c r="D555" t="str">
        <v>Vector</v>
      </c>
      <c r="E555" t="str">
        <v>DTDC</v>
      </c>
      <c r="F555" t="str">
        <v>Monday</v>
      </c>
    </row>
    <row r="556" spans="1:6" x14ac:dyDescent="0.25">
      <c r="A556" s="6">
        <v>45957</v>
      </c>
      <c r="B556" t="str">
        <v>D3003908735</v>
      </c>
      <c r="C556" t="str">
        <v>Delivered</v>
      </c>
      <c r="D556" t="str">
        <v>IMTECH</v>
      </c>
      <c r="E556" t="str">
        <v>DTDC</v>
      </c>
      <c r="F556" t="str">
        <v>Monday</v>
      </c>
    </row>
    <row r="557" spans="1:6" x14ac:dyDescent="0.25">
      <c r="A557" s="6">
        <v>45958</v>
      </c>
      <c r="B557" t="str">
        <v>D3003908739</v>
      </c>
      <c r="C557" t="str">
        <v>Delivered</v>
      </c>
      <c r="D557" t="str">
        <v>MEDLIFE</v>
      </c>
      <c r="E557" t="str">
        <v>DTDC</v>
      </c>
      <c r="F557" t="str">
        <v>Tuesday</v>
      </c>
    </row>
    <row r="558" spans="1:6" x14ac:dyDescent="0.25">
      <c r="A558" s="6">
        <v>45958</v>
      </c>
      <c r="B558" t="str">
        <v>D3003908740</v>
      </c>
      <c r="C558" t="str">
        <v>Delivered</v>
      </c>
      <c r="D558" t="str">
        <v>IMTECH</v>
      </c>
      <c r="E558" t="str">
        <v>DTDC</v>
      </c>
      <c r="F558" t="str">
        <v>Tuesday</v>
      </c>
    </row>
    <row r="559" spans="1:6" x14ac:dyDescent="0.25">
      <c r="A559" s="6">
        <v>45868</v>
      </c>
      <c r="B559" t="str">
        <v>Expired</v>
      </c>
      <c r="C559" t="str">
        <v>Expired</v>
      </c>
      <c r="D559" t="str">
        <v>EXPIRED</v>
      </c>
      <c r="E559" t="str">
        <v>Other</v>
      </c>
      <c r="F559" t="str">
        <v>Wednesday</v>
      </c>
    </row>
    <row r="560" spans="1:6" x14ac:dyDescent="0.25">
      <c r="A560" s="6">
        <v>45929</v>
      </c>
      <c r="B560" t="str">
        <v>PORTER</v>
      </c>
      <c r="C560" t="str">
        <v>PORTER</v>
      </c>
      <c r="D560" t="str">
        <v>Labex</v>
      </c>
      <c r="E560" t="str">
        <v>Other</v>
      </c>
      <c r="F560" t="str">
        <v>Monday</v>
      </c>
    </row>
    <row r="561" spans="1:6" x14ac:dyDescent="0.25">
      <c r="A561" s="6">
        <v>45854</v>
      </c>
      <c r="B561" t="str">
        <v>WILL BE BILLED</v>
      </c>
      <c r="C561" t="str">
        <v>PRIYANKA MADAM</v>
      </c>
      <c r="D561" t="str">
        <v>Aiims</v>
      </c>
      <c r="E561" t="str">
        <v>Other</v>
      </c>
      <c r="F561" t="str">
        <v>Wednesday</v>
      </c>
    </row>
    <row r="562" spans="1:6" x14ac:dyDescent="0.25">
      <c r="A562" s="6">
        <v>45859</v>
      </c>
      <c r="B562" t="str">
        <v>with M Bio</v>
      </c>
      <c r="C562" t="str">
        <v>With M Biotehc</v>
      </c>
      <c r="D562" t="str">
        <v>HKP</v>
      </c>
      <c r="E562" t="str">
        <v>Other</v>
      </c>
      <c r="F562" t="str">
        <v>Monday</v>
      </c>
    </row>
    <row r="563" spans="1:6" x14ac:dyDescent="0.25">
      <c r="A563" s="6">
        <v>0</v>
      </c>
      <c r="B563">
        <v>0</v>
      </c>
      <c r="C563">
        <v>0</v>
      </c>
      <c r="D563">
        <v>0</v>
      </c>
      <c r="E563">
        <v>0</v>
      </c>
      <c r="F563">
        <v>0</v>
      </c>
    </row>
    <row r="564" spans="1:6" x14ac:dyDescent="0.25">
      <c r="A564" s="6">
        <v>0</v>
      </c>
      <c r="B564">
        <v>0</v>
      </c>
      <c r="C564">
        <v>0</v>
      </c>
      <c r="D564">
        <v>0</v>
      </c>
      <c r="E564">
        <v>0</v>
      </c>
      <c r="F56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2025-11-11T12:15:44Z</dcterms:modified>
  <cp:contentStatus/>
</cp:coreProperties>
</file>